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PICNIC GROVE\"/>
    </mc:Choice>
  </mc:AlternateContent>
  <xr:revisionPtr revIDLastSave="0" documentId="13_ncr:1_{9575B0F5-ECF5-409A-907B-6F5D9D8843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9" i="1" l="1"/>
  <c r="G277" i="1"/>
  <c r="G275" i="1"/>
  <c r="G263" i="1"/>
  <c r="G250" i="1"/>
  <c r="G249" i="1"/>
  <c r="G239" i="1"/>
  <c r="G235" i="1"/>
  <c r="G222" i="1"/>
  <c r="G209" i="1"/>
  <c r="G196" i="1"/>
  <c r="G191" i="1"/>
  <c r="G188" i="1"/>
  <c r="G187" i="1"/>
  <c r="G180" i="1"/>
  <c r="G174" i="1"/>
  <c r="G175" i="1"/>
  <c r="G169" i="1"/>
  <c r="G164" i="1"/>
  <c r="G155" i="1"/>
  <c r="G153" i="1"/>
  <c r="G152" i="1"/>
  <c r="G148" i="1"/>
  <c r="G135" i="1"/>
  <c r="G129" i="1"/>
  <c r="G123" i="1"/>
  <c r="G124" i="1"/>
  <c r="G119" i="1"/>
  <c r="G117" i="1"/>
  <c r="G116" i="1"/>
  <c r="G109" i="1" l="1"/>
  <c r="G3" i="3"/>
  <c r="G104" i="1"/>
  <c r="G102" i="1"/>
  <c r="G97" i="1"/>
  <c r="G88" i="1"/>
  <c r="G87" i="1"/>
  <c r="G74" i="1"/>
  <c r="G61" i="1"/>
  <c r="G48" i="1"/>
  <c r="G40" i="1"/>
  <c r="G34" i="1"/>
  <c r="G21" i="1"/>
  <c r="G20" i="1"/>
  <c r="G16" i="1"/>
  <c r="E9" i="1"/>
  <c r="G11" i="1"/>
  <c r="G12" i="1"/>
  <c r="G13" i="1"/>
  <c r="G14" i="1"/>
  <c r="G15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8" i="1"/>
  <c r="G99" i="1"/>
  <c r="G100" i="1"/>
  <c r="G101" i="1"/>
  <c r="G103" i="1"/>
  <c r="G105" i="1"/>
  <c r="G106" i="1"/>
  <c r="G107" i="1"/>
  <c r="G108" i="1"/>
  <c r="G110" i="1"/>
  <c r="G111" i="1"/>
  <c r="G112" i="1"/>
  <c r="G113" i="1"/>
  <c r="G114" i="1"/>
  <c r="G115" i="1"/>
  <c r="G118" i="1"/>
  <c r="G120" i="1"/>
  <c r="G121" i="1"/>
  <c r="G122" i="1"/>
  <c r="G125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4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70" i="1"/>
  <c r="G171" i="1"/>
  <c r="G172" i="1"/>
  <c r="G173" i="1"/>
  <c r="G176" i="1"/>
  <c r="G177" i="1"/>
  <c r="G178" i="1"/>
  <c r="G179" i="1"/>
  <c r="G181" i="1"/>
  <c r="G182" i="1"/>
  <c r="G183" i="1"/>
  <c r="G184" i="1"/>
  <c r="G185" i="1"/>
  <c r="G186" i="1"/>
  <c r="G189" i="1"/>
  <c r="G190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344" i="1"/>
  <c r="G34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10" i="1"/>
  <c r="G278" i="1"/>
  <c r="G279" i="1"/>
  <c r="G280" i="1"/>
  <c r="G281" i="1"/>
  <c r="G282" i="1"/>
  <c r="G283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<sst xmlns="http://schemas.openxmlformats.org/spreadsheetml/2006/main" count="265" uniqueCount="200">
  <si>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</si>
  <si>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</si>
  <si>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</si>
  <si>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</si>
  <si>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</si>
  <si>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</si>
  <si>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</si>
  <si>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</si>
  <si>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</si>
  <si>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</si>
  <si>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</si>
  <si>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</si>
  <si>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</si>
  <si>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</si>
  <si>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</si>
  <si>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</si>
  <si>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</si>
  <si>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</si>
  <si>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</si>
  <si>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</si>
  <si>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</si>
  <si>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</si>
  <si>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</si>
  <si>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</si>
  <si>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</si>
  <si>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</si>
  <si>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</si>
  <si>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</si>
  <si>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</si>
  <si>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</si>
  <si>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</si>
  <si>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</si>
  <si>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</si>
  <si>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</si>
  <si>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</si>
  <si>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</si>
  <si>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</si>
  <si>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</si>
  <si>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</si>
  <si>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</si>
  <si>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</si>
  <si>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</si>
  <si>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</si>
  <si>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</si>
  <si>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</si>
  <si>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2020</t>
  </si>
  <si>
    <t>FL(5-0-0)</t>
  </si>
  <si>
    <t>SP(1-0-0)</t>
  </si>
  <si>
    <t>VL(5-0-0)</t>
  </si>
  <si>
    <t>VL(3-0-0)</t>
  </si>
  <si>
    <t>11/20,21,24,27,28/2019</t>
  </si>
  <si>
    <t>12/22-24/2019</t>
  </si>
  <si>
    <t>CL(5-0-0)</t>
  </si>
  <si>
    <t>SL(3-0-0)</t>
  </si>
  <si>
    <t>1/28-30/2020</t>
  </si>
  <si>
    <t>SP(3-0-0)</t>
  </si>
  <si>
    <t>11/15-18,21/2020</t>
  </si>
  <si>
    <t>2021</t>
  </si>
  <si>
    <t>2022</t>
  </si>
  <si>
    <t>11/13-15/2022</t>
  </si>
  <si>
    <t>12/16-22/2022</t>
  </si>
  <si>
    <t>11/23-24,27-29/2022</t>
  </si>
  <si>
    <t>VILLAVIRAY, MA. CANDELARIA</t>
  </si>
  <si>
    <t>Transfer from CHO</t>
  </si>
  <si>
    <t>As of July 31, 1999</t>
  </si>
  <si>
    <t>1999</t>
  </si>
  <si>
    <t>SL(1-0-0)</t>
  </si>
  <si>
    <t>08/23/1999</t>
  </si>
  <si>
    <t>UT(0-0-1)</t>
  </si>
  <si>
    <t>UT(0-0-7)</t>
  </si>
  <si>
    <t>VL(1-0-0)</t>
  </si>
  <si>
    <t>09/27/1999</t>
  </si>
  <si>
    <t>UT(0-0-5)</t>
  </si>
  <si>
    <t>UT(0-7-1)</t>
  </si>
  <si>
    <t>UT(1-0-0)</t>
  </si>
  <si>
    <t>VL(4-0-0)</t>
  </si>
  <si>
    <t>12/14,15,16,27/1999</t>
  </si>
  <si>
    <t>UT(0-0-15)</t>
  </si>
  <si>
    <t>2000</t>
  </si>
  <si>
    <t>UT(0-0-8)</t>
  </si>
  <si>
    <t>UT(0-0-3)</t>
  </si>
  <si>
    <t>05/15-19/2000</t>
  </si>
  <si>
    <t>2001</t>
  </si>
  <si>
    <t>SL(2-0-0)</t>
  </si>
  <si>
    <t>02/09,10/2001</t>
  </si>
  <si>
    <t>ENROLLMENT 06/11/2001</t>
  </si>
  <si>
    <t>12/16-21/2001</t>
  </si>
  <si>
    <t>2002</t>
  </si>
  <si>
    <t>VL(2-0-0)</t>
  </si>
  <si>
    <t>11/04,05,06/2002</t>
  </si>
  <si>
    <t>2003</t>
  </si>
  <si>
    <t>GRAD. 04/03/2003</t>
  </si>
  <si>
    <t>05/12-15/2003</t>
  </si>
  <si>
    <t>SL(5-0-0)</t>
  </si>
  <si>
    <t>05/19-23/2003</t>
  </si>
  <si>
    <t>2004</t>
  </si>
  <si>
    <t>ENROLLMENT 06/12/2004</t>
  </si>
  <si>
    <t>06/19/2004</t>
  </si>
  <si>
    <t>FL(1-0-0)</t>
  </si>
  <si>
    <t>12/21-22/2004</t>
  </si>
  <si>
    <t>12/29,30/2004</t>
  </si>
  <si>
    <t>2005</t>
  </si>
  <si>
    <t>UT(0-0-16)</t>
  </si>
  <si>
    <t>UT(0-0-20)</t>
  </si>
  <si>
    <t>UT(0-1-21)</t>
  </si>
  <si>
    <t>UT(0-0-53)</t>
  </si>
  <si>
    <t>UT(0-1-24)</t>
  </si>
  <si>
    <t>09/01-07/2005</t>
  </si>
  <si>
    <t>UT(0-2-19)</t>
  </si>
  <si>
    <t>2006</t>
  </si>
  <si>
    <t>PARENTAL 01/30/2006</t>
  </si>
  <si>
    <t>UT(0-1-32)</t>
  </si>
  <si>
    <t>BURIAL 01/31/2006</t>
  </si>
  <si>
    <t>UT(0-3-8)</t>
  </si>
  <si>
    <t>UT(0-0-37)</t>
  </si>
  <si>
    <t>FL(3-0-0)</t>
  </si>
  <si>
    <t>05/22-24/2006</t>
  </si>
  <si>
    <t>UT(0-0-36)</t>
  </si>
  <si>
    <t>UT(0-2-44)</t>
  </si>
  <si>
    <t>UT(0-0-13)</t>
  </si>
  <si>
    <t>UT(0-1-34)</t>
  </si>
  <si>
    <t>5 DAYS SUSPENSION</t>
  </si>
  <si>
    <t>12/04-12/2006</t>
  </si>
  <si>
    <t>FL(2-0-0)</t>
  </si>
  <si>
    <t>2007</t>
  </si>
  <si>
    <t>UT(0-2-55)</t>
  </si>
  <si>
    <t>FL(4-0-0)</t>
  </si>
  <si>
    <t>03/26-29/2007</t>
  </si>
  <si>
    <t>GRAD. 03/30/2007</t>
  </si>
  <si>
    <t>SOLO(7-0-0)</t>
  </si>
  <si>
    <t>SOLO 02-04,10-12,18 /2007</t>
  </si>
  <si>
    <t>SP 08/02/2007</t>
  </si>
  <si>
    <t>2008</t>
  </si>
  <si>
    <t>SOLO 05/11-19/2008</t>
  </si>
  <si>
    <t>DOMESTIC 08/26-28/2008</t>
  </si>
  <si>
    <t>10/21-22,23,27/2008</t>
  </si>
  <si>
    <t>2009</t>
  </si>
  <si>
    <t>UT(2-1-10)</t>
  </si>
  <si>
    <t>UT(0-2-15)</t>
  </si>
  <si>
    <t>SP(2-0-0)</t>
  </si>
  <si>
    <t>GRAD. 03/30/2009</t>
  </si>
  <si>
    <t>PARENTAL 04/06/2009</t>
  </si>
  <si>
    <t>VL(7-0-0)</t>
  </si>
  <si>
    <t>05/11-17/2009</t>
  </si>
  <si>
    <t>UT(0-2-25)</t>
  </si>
  <si>
    <t>DOMESTIC 12/13/2009</t>
  </si>
  <si>
    <t>2010</t>
  </si>
  <si>
    <t>DOMESTIC 05/09/2010</t>
  </si>
  <si>
    <t>UT(0-0-10)</t>
  </si>
  <si>
    <t>UT(0-2-30)</t>
  </si>
  <si>
    <t>PARENTAL 08/22,23/2010</t>
  </si>
  <si>
    <t>FL(6-0-0)</t>
  </si>
  <si>
    <t>08/24-31/2010</t>
  </si>
  <si>
    <t>2011</t>
  </si>
  <si>
    <t>06/12-18/2011</t>
  </si>
  <si>
    <t>06/26/2011</t>
  </si>
  <si>
    <t>06/07,08,09/2011</t>
  </si>
  <si>
    <t>08/14-16/2011</t>
  </si>
  <si>
    <t>08/24,28,31/2011</t>
  </si>
  <si>
    <t>UT(0-1-0)</t>
  </si>
  <si>
    <t>UT(0-1-50)</t>
  </si>
  <si>
    <t>2012</t>
  </si>
  <si>
    <t>08/26-31/2012</t>
  </si>
  <si>
    <t>PARENTAL 10/22-24/2012</t>
  </si>
  <si>
    <t>2015</t>
  </si>
  <si>
    <t>2013</t>
  </si>
  <si>
    <t>08/26-29/2013</t>
  </si>
  <si>
    <t>2014</t>
  </si>
  <si>
    <t>12/09,10,11/2013</t>
  </si>
  <si>
    <t>03/24,25,29,30,31/2015</t>
  </si>
  <si>
    <t>12/15,16/2014</t>
  </si>
  <si>
    <t>05/07,08,11/2014</t>
  </si>
  <si>
    <t>UT(0-4-20)</t>
  </si>
  <si>
    <t>UT(0-3-49)</t>
  </si>
  <si>
    <t>UT(0-5-4)</t>
  </si>
  <si>
    <t>DOMESTIC 12/14-16/2015</t>
  </si>
  <si>
    <t>UT(1-3-19)</t>
  </si>
  <si>
    <t>2016</t>
  </si>
  <si>
    <t>UT(0-5-46)</t>
  </si>
  <si>
    <t>UT(0-4-50)</t>
  </si>
  <si>
    <t>UT(1-2-12)</t>
  </si>
  <si>
    <t>10/19,23-26/2016</t>
  </si>
  <si>
    <t>2017</t>
  </si>
  <si>
    <t>12/12,13,18-20/2017</t>
  </si>
  <si>
    <t>DOMESTIC 12/04-06/2017</t>
  </si>
  <si>
    <t>12/18,19,20,26,27,2018</t>
  </si>
  <si>
    <t>ANNIV. 01/31/2019</t>
  </si>
  <si>
    <t>CALAMITY L.1/16,19,20-22/2020</t>
  </si>
  <si>
    <t>PARENTAL 11/10,11,14/2020</t>
  </si>
  <si>
    <t>2023</t>
  </si>
  <si>
    <t>UT(0-2-43)</t>
  </si>
  <si>
    <t>UT(0-1-5)</t>
  </si>
  <si>
    <t>UT(0-0-14)</t>
  </si>
  <si>
    <t>UT(0-0-27)</t>
  </si>
  <si>
    <t>UT(0-0-28)</t>
  </si>
  <si>
    <t>UT(0-1-9)</t>
  </si>
  <si>
    <t>UT(0-0-6)</t>
  </si>
  <si>
    <t>UT(0-0-25)</t>
  </si>
  <si>
    <t>TOTAL LEAVE BALANCE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</si>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</sst>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2" totalsRowShown="0" headerRowDxfId="14" headerRowBorderDxfId="13" tableBorderDxfId="12" totalsRowBorderDxfId="11">
  <autoFilter ref="A8:K402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02"/>
  <sheetViews>
    <sheetView tabSelected="1" zoomScale="115" zoomScaleNormal="115" workbookViewId="0">
      <pane ySplit="4152" topLeftCell="A292"/>
      <selection activeCell="I9" sqref="I9"/>
      <selection pane="bottomLeft" activeCell="E363" sqref="E3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62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373.45999999999992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539.95799999999997</v>
      </c>
      <c r="J9" s="11"/>
      <c r="K9" s="20"/>
    </row>
    <row r="10" spans="1:11" x14ac:dyDescent="0.3">
      <c r="A10" s="48"/>
      <c r="B10" s="20" t="s">
        <v>63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/>
      <c r="B11" s="20" t="s">
        <v>64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8" t="s">
        <v>65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3">
      <c r="A13" s="40">
        <v>36372</v>
      </c>
      <c r="B13" s="20" t="s">
        <v>66</v>
      </c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>
        <v>1</v>
      </c>
      <c r="I13" s="34"/>
      <c r="J13" s="11"/>
      <c r="K13" s="20" t="s">
        <v>67</v>
      </c>
    </row>
    <row r="14" spans="1:11" x14ac:dyDescent="0.3">
      <c r="A14" s="40">
        <v>36403</v>
      </c>
      <c r="B14" s="20" t="s">
        <v>69</v>
      </c>
      <c r="C14" s="13">
        <v>1.25</v>
      </c>
      <c r="D14" s="39">
        <v>1.4999999999999999E-2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v>36433</v>
      </c>
      <c r="B15" s="20" t="s">
        <v>70</v>
      </c>
      <c r="C15" s="13">
        <v>1.25</v>
      </c>
      <c r="D15" s="39">
        <v>1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71</v>
      </c>
    </row>
    <row r="16" spans="1:11" x14ac:dyDescent="0.3">
      <c r="A16" s="40"/>
      <c r="B16" s="20" t="s">
        <v>72</v>
      </c>
      <c r="C16" s="13"/>
      <c r="D16" s="39">
        <v>0.01</v>
      </c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/>
    </row>
    <row r="17" spans="1:11" x14ac:dyDescent="0.3">
      <c r="A17" s="40">
        <v>36464</v>
      </c>
      <c r="B17" s="20" t="s">
        <v>73</v>
      </c>
      <c r="C17" s="13">
        <v>1.25</v>
      </c>
      <c r="D17" s="39">
        <v>0.877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36494</v>
      </c>
      <c r="B18" s="20" t="s">
        <v>74</v>
      </c>
      <c r="C18" s="13">
        <v>1.25</v>
      </c>
      <c r="D18" s="39">
        <v>1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36525</v>
      </c>
      <c r="B19" s="20" t="s">
        <v>75</v>
      </c>
      <c r="C19" s="13">
        <v>1.25</v>
      </c>
      <c r="D19" s="39">
        <v>4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76</v>
      </c>
    </row>
    <row r="20" spans="1:11" x14ac:dyDescent="0.3">
      <c r="A20" s="40"/>
      <c r="B20" s="20" t="s">
        <v>77</v>
      </c>
      <c r="C20" s="13"/>
      <c r="D20" s="39">
        <v>3.1000000000000014E-2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3">
      <c r="A21" s="48" t="s">
        <v>78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v>36556</v>
      </c>
      <c r="B22" s="20" t="s">
        <v>79</v>
      </c>
      <c r="C22" s="13">
        <v>1.25</v>
      </c>
      <c r="D22" s="39">
        <v>1.7000000000000001E-2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36585</v>
      </c>
      <c r="B23" s="20" t="s">
        <v>80</v>
      </c>
      <c r="C23" s="13">
        <v>1.25</v>
      </c>
      <c r="D23" s="39">
        <v>6.0000000000000001E-3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36616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36646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36677</v>
      </c>
      <c r="B26" s="20" t="s">
        <v>48</v>
      </c>
      <c r="C26" s="13">
        <v>1.25</v>
      </c>
      <c r="D26" s="39">
        <v>5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81</v>
      </c>
    </row>
    <row r="27" spans="1:11" x14ac:dyDescent="0.3">
      <c r="A27" s="40">
        <v>36707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36738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36769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v>36799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v>36830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36860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v>36891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8" t="s">
        <v>82</v>
      </c>
      <c r="B34" s="20"/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/>
    </row>
    <row r="35" spans="1:11" x14ac:dyDescent="0.3">
      <c r="A35" s="40">
        <v>36922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36950</v>
      </c>
      <c r="B36" s="20" t="s">
        <v>83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20" t="s">
        <v>84</v>
      </c>
    </row>
    <row r="37" spans="1:11" x14ac:dyDescent="0.3">
      <c r="A37" s="40">
        <v>36981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v>37011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37042</v>
      </c>
      <c r="B39" s="20" t="s">
        <v>70</v>
      </c>
      <c r="C39" s="13">
        <v>1.25</v>
      </c>
      <c r="D39" s="39">
        <v>1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85</v>
      </c>
    </row>
    <row r="40" spans="1:11" x14ac:dyDescent="0.3">
      <c r="A40" s="40"/>
      <c r="B40" s="20" t="s">
        <v>70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>
        <v>37231</v>
      </c>
    </row>
    <row r="41" spans="1:11" x14ac:dyDescent="0.3">
      <c r="A41" s="40">
        <v>37072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v>37103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37134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0">
        <v>37164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37195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v>37225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v>37256</v>
      </c>
      <c r="B47" s="20" t="s">
        <v>48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86</v>
      </c>
    </row>
    <row r="48" spans="1:11" x14ac:dyDescent="0.3">
      <c r="A48" s="48" t="s">
        <v>87</v>
      </c>
      <c r="B48" s="20"/>
      <c r="C48" s="13"/>
      <c r="D48" s="39"/>
      <c r="E48" s="34"/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3">
      <c r="A49" s="40">
        <v>37287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37315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v>37346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37376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37407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37437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37468</v>
      </c>
      <c r="B55" s="20" t="s">
        <v>79</v>
      </c>
      <c r="C55" s="13">
        <v>1.25</v>
      </c>
      <c r="D55" s="39">
        <v>1.7000000000000001E-2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37499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37529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37560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37590</v>
      </c>
      <c r="B59" s="20" t="s">
        <v>49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89</v>
      </c>
    </row>
    <row r="60" spans="1:11" x14ac:dyDescent="0.3">
      <c r="A60" s="40">
        <v>37621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8" t="s">
        <v>90</v>
      </c>
      <c r="B61" s="20"/>
      <c r="C61" s="13"/>
      <c r="D61" s="39"/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3">
      <c r="A62" s="40">
        <v>37652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40">
        <v>37680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v>37711</v>
      </c>
      <c r="B64" s="20" t="s">
        <v>70</v>
      </c>
      <c r="C64" s="13">
        <v>1.25</v>
      </c>
      <c r="D64" s="39">
        <v>1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49" t="s">
        <v>91</v>
      </c>
    </row>
    <row r="65" spans="1:11" x14ac:dyDescent="0.3">
      <c r="A65" s="40">
        <v>37741</v>
      </c>
      <c r="B65" s="20" t="s">
        <v>75</v>
      </c>
      <c r="C65" s="13">
        <v>1.25</v>
      </c>
      <c r="D65" s="39">
        <v>4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 t="s">
        <v>92</v>
      </c>
    </row>
    <row r="66" spans="1:11" x14ac:dyDescent="0.3">
      <c r="A66" s="40">
        <v>37772</v>
      </c>
      <c r="B66" s="20" t="s">
        <v>93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5</v>
      </c>
      <c r="I66" s="34"/>
      <c r="J66" s="11"/>
      <c r="K66" s="20" t="s">
        <v>94</v>
      </c>
    </row>
    <row r="67" spans="1:11" x14ac:dyDescent="0.3">
      <c r="A67" s="40">
        <v>37802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37833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37864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37894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37925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37955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37986</v>
      </c>
      <c r="B73" s="20" t="s">
        <v>79</v>
      </c>
      <c r="C73" s="13">
        <v>1.25</v>
      </c>
      <c r="D73" s="39">
        <v>1.7000000000000001E-2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8" t="s">
        <v>95</v>
      </c>
      <c r="B74" s="20"/>
      <c r="C74" s="13"/>
      <c r="D74" s="39"/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3">
      <c r="A75" s="40">
        <v>38017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38046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38077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38107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38138</v>
      </c>
      <c r="B79" s="20" t="s">
        <v>70</v>
      </c>
      <c r="C79" s="13">
        <v>1.25</v>
      </c>
      <c r="D79" s="39">
        <v>1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96</v>
      </c>
    </row>
    <row r="80" spans="1:11" x14ac:dyDescent="0.3">
      <c r="A80" s="40">
        <v>38168</v>
      </c>
      <c r="B80" s="20" t="s">
        <v>66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20" t="s">
        <v>97</v>
      </c>
    </row>
    <row r="81" spans="1:11" x14ac:dyDescent="0.3">
      <c r="A81" s="40">
        <v>38199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38230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v>38260</v>
      </c>
      <c r="B83" s="20" t="s">
        <v>98</v>
      </c>
      <c r="C83" s="13">
        <v>1.25</v>
      </c>
      <c r="D83" s="39">
        <v>1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38300</v>
      </c>
    </row>
    <row r="84" spans="1:11" x14ac:dyDescent="0.3">
      <c r="A84" s="40">
        <v>38291</v>
      </c>
      <c r="B84" s="20" t="s">
        <v>98</v>
      </c>
      <c r="C84" s="13">
        <v>1.25</v>
      </c>
      <c r="D84" s="39">
        <v>1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9">
        <v>38270</v>
      </c>
    </row>
    <row r="85" spans="1:11" x14ac:dyDescent="0.3">
      <c r="A85" s="40">
        <v>38321</v>
      </c>
      <c r="B85" s="20" t="s">
        <v>70</v>
      </c>
      <c r="C85" s="13">
        <v>1.25</v>
      </c>
      <c r="D85" s="39">
        <v>1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49">
        <v>38283</v>
      </c>
    </row>
    <row r="86" spans="1:11" x14ac:dyDescent="0.3">
      <c r="A86" s="40">
        <v>38352</v>
      </c>
      <c r="B86" s="20" t="s">
        <v>88</v>
      </c>
      <c r="C86" s="13">
        <v>1.25</v>
      </c>
      <c r="D86" s="39">
        <v>2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 t="s">
        <v>99</v>
      </c>
    </row>
    <row r="87" spans="1:11" x14ac:dyDescent="0.3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100</v>
      </c>
    </row>
    <row r="88" spans="1:11" x14ac:dyDescent="0.3">
      <c r="A88" s="48" t="s">
        <v>101</v>
      </c>
      <c r="B88" s="20"/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3">
      <c r="A89" s="40">
        <v>38383</v>
      </c>
      <c r="B89" s="20" t="s">
        <v>102</v>
      </c>
      <c r="C89" s="13">
        <v>1.25</v>
      </c>
      <c r="D89" s="39">
        <v>3.3000000000000015E-2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38411</v>
      </c>
      <c r="B90" s="20" t="s">
        <v>103</v>
      </c>
      <c r="C90" s="13">
        <v>1.25</v>
      </c>
      <c r="D90" s="39">
        <v>4.2000000000000003E-2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38442</v>
      </c>
      <c r="B91" s="20" t="s">
        <v>104</v>
      </c>
      <c r="C91" s="13">
        <v>1.25</v>
      </c>
      <c r="D91" s="39">
        <v>0.16900000000000001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38472</v>
      </c>
      <c r="B92" s="20" t="s">
        <v>105</v>
      </c>
      <c r="C92" s="13">
        <v>1.25</v>
      </c>
      <c r="D92" s="39">
        <v>0.11000000000000001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38503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38533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38564</v>
      </c>
      <c r="B95" s="20" t="s">
        <v>106</v>
      </c>
      <c r="C95" s="13">
        <v>1.25</v>
      </c>
      <c r="D95" s="39">
        <v>0.17500000000000002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38595</v>
      </c>
      <c r="B96" s="20" t="s">
        <v>46</v>
      </c>
      <c r="C96" s="13">
        <v>1.25</v>
      </c>
      <c r="D96" s="39">
        <v>5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107</v>
      </c>
    </row>
    <row r="97" spans="1:11" x14ac:dyDescent="0.3">
      <c r="A97" s="40"/>
      <c r="B97" s="20" t="s">
        <v>108</v>
      </c>
      <c r="C97" s="13"/>
      <c r="D97" s="39">
        <v>0.28999999999999998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3">
      <c r="A98" s="40">
        <v>38625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38656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38686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v>38717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8" t="s">
        <v>109</v>
      </c>
      <c r="B102" s="20"/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3">
      <c r="A103" s="40">
        <v>38748</v>
      </c>
      <c r="B103" s="20" t="s">
        <v>47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110</v>
      </c>
    </row>
    <row r="104" spans="1:11" x14ac:dyDescent="0.3">
      <c r="A104" s="40"/>
      <c r="B104" s="20" t="s">
        <v>47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 t="s">
        <v>112</v>
      </c>
    </row>
    <row r="105" spans="1:11" x14ac:dyDescent="0.3">
      <c r="A105" s="40">
        <v>38776</v>
      </c>
      <c r="B105" s="20" t="s">
        <v>111</v>
      </c>
      <c r="C105" s="13">
        <v>1.25</v>
      </c>
      <c r="D105" s="39">
        <v>0.192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38807</v>
      </c>
      <c r="B106" s="20" t="s">
        <v>113</v>
      </c>
      <c r="C106" s="13">
        <v>1.25</v>
      </c>
      <c r="D106" s="39">
        <v>0.39200000000000002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38837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38868</v>
      </c>
      <c r="B108" s="20" t="s">
        <v>114</v>
      </c>
      <c r="C108" s="13">
        <v>1.25</v>
      </c>
      <c r="D108" s="39">
        <v>7.7000000000000013E-2</v>
      </c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/>
      <c r="B109" s="20" t="s">
        <v>115</v>
      </c>
      <c r="C109" s="13"/>
      <c r="D109" s="39">
        <v>3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 t="s">
        <v>116</v>
      </c>
    </row>
    <row r="110" spans="1:11" x14ac:dyDescent="0.3">
      <c r="A110" s="40">
        <v>38898</v>
      </c>
      <c r="B110" s="20" t="s">
        <v>117</v>
      </c>
      <c r="C110" s="13">
        <v>1.25</v>
      </c>
      <c r="D110" s="39">
        <v>7.5000000000000011E-2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v>38929</v>
      </c>
      <c r="B111" s="20" t="s">
        <v>118</v>
      </c>
      <c r="C111" s="13">
        <v>1.25</v>
      </c>
      <c r="D111" s="39">
        <v>0.34199999999999997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38960</v>
      </c>
      <c r="B112" s="20" t="s">
        <v>119</v>
      </c>
      <c r="C112" s="13">
        <v>1.25</v>
      </c>
      <c r="D112" s="39">
        <v>2.700000000000001E-2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38990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39021</v>
      </c>
      <c r="B114" s="20" t="s">
        <v>120</v>
      </c>
      <c r="C114" s="13">
        <v>1.25</v>
      </c>
      <c r="D114" s="39">
        <v>0.19600000000000001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0">
        <v>39051</v>
      </c>
      <c r="B115" s="50" t="s">
        <v>121</v>
      </c>
      <c r="C115" s="13">
        <v>1.083</v>
      </c>
      <c r="D115" s="39"/>
      <c r="E115" s="34"/>
      <c r="F115" s="20"/>
      <c r="G115" s="13">
        <f>IF(ISBLANK(Table1[[#This Row],[EARNED]]),"",Table1[[#This Row],[EARNED]])</f>
        <v>1.083</v>
      </c>
      <c r="H115" s="39"/>
      <c r="I115" s="34"/>
      <c r="J115" s="11"/>
      <c r="K115" s="20"/>
    </row>
    <row r="116" spans="1:11" x14ac:dyDescent="0.3">
      <c r="A116" s="40"/>
      <c r="B116" s="20" t="s">
        <v>129</v>
      </c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 t="s">
        <v>122</v>
      </c>
    </row>
    <row r="117" spans="1:11" x14ac:dyDescent="0.3">
      <c r="A117" s="40"/>
      <c r="B117" s="20" t="s">
        <v>105</v>
      </c>
      <c r="C117" s="13"/>
      <c r="D117" s="39">
        <v>0.11000000000000001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3">
      <c r="A118" s="40">
        <v>39082</v>
      </c>
      <c r="B118" s="20" t="s">
        <v>123</v>
      </c>
      <c r="C118" s="13">
        <v>1.25</v>
      </c>
      <c r="D118" s="39">
        <v>2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8" t="s">
        <v>124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3">
      <c r="A120" s="40">
        <v>39113</v>
      </c>
      <c r="B120" s="20" t="s">
        <v>125</v>
      </c>
      <c r="C120" s="13">
        <v>1.25</v>
      </c>
      <c r="D120" s="39">
        <v>0.36499999999999999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40">
        <v>39141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0">
        <v>39172</v>
      </c>
      <c r="B122" s="20" t="s">
        <v>126</v>
      </c>
      <c r="C122" s="13">
        <v>1.25</v>
      </c>
      <c r="D122" s="39">
        <v>4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127</v>
      </c>
    </row>
    <row r="123" spans="1:11" x14ac:dyDescent="0.3">
      <c r="A123" s="40"/>
      <c r="B123" s="20" t="s">
        <v>47</v>
      </c>
      <c r="C123" s="13"/>
      <c r="D123" s="39">
        <v>4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 t="s">
        <v>128</v>
      </c>
    </row>
    <row r="124" spans="1:11" x14ac:dyDescent="0.3">
      <c r="A124" s="40"/>
      <c r="B124" s="20" t="s">
        <v>129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51" t="s">
        <v>130</v>
      </c>
    </row>
    <row r="125" spans="1:11" x14ac:dyDescent="0.3">
      <c r="A125" s="40">
        <v>39202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v>39233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39263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39294</v>
      </c>
      <c r="B128" s="20" t="s">
        <v>47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131</v>
      </c>
    </row>
    <row r="129" spans="1:11" x14ac:dyDescent="0.3">
      <c r="A129" s="40"/>
      <c r="B129" s="20" t="s">
        <v>98</v>
      </c>
      <c r="C129" s="13"/>
      <c r="D129" s="39">
        <v>1</v>
      </c>
      <c r="E129" s="34"/>
      <c r="F129" s="20"/>
      <c r="G129" s="13" t="str">
        <f>IF(ISBLANK(Table1[[#This Row],[EARNED]]),"",Table1[[#This Row],[EARNED]])</f>
        <v/>
      </c>
      <c r="H129" s="39"/>
      <c r="I129" s="34"/>
      <c r="J129" s="11"/>
      <c r="K129" s="20"/>
    </row>
    <row r="130" spans="1:11" x14ac:dyDescent="0.3">
      <c r="A130" s="40">
        <v>39325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39355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v>39386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0">
        <v>39416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39447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8" t="s">
        <v>132</v>
      </c>
      <c r="B135" s="20"/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39478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>
        <v>39507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40">
        <v>39538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v>39568</v>
      </c>
      <c r="B139" s="20" t="s">
        <v>129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133</v>
      </c>
    </row>
    <row r="140" spans="1:11" x14ac:dyDescent="0.3">
      <c r="A140" s="40">
        <v>39599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v>39629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39660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40">
        <v>39691</v>
      </c>
      <c r="B143" s="20" t="s">
        <v>55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134</v>
      </c>
    </row>
    <row r="144" spans="1:11" x14ac:dyDescent="0.3">
      <c r="A144" s="40">
        <v>39721</v>
      </c>
      <c r="B144" s="20" t="s">
        <v>46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135</v>
      </c>
    </row>
    <row r="145" spans="1:11" x14ac:dyDescent="0.3">
      <c r="A145" s="40">
        <v>39752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v>39782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v>39813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8" t="s">
        <v>136</v>
      </c>
      <c r="B148" s="20"/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3">
      <c r="A149" s="40">
        <v>39844</v>
      </c>
      <c r="B149" s="20" t="s">
        <v>137</v>
      </c>
      <c r="C149" s="13">
        <v>1.25</v>
      </c>
      <c r="D149" s="39">
        <v>2.1459999999999999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v>39872</v>
      </c>
      <c r="B150" s="20" t="s">
        <v>138</v>
      </c>
      <c r="C150" s="13">
        <v>1.25</v>
      </c>
      <c r="D150" s="39">
        <v>0.28100000000000003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v>39903</v>
      </c>
      <c r="B151" s="20" t="s">
        <v>47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140</v>
      </c>
    </row>
    <row r="152" spans="1:11" x14ac:dyDescent="0.3">
      <c r="A152" s="40"/>
      <c r="B152" s="20" t="s">
        <v>47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 t="s">
        <v>141</v>
      </c>
    </row>
    <row r="153" spans="1:11" x14ac:dyDescent="0.3">
      <c r="A153" s="40"/>
      <c r="B153" s="20" t="s">
        <v>138</v>
      </c>
      <c r="C153" s="13"/>
      <c r="D153" s="39">
        <v>0.28100000000000003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39933</v>
      </c>
      <c r="B154" s="20" t="s">
        <v>142</v>
      </c>
      <c r="C154" s="13">
        <v>1.25</v>
      </c>
      <c r="D154" s="39">
        <v>7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143</v>
      </c>
    </row>
    <row r="155" spans="1:11" x14ac:dyDescent="0.3">
      <c r="A155" s="40"/>
      <c r="B155" s="20" t="s">
        <v>144</v>
      </c>
      <c r="C155" s="13"/>
      <c r="D155" s="39">
        <v>0.30199999999999999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3">
      <c r="A156" s="40">
        <v>39964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v>39994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v>40025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v>40056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v>40086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40117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40147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40">
        <v>40178</v>
      </c>
      <c r="B163" s="20" t="s">
        <v>47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145</v>
      </c>
    </row>
    <row r="164" spans="1:11" x14ac:dyDescent="0.3">
      <c r="A164" s="48" t="s">
        <v>146</v>
      </c>
      <c r="B164" s="20"/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0">
        <v>40209</v>
      </c>
      <c r="B165" s="20" t="s">
        <v>68</v>
      </c>
      <c r="C165" s="13">
        <v>1.25</v>
      </c>
      <c r="D165" s="39">
        <v>2E-3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v>40237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v>40268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40">
        <v>40298</v>
      </c>
      <c r="B168" s="20" t="s">
        <v>47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 t="s">
        <v>147</v>
      </c>
    </row>
    <row r="169" spans="1:11" x14ac:dyDescent="0.3">
      <c r="A169" s="40"/>
      <c r="B169" s="20" t="s">
        <v>77</v>
      </c>
      <c r="C169" s="13"/>
      <c r="D169" s="39">
        <v>3.1000000000000014E-2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0">
        <v>40329</v>
      </c>
      <c r="B170" s="20" t="s">
        <v>77</v>
      </c>
      <c r="C170" s="13">
        <v>1.25</v>
      </c>
      <c r="D170" s="39">
        <v>3.1000000000000014E-2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0">
        <v>40359</v>
      </c>
      <c r="B171" s="20" t="s">
        <v>148</v>
      </c>
      <c r="C171" s="13">
        <v>1.25</v>
      </c>
      <c r="D171" s="39">
        <v>2.1000000000000001E-2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v>40390</v>
      </c>
      <c r="B172" s="20" t="s">
        <v>149</v>
      </c>
      <c r="C172" s="13">
        <v>1.25</v>
      </c>
      <c r="D172" s="39">
        <v>0.312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40421</v>
      </c>
      <c r="B173" s="20" t="s">
        <v>139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150</v>
      </c>
    </row>
    <row r="174" spans="1:11" x14ac:dyDescent="0.3">
      <c r="A174" s="40"/>
      <c r="B174" s="20" t="s">
        <v>151</v>
      </c>
      <c r="C174" s="13"/>
      <c r="D174" s="39">
        <v>6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152</v>
      </c>
    </row>
    <row r="175" spans="1:11" x14ac:dyDescent="0.3">
      <c r="A175" s="40"/>
      <c r="B175" s="20" t="s">
        <v>149</v>
      </c>
      <c r="C175" s="13"/>
      <c r="D175" s="39">
        <v>0.312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3">
      <c r="A176" s="40">
        <v>40451</v>
      </c>
      <c r="B176" s="20" t="s">
        <v>66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9">
        <v>40399</v>
      </c>
    </row>
    <row r="177" spans="1:11" x14ac:dyDescent="0.3">
      <c r="A177" s="40">
        <v>40482</v>
      </c>
      <c r="B177" s="20" t="s">
        <v>77</v>
      </c>
      <c r="C177" s="13">
        <v>1.25</v>
      </c>
      <c r="D177" s="39">
        <v>0.312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40512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40543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8" t="s">
        <v>153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3">
      <c r="A181" s="40">
        <v>40574</v>
      </c>
      <c r="B181" s="20" t="s">
        <v>72</v>
      </c>
      <c r="C181" s="13">
        <v>1.25</v>
      </c>
      <c r="D181" s="39">
        <v>0.01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v>40602</v>
      </c>
      <c r="B182" s="20" t="s">
        <v>148</v>
      </c>
      <c r="C182" s="13">
        <v>1.25</v>
      </c>
      <c r="D182" s="39">
        <v>2.1000000000000005E-2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40633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v>40663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v>40694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40">
        <v>40724</v>
      </c>
      <c r="B186" s="20" t="s">
        <v>46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154</v>
      </c>
    </row>
    <row r="187" spans="1:11" x14ac:dyDescent="0.3">
      <c r="A187" s="40"/>
      <c r="B187" s="20" t="s">
        <v>66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20" t="s">
        <v>155</v>
      </c>
    </row>
    <row r="188" spans="1:11" x14ac:dyDescent="0.3">
      <c r="A188" s="40"/>
      <c r="B188" s="20" t="s">
        <v>53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3</v>
      </c>
      <c r="I188" s="34"/>
      <c r="J188" s="11"/>
      <c r="K188" s="20" t="s">
        <v>156</v>
      </c>
    </row>
    <row r="189" spans="1:11" x14ac:dyDescent="0.3">
      <c r="A189" s="40">
        <v>40755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v>40786</v>
      </c>
      <c r="B190" s="20" t="s">
        <v>115</v>
      </c>
      <c r="C190" s="13">
        <v>1.25</v>
      </c>
      <c r="D190" s="39">
        <v>3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157</v>
      </c>
    </row>
    <row r="191" spans="1:11" x14ac:dyDescent="0.3">
      <c r="A191" s="40"/>
      <c r="B191" s="20" t="s">
        <v>126</v>
      </c>
      <c r="C191" s="13"/>
      <c r="D191" s="39">
        <v>4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 t="s">
        <v>158</v>
      </c>
    </row>
    <row r="192" spans="1:11" x14ac:dyDescent="0.3">
      <c r="A192" s="40">
        <v>40816</v>
      </c>
      <c r="B192" s="20" t="s">
        <v>159</v>
      </c>
      <c r="C192" s="13">
        <v>1.25</v>
      </c>
      <c r="D192" s="39">
        <v>0.125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v>40847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40877</v>
      </c>
      <c r="B194" s="20" t="s">
        <v>160</v>
      </c>
      <c r="C194" s="13">
        <v>1.25</v>
      </c>
      <c r="D194" s="39">
        <v>0.22900000000000001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40">
        <v>40908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8" t="s">
        <v>161</v>
      </c>
      <c r="B196" s="20"/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3">
      <c r="A197" s="40">
        <v>40939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v>40968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v>40999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41029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41060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41090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0">
        <v>41121</v>
      </c>
      <c r="B203" s="20" t="s">
        <v>46</v>
      </c>
      <c r="C203" s="13">
        <v>1.25</v>
      </c>
      <c r="D203" s="39">
        <v>5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162</v>
      </c>
    </row>
    <row r="204" spans="1:11" x14ac:dyDescent="0.3">
      <c r="A204" s="40">
        <v>41152</v>
      </c>
      <c r="B204" s="20"/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40">
        <v>41182</v>
      </c>
      <c r="B205" s="20" t="s">
        <v>55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 t="s">
        <v>163</v>
      </c>
    </row>
    <row r="206" spans="1:11" x14ac:dyDescent="0.3">
      <c r="A206" s="40">
        <v>41213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41243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41274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8" t="s">
        <v>165</v>
      </c>
      <c r="B209" s="20"/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3">
      <c r="A210" s="40">
        <v>41305</v>
      </c>
      <c r="B210" s="20"/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0">
        <v>41333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v>41364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v>41394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v>41425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41455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>
        <v>41486</v>
      </c>
      <c r="B216" s="20"/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v>41517</v>
      </c>
      <c r="B217" s="20" t="s">
        <v>126</v>
      </c>
      <c r="C217" s="13">
        <v>1.25</v>
      </c>
      <c r="D217" s="39">
        <v>4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 t="s">
        <v>166</v>
      </c>
    </row>
    <row r="218" spans="1:11" x14ac:dyDescent="0.3">
      <c r="A218" s="40">
        <v>41547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41578</v>
      </c>
      <c r="B219" s="20"/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>
        <v>41608</v>
      </c>
      <c r="B220" s="20" t="s">
        <v>55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 t="s">
        <v>168</v>
      </c>
    </row>
    <row r="221" spans="1:11" x14ac:dyDescent="0.3">
      <c r="A221" s="40">
        <v>41639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8" t="s">
        <v>167</v>
      </c>
      <c r="B222" s="20"/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v>41670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40">
        <v>41698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v>41729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v>41759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v>41790</v>
      </c>
      <c r="B227" s="20" t="s">
        <v>115</v>
      </c>
      <c r="C227" s="13">
        <v>1.25</v>
      </c>
      <c r="D227" s="39">
        <v>3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 t="s">
        <v>171</v>
      </c>
    </row>
    <row r="228" spans="1:11" x14ac:dyDescent="0.3">
      <c r="A228" s="40">
        <v>41820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v>41851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v>41882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v>41912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0">
        <v>41943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>
        <v>41973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v>42004</v>
      </c>
      <c r="B234" s="20" t="s">
        <v>123</v>
      </c>
      <c r="C234" s="13">
        <v>1.25</v>
      </c>
      <c r="D234" s="39">
        <v>2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170</v>
      </c>
    </row>
    <row r="235" spans="1:11" x14ac:dyDescent="0.3">
      <c r="A235" s="48" t="s">
        <v>164</v>
      </c>
      <c r="B235" s="20"/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42035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42063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v>42094</v>
      </c>
      <c r="B238" s="20" t="s">
        <v>46</v>
      </c>
      <c r="C238" s="13">
        <v>1.25</v>
      </c>
      <c r="D238" s="39">
        <v>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169</v>
      </c>
    </row>
    <row r="239" spans="1:11" x14ac:dyDescent="0.3">
      <c r="A239" s="40"/>
      <c r="B239" s="20" t="s">
        <v>172</v>
      </c>
      <c r="C239" s="13"/>
      <c r="D239" s="39">
        <v>0.54200000000000004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40">
        <v>42124</v>
      </c>
      <c r="B240" s="20" t="s">
        <v>173</v>
      </c>
      <c r="C240" s="13">
        <v>1.25</v>
      </c>
      <c r="D240" s="39">
        <v>0.47699999999999998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40">
        <v>42155</v>
      </c>
      <c r="B241" s="20" t="s">
        <v>174</v>
      </c>
      <c r="C241" s="13">
        <v>1.25</v>
      </c>
      <c r="D241" s="39">
        <v>0.63300000000000001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v>42185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v>42216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40">
        <v>42247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0">
        <v>42277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v>42308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>
        <v>42338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v>42369</v>
      </c>
      <c r="B248" s="20" t="s">
        <v>55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175</v>
      </c>
    </row>
    <row r="249" spans="1:11" x14ac:dyDescent="0.3">
      <c r="A249" s="40"/>
      <c r="B249" s="20" t="s">
        <v>176</v>
      </c>
      <c r="C249" s="13"/>
      <c r="D249" s="39">
        <v>1.415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3">
      <c r="A250" s="48" t="s">
        <v>177</v>
      </c>
      <c r="B250" s="20"/>
      <c r="C250" s="13"/>
      <c r="D250" s="39"/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3">
      <c r="A251" s="40">
        <v>42400</v>
      </c>
      <c r="B251" s="20" t="s">
        <v>178</v>
      </c>
      <c r="C251" s="13">
        <v>1.25</v>
      </c>
      <c r="D251" s="39">
        <v>0.72099999999999997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40">
        <v>42429</v>
      </c>
      <c r="B252" s="20" t="s">
        <v>179</v>
      </c>
      <c r="C252" s="13">
        <v>1.25</v>
      </c>
      <c r="D252" s="39">
        <v>0.60399999999999998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v>42460</v>
      </c>
      <c r="B253" s="20" t="s">
        <v>180</v>
      </c>
      <c r="C253" s="13">
        <v>1.25</v>
      </c>
      <c r="D253" s="39">
        <v>1.2749999999999999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v>42490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0">
        <v>42521</v>
      </c>
      <c r="B255" s="20"/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42551</v>
      </c>
      <c r="B256" s="20"/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42582</v>
      </c>
      <c r="B257" s="20"/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>
        <v>42613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v>42643</v>
      </c>
      <c r="B259" s="20" t="s">
        <v>46</v>
      </c>
      <c r="C259" s="13">
        <v>1.25</v>
      </c>
      <c r="D259" s="39">
        <v>5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181</v>
      </c>
    </row>
    <row r="260" spans="1:11" x14ac:dyDescent="0.3">
      <c r="A260" s="40">
        <v>42674</v>
      </c>
      <c r="B260" s="20"/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0">
        <v>42704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42735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8" t="s">
        <v>182</v>
      </c>
      <c r="B263" s="20"/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3">
      <c r="A264" s="40">
        <v>42766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0">
        <v>42794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v>42825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v>42855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v>42886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0">
        <v>42916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40">
        <v>42947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v>42978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40">
        <v>43008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0">
        <v>43039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0">
        <v>43069</v>
      </c>
      <c r="B274" s="20" t="s">
        <v>55</v>
      </c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184</v>
      </c>
    </row>
    <row r="275" spans="1:11" x14ac:dyDescent="0.3">
      <c r="A275" s="40"/>
      <c r="B275" s="20" t="s">
        <v>48</v>
      </c>
      <c r="C275" s="13"/>
      <c r="D275" s="39">
        <v>5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 t="s">
        <v>183</v>
      </c>
    </row>
    <row r="276" spans="1:11" x14ac:dyDescent="0.3">
      <c r="A276" s="40">
        <v>43100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8" t="s">
        <v>43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3">
      <c r="A278" s="40">
        <v>43101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43132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43160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43191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43221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43252</v>
      </c>
      <c r="B283" s="15"/>
      <c r="C283" s="13">
        <v>1.25</v>
      </c>
      <c r="D283" s="43"/>
      <c r="E283" s="9"/>
      <c r="F283" s="15"/>
      <c r="G283" s="42">
        <f>IF(ISBLANK(Table1[[#This Row],[EARNED]]),"",Table1[[#This Row],[EARNED]])</f>
        <v>1.25</v>
      </c>
      <c r="H283" s="43"/>
      <c r="I283" s="9"/>
      <c r="J283" s="12"/>
      <c r="K283" s="15"/>
    </row>
    <row r="284" spans="1:11" x14ac:dyDescent="0.3">
      <c r="A284" s="40">
        <v>43282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43313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43344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43374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43405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43435</v>
      </c>
      <c r="B289" s="20" t="s">
        <v>46</v>
      </c>
      <c r="C289" s="13">
        <v>1.25</v>
      </c>
      <c r="D289" s="39">
        <v>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185</v>
      </c>
    </row>
    <row r="290" spans="1:11" x14ac:dyDescent="0.3">
      <c r="A290" s="48" t="s">
        <v>44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43466</v>
      </c>
      <c r="B291" s="20" t="s">
        <v>47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 t="s">
        <v>186</v>
      </c>
    </row>
    <row r="292" spans="1:11" x14ac:dyDescent="0.3">
      <c r="A292" s="40">
        <v>43497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43525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43556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43586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43617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43647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43678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43709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43739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43770</v>
      </c>
      <c r="B301" s="20" t="s">
        <v>48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50</v>
      </c>
    </row>
    <row r="302" spans="1:11" x14ac:dyDescent="0.3">
      <c r="A302" s="40">
        <v>43800</v>
      </c>
      <c r="B302" s="20" t="s">
        <v>49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51</v>
      </c>
    </row>
    <row r="303" spans="1:11" x14ac:dyDescent="0.3">
      <c r="A303" s="48" t="s">
        <v>45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43831</v>
      </c>
      <c r="B304" s="20" t="s">
        <v>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0" t="s">
        <v>187</v>
      </c>
    </row>
    <row r="305" spans="1:11" x14ac:dyDescent="0.3">
      <c r="A305" s="40"/>
      <c r="B305" s="20" t="s">
        <v>53</v>
      </c>
      <c r="C305" s="13"/>
      <c r="D305" s="39"/>
      <c r="E305" s="9"/>
      <c r="F305" s="20"/>
      <c r="G305" s="13"/>
      <c r="H305" s="39">
        <v>3</v>
      </c>
      <c r="I305" s="9"/>
      <c r="J305" s="11"/>
      <c r="K305" s="20" t="s">
        <v>54</v>
      </c>
    </row>
    <row r="306" spans="1:11" x14ac:dyDescent="0.3">
      <c r="A306" s="40">
        <v>43862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43891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43922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43952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43983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44013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44044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44075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44105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44136</v>
      </c>
      <c r="B315" s="20" t="s">
        <v>55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51" t="s">
        <v>188</v>
      </c>
    </row>
    <row r="316" spans="1:11" x14ac:dyDescent="0.3">
      <c r="A316" s="40"/>
      <c r="B316" s="20" t="s">
        <v>48</v>
      </c>
      <c r="C316" s="13"/>
      <c r="D316" s="39">
        <v>5</v>
      </c>
      <c r="E316" s="9"/>
      <c r="F316" s="20"/>
      <c r="G316" s="13"/>
      <c r="H316" s="39"/>
      <c r="I316" s="9"/>
      <c r="J316" s="11"/>
      <c r="K316" s="20" t="s">
        <v>56</v>
      </c>
    </row>
    <row r="317" spans="1:11" x14ac:dyDescent="0.3">
      <c r="A317" s="40">
        <v>44166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8" t="s">
        <v>57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44197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44228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44256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44287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44317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44348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44378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44409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44440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44470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44501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44531</v>
      </c>
      <c r="B330" s="20" t="s">
        <v>46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8" t="s">
        <v>58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44562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44593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44621</v>
      </c>
      <c r="B334" s="20" t="s">
        <v>197</v>
      </c>
      <c r="C334" s="13">
        <v>1.25</v>
      </c>
      <c r="D334" s="39">
        <v>5.2000000000000011E-2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44652</v>
      </c>
      <c r="B335" s="20" t="s">
        <v>196</v>
      </c>
      <c r="C335" s="13">
        <v>1.25</v>
      </c>
      <c r="D335" s="39">
        <v>1.2E-2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44682</v>
      </c>
      <c r="B336" s="20" t="s">
        <v>195</v>
      </c>
      <c r="C336" s="13">
        <v>1.25</v>
      </c>
      <c r="D336" s="39">
        <v>0.14400000000000002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44713</v>
      </c>
      <c r="B337" s="20" t="s">
        <v>194</v>
      </c>
      <c r="C337" s="13">
        <v>1.25</v>
      </c>
      <c r="D337" s="39">
        <v>5.8000000000000017E-2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44743</v>
      </c>
      <c r="B338" s="20" t="s">
        <v>193</v>
      </c>
      <c r="C338" s="13">
        <v>1.25</v>
      </c>
      <c r="D338" s="39">
        <v>5.6000000000000015E-2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44774</v>
      </c>
      <c r="B339" s="20" t="s">
        <v>105</v>
      </c>
      <c r="C339" s="13">
        <v>1.25</v>
      </c>
      <c r="D339" s="39">
        <v>0.11000000000000001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44805</v>
      </c>
      <c r="B340" s="20" t="s">
        <v>192</v>
      </c>
      <c r="C340" s="13">
        <v>1.25</v>
      </c>
      <c r="D340" s="39">
        <v>2.9000000000000012E-2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44835</v>
      </c>
      <c r="B341" s="20" t="s">
        <v>191</v>
      </c>
      <c r="C341" s="13">
        <v>1.25</v>
      </c>
      <c r="D341" s="39">
        <v>0.13500000000000001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44866</v>
      </c>
      <c r="B342" s="20" t="s">
        <v>55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59</v>
      </c>
    </row>
    <row r="343" spans="1:11" x14ac:dyDescent="0.3">
      <c r="A343" s="40"/>
      <c r="B343" s="20" t="s">
        <v>48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60</v>
      </c>
    </row>
    <row r="344" spans="1:11" x14ac:dyDescent="0.3">
      <c r="A344" s="40"/>
      <c r="B344" s="20" t="s">
        <v>46</v>
      </c>
      <c r="C344" s="13"/>
      <c r="D344" s="39">
        <v>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61</v>
      </c>
    </row>
    <row r="345" spans="1:11" x14ac:dyDescent="0.3">
      <c r="A345" s="40">
        <v>44896</v>
      </c>
      <c r="B345" s="20" t="s">
        <v>190</v>
      </c>
      <c r="C345" s="13">
        <v>1.25</v>
      </c>
      <c r="D345" s="39">
        <v>0.33999999999999997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8" t="s">
        <v>189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44957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44985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45016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45046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45077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45107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45138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45169</v>
      </c>
      <c r="B354" s="20" t="s">
        <v>70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>
        <v>45155</v>
      </c>
    </row>
    <row r="355" spans="1:11" x14ac:dyDescent="0.3">
      <c r="A355" s="40">
        <v>45199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45230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45260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45291</v>
      </c>
      <c r="B358" s="20" t="s">
        <v>126</v>
      </c>
      <c r="C358" s="13">
        <v>1.25</v>
      </c>
      <c r="D358" s="39">
        <v>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8" t="s">
        <v>199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45322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45324</v>
      </c>
      <c r="B361" s="20"/>
      <c r="C361" s="13">
        <v>0.12499999999999978</v>
      </c>
      <c r="D361" s="39"/>
      <c r="E361" s="9"/>
      <c r="F361" s="20"/>
      <c r="G361" s="13">
        <f>IF(ISBLANK(Table1[[#This Row],[EARNED]]),"",Table1[[#This Row],[EARNED]])</f>
        <v>0.12499999999999978</v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1"/>
      <c r="B402" s="15"/>
      <c r="C402" s="42"/>
      <c r="D402" s="43"/>
      <c r="E402" s="9"/>
      <c r="F402" s="15"/>
      <c r="G402" s="42" t="str">
        <f>IF(ISBLANK(Table1[[#This Row],[EARNED]]),"",Table1[[#This Row],[EARNED]])</f>
        <v/>
      </c>
      <c r="H402" s="43"/>
      <c r="I402" s="9"/>
      <c r="J402" s="12"/>
      <c r="K40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167.35599999999999</v>
      </c>
      <c r="B3" s="11">
        <v>188.25</v>
      </c>
      <c r="D3" s="11">
        <v>0</v>
      </c>
      <c r="E3" s="11">
        <v>0</v>
      </c>
      <c r="F3" s="11">
        <v>25</v>
      </c>
      <c r="G3" s="45">
        <f>SUMIFS(F7:F14,E7:E14,E3)+SUMIFS(D7:D66,C7:C66,F3)+D3</f>
        <v>5.2000000000000011E-2</v>
      </c>
      <c r="J3" s="47">
        <v>28</v>
      </c>
      <c r="K3" s="35">
        <f>J4-1</f>
        <v>27</v>
      </c>
      <c r="L3" s="45">
        <f>IF($J$4=1,1.25,IF(ISBLANK($J$3),"---",1.25-VLOOKUP($K$3,$I$8:$K$37,2)))</f>
        <v>0.12499999999999978</v>
      </c>
    </row>
    <row r="4" spans="1:12" hidden="1" x14ac:dyDescent="0.3">
      <c r="G4" s="33"/>
      <c r="J4" s="1" t="str">
        <f>IF(TEXT(J3,"D")=1,1,TEXT(J3,"D"))</f>
        <v>28</v>
      </c>
    </row>
    <row r="5" spans="1:12" x14ac:dyDescent="0.3">
      <c r="J5" s="1"/>
    </row>
    <row r="6" spans="1:12" x14ac:dyDescent="0.3">
      <c r="A6" s="11" t="s">
        <v>198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A7" s="11">
        <f>SUM(Sheet1!E9,Sheet1!I9)</f>
        <v>913.41799999999989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2023-09-26T06:22:31Z</dcterms:modified>
</cp:coreProperties>
</file>