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OLE\Desktop\LEAVECARD\"/>
    </mc:Choice>
  </mc:AlternateContent>
  <bookViews>
    <workbookView xWindow="-105" yWindow="-105" windowWidth="23250" windowHeight="12570" activeTab="2"/>
  </bookViews>
  <sheets>
    <sheet name="INSTRUCTION" sheetId="4" r:id="rId1"/>
    <sheet name="2018 LEAVE CREDITS" sheetId="5" r:id="rId2"/>
    <sheet name="2017 LEAVE BALANCE" sheetId="1" r:id="rId3"/>
    <sheet name="CONVERTION" sheetId="3" r:id="rId4"/>
  </sheets>
  <externalReferences>
    <externalReference r:id="rId5"/>
  </externalReferences>
  <definedNames>
    <definedName name="BALANCE_1" localSheetId="1">Table15[[#Headers],[BALANCE]]</definedName>
    <definedName name="BALANCE_1" localSheetId="3">[1]!Table1[[#Headers],[BALANCE]]</definedName>
    <definedName name="BALANCE_1">Table1[[#Headers],[BALANCE]]</definedName>
    <definedName name="_xlnm.Print_Titles" localSheetId="2">'2017 LEAVE BALANCE'!$1:$9</definedName>
    <definedName name="_xlnm.Print_Titles" localSheetId="1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B4" i="1"/>
  <c r="F4" i="1" l="1"/>
  <c r="B3" i="1"/>
  <c r="B2" i="1"/>
  <c r="G62" i="5"/>
  <c r="G49" i="5"/>
  <c r="G36" i="5"/>
  <c r="G23" i="5"/>
  <c r="E9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1" i="5"/>
  <c r="G60" i="5"/>
  <c r="G59" i="5"/>
  <c r="G58" i="5"/>
  <c r="G57" i="5"/>
  <c r="G56" i="5"/>
  <c r="G55" i="5"/>
  <c r="G54" i="5"/>
  <c r="G53" i="5"/>
  <c r="G52" i="5"/>
  <c r="G51" i="5"/>
  <c r="G50" i="5"/>
  <c r="G48" i="5"/>
  <c r="G47" i="5"/>
  <c r="G46" i="5"/>
  <c r="G45" i="5"/>
  <c r="G44" i="5"/>
  <c r="G43" i="5"/>
  <c r="G42" i="5"/>
  <c r="G41" i="5"/>
  <c r="G40" i="5"/>
  <c r="G39" i="5"/>
  <c r="G38" i="5"/>
  <c r="G37" i="5"/>
  <c r="G35" i="5"/>
  <c r="G34" i="5"/>
  <c r="G33" i="5"/>
  <c r="G32" i="5"/>
  <c r="G31" i="5"/>
  <c r="G30" i="5"/>
  <c r="G29" i="5"/>
  <c r="G28" i="5"/>
  <c r="G27" i="5"/>
  <c r="G26" i="5"/>
  <c r="G25" i="5"/>
  <c r="G24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I9" i="5" l="1"/>
  <c r="K3" i="3"/>
  <c r="L3" i="3" s="1"/>
  <c r="I9" i="1"/>
</calcChain>
</file>

<file path=xl/sharedStrings.xml><?xml version="1.0" encoding="utf-8"?>
<sst xmlns="http://schemas.openxmlformats.org/spreadsheetml/2006/main" count="88" uniqueCount="53">
  <si>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</si>
  <si>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</si>
  <si>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</si>
  <si>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</si>
  <si>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</si>
  <si>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</si>
  <si>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</si>
  <si>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</si>
  <si>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</si>
  <si>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</si>
  <si>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</si>
  <si>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</si>
  <si>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</si>
  <si>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</si>
  <si>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</si>
  <si>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</si>
  <si>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</si>
  <si>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</si>
  <si>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</si>
  <si>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</si>
  <si>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</si>
  <si>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</si>
  <si>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</si>
  <si>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</si>
  <si>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</si>
  <si>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</si>
  <si>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</si>
  <si>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</si>
  <si>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</si>
  <si>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</si>
  <si>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</si>
  <si>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</si>
  <si>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</si>
  <si>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</si>
  <si>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</si>
  <si>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</si>
  <si>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</si>
  <si>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</si>
  <si>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</si>
  <si>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</si>
  <si>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</si>
  <si>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</si>
  <si>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2018</t>
  </si>
  <si>
    <t>2019</t>
  </si>
  <si>
    <t>2020</t>
  </si>
  <si>
    <t>2021</t>
  </si>
  <si>
    <t>2022</t>
  </si>
  <si>
    <t>2023</t>
  </si>
  <si>
    <t>CASUAL</t>
  </si>
  <si>
    <t>FL(5-0-0)</t>
  </si>
  <si>
    <t>CONTRERAS, ALEJANDRO</t>
  </si>
  <si>
    <t>VL(30-0-0)</t>
  </si>
  <si>
    <t>11/16-12/31/2022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</si>
</sst>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&quot;CM&quot;\-####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64" fontId="0" fillId="0" borderId="0" xfId="0" applyNumberFormat="1"/>
    <xf numFmtId="164" fontId="1" fillId="2" borderId="13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167" fontId="1" fillId="0" borderId="9" xfId="0" applyNumberFormat="1" applyFont="1" applyBorder="1" applyAlignment="1">
      <alignment horizontal="left" vertical="center"/>
    </xf>
    <xf numFmtId="167" fontId="1" fillId="0" borderId="10" xfId="0" applyNumberFormat="1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16212</xdr:rowOff>
    </xdr:from>
    <xdr:to>
      <xdr:col>21</xdr:col>
      <xdr:colOff>81064</xdr:colOff>
      <xdr:row>37</xdr:row>
      <xdr:rowOff>16212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B5D8F3C-4FD5-4318-83F6-163B56792B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96" t="25851" r="27207" b="9996"/>
        <a:stretch/>
      </xdr:blipFill>
      <xdr:spPr>
        <a:xfrm>
          <a:off x="0" y="16212"/>
          <a:ext cx="13018851" cy="6598596"/>
        </a:xfrm>
        <a:prstGeom prst="rect">
          <a:avLst/>
        </a:prstGeom>
      </xdr:spPr>
    </xdr:pic>
    <xdr:clientData/>
  </xdr:twoCellAnchor>
  <xdr:twoCellAnchor>
    <xdr:from>
      <xdr:col>10</xdr:col>
      <xdr:colOff>16212</xdr:colOff>
      <xdr:row>5</xdr:row>
      <xdr:rowOff>1</xdr:rowOff>
    </xdr:from>
    <xdr:to>
      <xdr:col>15</xdr:col>
      <xdr:colOff>437744</xdr:colOff>
      <xdr:row>10</xdr:row>
      <xdr:rowOff>16213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A0BAE224-67DC-A2F7-0A1F-28CB86DFB7CA}"/>
            </a:ext>
          </a:extLst>
        </xdr:cNvPr>
        <xdr:cNvSpPr txBox="1"/>
      </xdr:nvSpPr>
      <xdr:spPr>
        <a:xfrm>
          <a:off x="6177063" y="891703"/>
          <a:ext cx="3501958" cy="9079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 b="1"/>
            <a:t>SELECT IN THE DROPDOWN BOX JOB STATUS</a:t>
          </a:r>
        </a:p>
      </xdr:txBody>
    </xdr:sp>
    <xdr:clientData/>
  </xdr:twoCellAnchor>
  <xdr:twoCellAnchor>
    <xdr:from>
      <xdr:col>7</xdr:col>
      <xdr:colOff>81063</xdr:colOff>
      <xdr:row>4</xdr:row>
      <xdr:rowOff>113490</xdr:rowOff>
    </xdr:from>
    <xdr:to>
      <xdr:col>10</xdr:col>
      <xdr:colOff>16213</xdr:colOff>
      <xdr:row>7</xdr:row>
      <xdr:rowOff>48639</xdr:rowOff>
    </xdr:to>
    <xdr:sp macro="" textlink="">
      <xdr:nvSpPr>
        <xdr:cNvPr id="4" name="Arrow: Left 3">
          <a:extLst>
            <a:ext uri="{FF2B5EF4-FFF2-40B4-BE49-F238E27FC236}">
              <a16:creationId xmlns:a16="http://schemas.microsoft.com/office/drawing/2014/main" xmlns="" id="{7243AC54-FD55-C7CF-DEF3-E45E6F99CAA1}"/>
            </a:ext>
          </a:extLst>
        </xdr:cNvPr>
        <xdr:cNvSpPr/>
      </xdr:nvSpPr>
      <xdr:spPr>
        <a:xfrm>
          <a:off x="4393659" y="826852"/>
          <a:ext cx="1783405" cy="47017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194553</xdr:colOff>
      <xdr:row>34</xdr:row>
      <xdr:rowOff>81064</xdr:rowOff>
    </xdr:from>
    <xdr:to>
      <xdr:col>21</xdr:col>
      <xdr:colOff>259404</xdr:colOff>
      <xdr:row>38</xdr:row>
      <xdr:rowOff>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6CEC4AD9-D5D6-0CFD-8D82-CC23F90E3707}"/>
            </a:ext>
          </a:extLst>
        </xdr:cNvPr>
        <xdr:cNvSpPr/>
      </xdr:nvSpPr>
      <xdr:spPr>
        <a:xfrm>
          <a:off x="12516255" y="6144638"/>
          <a:ext cx="680936" cy="6322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591074</xdr:colOff>
      <xdr:row>34</xdr:row>
      <xdr:rowOff>125104</xdr:rowOff>
    </xdr:from>
    <xdr:to>
      <xdr:col>21</xdr:col>
      <xdr:colOff>103069</xdr:colOff>
      <xdr:row>36</xdr:row>
      <xdr:rowOff>127981</xdr:rowOff>
    </xdr:to>
    <xdr:sp macro="" textlink="">
      <xdr:nvSpPr>
        <xdr:cNvPr id="9" name="Arrow: Left-Right 8">
          <a:extLst>
            <a:ext uri="{FF2B5EF4-FFF2-40B4-BE49-F238E27FC236}">
              <a16:creationId xmlns:a16="http://schemas.microsoft.com/office/drawing/2014/main" xmlns="" id="{EAE8B24D-B9B9-4AB0-AE94-782594B55A03}"/>
            </a:ext>
          </a:extLst>
        </xdr:cNvPr>
        <xdr:cNvSpPr/>
      </xdr:nvSpPr>
      <xdr:spPr>
        <a:xfrm rot="2887711">
          <a:off x="12715670" y="6544882"/>
          <a:ext cx="373195" cy="124444"/>
        </a:xfrm>
        <a:prstGeom prst="left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477140</xdr:colOff>
      <xdr:row>29</xdr:row>
      <xdr:rowOff>142430</xdr:rowOff>
    </xdr:from>
    <xdr:to>
      <xdr:col>27</xdr:col>
      <xdr:colOff>313346</xdr:colOff>
      <xdr:row>39</xdr:row>
      <xdr:rowOff>64094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D163C4F0-3D7F-3E52-4B17-0D29F1241915}"/>
            </a:ext>
          </a:extLst>
        </xdr:cNvPr>
        <xdr:cNvSpPr txBox="1"/>
      </xdr:nvSpPr>
      <xdr:spPr>
        <a:xfrm>
          <a:off x="13951009" y="5512037"/>
          <a:ext cx="2898449" cy="17732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</a:t>
          </a:r>
        </a:p>
        <a:p>
          <a:r>
            <a:rPr lang="en-US" sz="1100" b="1"/>
            <a:t>THIS</a:t>
          </a:r>
          <a:r>
            <a:rPr lang="en-US" sz="1100" b="1" baseline="0"/>
            <a:t> IS SAMPLE APPEARANCE FOR MOUSE CURSOR</a:t>
          </a:r>
          <a:endParaRPr lang="en-US" sz="1100" b="1"/>
        </a:p>
        <a:p>
          <a:r>
            <a:rPr lang="en-US" sz="1100"/>
            <a:t>MOUSE</a:t>
          </a:r>
          <a:r>
            <a:rPr lang="en-US" sz="1100" baseline="0"/>
            <a:t> CURSOR FOR STRETCH TABLE AT THE RIGHT END OF TABLE</a:t>
          </a:r>
        </a:p>
        <a:p>
          <a:r>
            <a:rPr lang="en-US" sz="1100" baseline="0"/>
            <a:t>DRAG DOWN  MOUSE CURSOR STRETCH TABLE TO INSERT NEW ROWS AND DELETE SAMPLE DATA NUMBER FOR COLUMN BALANCE  VL AND SL</a:t>
          </a:r>
          <a:endParaRPr lang="en-US" sz="1100"/>
        </a:p>
      </xdr:txBody>
    </xdr:sp>
    <xdr:clientData/>
  </xdr:twoCellAnchor>
  <xdr:twoCellAnchor>
    <xdr:from>
      <xdr:col>21</xdr:col>
      <xdr:colOff>64013</xdr:colOff>
      <xdr:row>34</xdr:row>
      <xdr:rowOff>103262</xdr:rowOff>
    </xdr:from>
    <xdr:to>
      <xdr:col>22</xdr:col>
      <xdr:colOff>477140</xdr:colOff>
      <xdr:row>35</xdr:row>
      <xdr:rowOff>105778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642CA079-93A1-34E3-CEF5-F7D33015D895}"/>
            </a:ext>
          </a:extLst>
        </xdr:cNvPr>
        <xdr:cNvCxnSpPr>
          <a:stCxn id="10" idx="1"/>
          <a:endCxn id="9" idx="1"/>
        </xdr:cNvCxnSpPr>
      </xdr:nvCxnSpPr>
      <xdr:spPr>
        <a:xfrm flipH="1">
          <a:off x="12925434" y="6398664"/>
          <a:ext cx="1025575" cy="18767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115455</xdr:colOff>
      <xdr:row>1</xdr:row>
      <xdr:rowOff>138546</xdr:rowOff>
    </xdr:from>
    <xdr:to>
      <xdr:col>30</xdr:col>
      <xdr:colOff>311728</xdr:colOff>
      <xdr:row>7</xdr:row>
      <xdr:rowOff>34637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784FECEA-1780-3E7F-7EBB-9F8254797C91}"/>
            </a:ext>
          </a:extLst>
        </xdr:cNvPr>
        <xdr:cNvSpPr txBox="1"/>
      </xdr:nvSpPr>
      <xdr:spPr>
        <a:xfrm>
          <a:off x="12965546" y="323273"/>
          <a:ext cx="5703455" cy="10044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 b="1"/>
            <a:t>LEAVE CARD INSTUCTION</a:t>
          </a:r>
        </a:p>
      </xdr:txBody>
    </xdr:sp>
    <xdr:clientData/>
  </xdr:twoCellAnchor>
  <xdr:twoCellAnchor editAs="oneCell">
    <xdr:from>
      <xdr:col>0</xdr:col>
      <xdr:colOff>380999</xdr:colOff>
      <xdr:row>41</xdr:row>
      <xdr:rowOff>150091</xdr:rowOff>
    </xdr:from>
    <xdr:to>
      <xdr:col>12</xdr:col>
      <xdr:colOff>23091</xdr:colOff>
      <xdr:row>78</xdr:row>
      <xdr:rowOff>23092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5DCCE859-255F-F039-E92D-1510F02C616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468" t="25480" r="40333" b="9304"/>
        <a:stretch/>
      </xdr:blipFill>
      <xdr:spPr>
        <a:xfrm>
          <a:off x="380999" y="7723909"/>
          <a:ext cx="6985001" cy="6707910"/>
        </a:xfrm>
        <a:prstGeom prst="rect">
          <a:avLst/>
        </a:prstGeom>
      </xdr:spPr>
    </xdr:pic>
    <xdr:clientData/>
  </xdr:twoCellAnchor>
  <xdr:twoCellAnchor>
    <xdr:from>
      <xdr:col>9</xdr:col>
      <xdr:colOff>150090</xdr:colOff>
      <xdr:row>47</xdr:row>
      <xdr:rowOff>80816</xdr:rowOff>
    </xdr:from>
    <xdr:to>
      <xdr:col>14</xdr:col>
      <xdr:colOff>115454</xdr:colOff>
      <xdr:row>52</xdr:row>
      <xdr:rowOff>161637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A7AA7C6-9540-EB37-E3D2-9A2A68BD6824}"/>
            </a:ext>
          </a:extLst>
        </xdr:cNvPr>
        <xdr:cNvSpPr txBox="1"/>
      </xdr:nvSpPr>
      <xdr:spPr>
        <a:xfrm>
          <a:off x="5657272" y="8762998"/>
          <a:ext cx="3024909" cy="10044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TYPE THE VALUE</a:t>
          </a:r>
          <a:r>
            <a:rPr lang="en-US" sz="1400" baseline="0"/>
            <a:t> IN THE DAY, HOURS AND MINUTES IN LATE CALCULATOR  AND COPY THE EQUIVALENT VALUE</a:t>
          </a:r>
          <a:endParaRPr lang="en-US" sz="1400"/>
        </a:p>
      </xdr:txBody>
    </xdr:sp>
    <xdr:clientData/>
  </xdr:twoCellAnchor>
  <xdr:twoCellAnchor>
    <xdr:from>
      <xdr:col>22</xdr:col>
      <xdr:colOff>115455</xdr:colOff>
      <xdr:row>6</xdr:row>
      <xdr:rowOff>57726</xdr:rowOff>
    </xdr:from>
    <xdr:to>
      <xdr:col>28</xdr:col>
      <xdr:colOff>577272</xdr:colOff>
      <xdr:row>27</xdr:row>
      <xdr:rowOff>161637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F1674299-9801-A253-3871-18715F4FF740}"/>
            </a:ext>
          </a:extLst>
        </xdr:cNvPr>
        <xdr:cNvSpPr txBox="1"/>
      </xdr:nvSpPr>
      <xdr:spPr>
        <a:xfrm>
          <a:off x="13577455" y="1166090"/>
          <a:ext cx="4133272" cy="39831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FORMAT IN PARTICULARS FOR FILING LEAVES</a:t>
          </a:r>
        </a:p>
        <a:p>
          <a:r>
            <a:rPr lang="en-US" sz="1600" b="1"/>
            <a:t>VL</a:t>
          </a:r>
          <a:r>
            <a:rPr lang="en-US" sz="1600"/>
            <a:t>-</a:t>
          </a:r>
          <a:r>
            <a:rPr lang="en-US" sz="1600" baseline="0"/>
            <a:t> VACATION LEAVE</a:t>
          </a:r>
        </a:p>
        <a:p>
          <a:r>
            <a:rPr lang="en-US" sz="1600" b="1" baseline="0"/>
            <a:t>SL</a:t>
          </a:r>
          <a:r>
            <a:rPr lang="en-US" sz="1600" baseline="0"/>
            <a:t>-SICK LEAVE</a:t>
          </a:r>
        </a:p>
        <a:p>
          <a:r>
            <a:rPr lang="en-US" sz="1600" b="1" baseline="0"/>
            <a:t>ML</a:t>
          </a:r>
          <a:r>
            <a:rPr lang="en-US" sz="1600" baseline="0"/>
            <a:t>-MATERNITY LEAVE 105 DAYS</a:t>
          </a:r>
        </a:p>
        <a:p>
          <a:r>
            <a:rPr lang="en-US" sz="1600" b="1" baseline="0"/>
            <a:t>PL</a:t>
          </a:r>
          <a:r>
            <a:rPr lang="en-US" sz="1600" baseline="0"/>
            <a:t>-PATERNITY LEAVE 7 DAYS</a:t>
          </a:r>
        </a:p>
        <a:p>
          <a:r>
            <a:rPr lang="en-US" sz="1600" b="1" baseline="0"/>
            <a:t>SP</a:t>
          </a:r>
          <a:r>
            <a:rPr lang="en-US" sz="1600" baseline="0"/>
            <a:t>-SPECIAL PRIVILEDGE 3 SP/ YEAR</a:t>
          </a:r>
        </a:p>
        <a:p>
          <a:r>
            <a:rPr lang="en-US" sz="1600" baseline="0"/>
            <a:t>SOLO PARENT LEAVE - 10</a:t>
          </a:r>
        </a:p>
        <a:p>
          <a:endParaRPr lang="en-US" sz="1200"/>
        </a:p>
        <a:p>
          <a:r>
            <a:rPr lang="en-US" sz="1200"/>
            <a:t>SAMPLE PARTICULARS</a:t>
          </a:r>
          <a:r>
            <a:rPr lang="en-US" sz="1200" baseline="0"/>
            <a:t> VALUE INSERT</a:t>
          </a:r>
        </a:p>
        <a:p>
          <a:endParaRPr lang="en-US" sz="1200" baseline="0"/>
        </a:p>
        <a:p>
          <a:r>
            <a:rPr lang="en-US" sz="1200" b="1" baseline="0"/>
            <a:t>NOTE:</a:t>
          </a:r>
        </a:p>
        <a:p>
          <a:r>
            <a:rPr lang="en-US" sz="1200" baseline="0"/>
            <a:t>VL(1-0-0) - MEANING 1- DAY - 0 HOUR- 0 MINUTE SAME WITH SL</a:t>
          </a:r>
        </a:p>
        <a:p>
          <a:r>
            <a:rPr lang="en-US" sz="1200" baseline="0"/>
            <a:t>WRITE THE VALUE OF 1 DAY LEAVE IN THE ABSENCE UNDERTIME W/PAY IF BALANCE LEAVE IS AVAILABLE.</a:t>
          </a:r>
        </a:p>
        <a:p>
          <a:endParaRPr lang="en-US" sz="1200"/>
        </a:p>
        <a:p>
          <a:r>
            <a:rPr lang="en-US" sz="1200"/>
            <a:t>SP- IS NOT</a:t>
          </a:r>
          <a:r>
            <a:rPr lang="en-US" sz="1200" baseline="0"/>
            <a:t> DEDUCTED ON EARN LEAVE</a:t>
          </a:r>
        </a:p>
        <a:p>
          <a:r>
            <a:rPr lang="en-US" sz="1200" baseline="0"/>
            <a:t>EACH YEAR EMPLOYEE ENTITLE TO HAVE 3 SP LEAVE</a:t>
          </a:r>
        </a:p>
        <a:p>
          <a:endParaRPr lang="en-US" sz="1100"/>
        </a:p>
      </xdr:txBody>
    </xdr:sp>
    <xdr:clientData/>
  </xdr:twoCellAnchor>
  <xdr:twoCellAnchor>
    <xdr:from>
      <xdr:col>1</xdr:col>
      <xdr:colOff>288636</xdr:colOff>
      <xdr:row>43</xdr:row>
      <xdr:rowOff>11545</xdr:rowOff>
    </xdr:from>
    <xdr:to>
      <xdr:col>8</xdr:col>
      <xdr:colOff>196272</xdr:colOff>
      <xdr:row>46</xdr:row>
      <xdr:rowOff>115208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xmlns="" id="{66C92862-99CA-461F-932E-30DFD0874402}"/>
            </a:ext>
          </a:extLst>
        </xdr:cNvPr>
        <xdr:cNvSpPr/>
      </xdr:nvSpPr>
      <xdr:spPr>
        <a:xfrm>
          <a:off x="900545" y="7954818"/>
          <a:ext cx="4191000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46181</xdr:colOff>
      <xdr:row>46</xdr:row>
      <xdr:rowOff>48699</xdr:rowOff>
    </xdr:from>
    <xdr:to>
      <xdr:col>9</xdr:col>
      <xdr:colOff>150090</xdr:colOff>
      <xdr:row>50</xdr:row>
      <xdr:rowOff>28863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FD20A152-8288-4C69-BE76-AD8E41A960CE}"/>
            </a:ext>
          </a:extLst>
        </xdr:cNvPr>
        <xdr:cNvCxnSpPr>
          <a:stCxn id="21" idx="1"/>
        </xdr:cNvCxnSpPr>
      </xdr:nvCxnSpPr>
      <xdr:spPr>
        <a:xfrm flipH="1" flipV="1">
          <a:off x="4329545" y="8546154"/>
          <a:ext cx="1327727" cy="71907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348672</xdr:colOff>
      <xdr:row>42</xdr:row>
      <xdr:rowOff>117765</xdr:rowOff>
    </xdr:from>
    <xdr:to>
      <xdr:col>11</xdr:col>
      <xdr:colOff>150091</xdr:colOff>
      <xdr:row>46</xdr:row>
      <xdr:rowOff>36700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xmlns="" id="{EE7E56BE-0B3E-4110-A5A9-44C888A46B90}"/>
            </a:ext>
          </a:extLst>
        </xdr:cNvPr>
        <xdr:cNvSpPr/>
      </xdr:nvSpPr>
      <xdr:spPr>
        <a:xfrm>
          <a:off x="5243945" y="7876310"/>
          <a:ext cx="1637146" cy="65784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92364</xdr:colOff>
      <xdr:row>43</xdr:row>
      <xdr:rowOff>57727</xdr:rowOff>
    </xdr:from>
    <xdr:to>
      <xdr:col>13</xdr:col>
      <xdr:colOff>565727</xdr:colOff>
      <xdr:row>44</xdr:row>
      <xdr:rowOff>23091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C33E41C1-1592-4272-A561-4833666913C5}"/>
            </a:ext>
          </a:extLst>
        </xdr:cNvPr>
        <xdr:cNvCxnSpPr/>
      </xdr:nvCxnSpPr>
      <xdr:spPr>
        <a:xfrm flipH="1">
          <a:off x="6823364" y="8001000"/>
          <a:ext cx="1697181" cy="15009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34636</xdr:colOff>
      <xdr:row>41</xdr:row>
      <xdr:rowOff>92364</xdr:rowOff>
    </xdr:from>
    <xdr:to>
      <xdr:col>19</xdr:col>
      <xdr:colOff>-1</xdr:colOff>
      <xdr:row>45</xdr:row>
      <xdr:rowOff>46183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6C655B57-0D66-4740-B73E-75D1E106F99A}"/>
            </a:ext>
          </a:extLst>
        </xdr:cNvPr>
        <xdr:cNvSpPr txBox="1"/>
      </xdr:nvSpPr>
      <xdr:spPr>
        <a:xfrm>
          <a:off x="8601363" y="7666182"/>
          <a:ext cx="3024909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COPY HERE CALCULATED LATE/ TARDINESS</a:t>
          </a:r>
          <a:r>
            <a:rPr lang="en-US" sz="1400" baseline="0"/>
            <a:t> OF EMPLOYEE</a:t>
          </a:r>
          <a:endParaRPr lang="en-US" sz="1400"/>
        </a:p>
      </xdr:txBody>
    </xdr:sp>
    <xdr:clientData/>
  </xdr:twoCellAnchor>
  <xdr:twoCellAnchor editAs="oneCell">
    <xdr:from>
      <xdr:col>14</xdr:col>
      <xdr:colOff>588379</xdr:colOff>
      <xdr:row>48</xdr:row>
      <xdr:rowOff>57874</xdr:rowOff>
    </xdr:from>
    <xdr:to>
      <xdr:col>22</xdr:col>
      <xdr:colOff>443695</xdr:colOff>
      <xdr:row>84</xdr:row>
      <xdr:rowOff>114140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xmlns="" id="{0284C105-1E11-4529-B509-D655B8C527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2383" t="25480" r="11633" b="9304"/>
        <a:stretch/>
      </xdr:blipFill>
      <xdr:spPr>
        <a:xfrm>
          <a:off x="9095771" y="8854633"/>
          <a:ext cx="4716683" cy="6653836"/>
        </a:xfrm>
        <a:prstGeom prst="rect">
          <a:avLst/>
        </a:prstGeom>
      </xdr:spPr>
    </xdr:pic>
    <xdr:clientData/>
  </xdr:twoCellAnchor>
  <xdr:twoCellAnchor>
    <xdr:from>
      <xdr:col>17</xdr:col>
      <xdr:colOff>135038</xdr:colOff>
      <xdr:row>49</xdr:row>
      <xdr:rowOff>38582</xdr:rowOff>
    </xdr:from>
    <xdr:to>
      <xdr:col>19</xdr:col>
      <xdr:colOff>544128</xdr:colOff>
      <xdr:row>52</xdr:row>
      <xdr:rowOff>140782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xmlns="" id="{E73E9A40-2B3C-47DC-9C07-7C65795CE0A2}"/>
            </a:ext>
          </a:extLst>
        </xdr:cNvPr>
        <xdr:cNvSpPr/>
      </xdr:nvSpPr>
      <xdr:spPr>
        <a:xfrm>
          <a:off x="10465443" y="9018607"/>
          <a:ext cx="1624432" cy="651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511215</xdr:colOff>
      <xdr:row>49</xdr:row>
      <xdr:rowOff>115748</xdr:rowOff>
    </xdr:from>
    <xdr:to>
      <xdr:col>22</xdr:col>
      <xdr:colOff>376908</xdr:colOff>
      <xdr:row>50</xdr:row>
      <xdr:rowOff>81112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32002197-8137-42BA-B3E7-2690738DB64B}"/>
            </a:ext>
          </a:extLst>
        </xdr:cNvPr>
        <xdr:cNvCxnSpPr/>
      </xdr:nvCxnSpPr>
      <xdr:spPr>
        <a:xfrm flipH="1">
          <a:off x="12056962" y="9095773"/>
          <a:ext cx="1688705" cy="148630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443696</xdr:colOff>
      <xdr:row>47</xdr:row>
      <xdr:rowOff>106101</xdr:rowOff>
    </xdr:from>
    <xdr:to>
      <xdr:col>27</xdr:col>
      <xdr:colOff>409059</xdr:colOff>
      <xdr:row>54</xdr:row>
      <xdr:rowOff>77165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A781E01A-37B6-4259-9759-556FE6893D51}"/>
            </a:ext>
          </a:extLst>
        </xdr:cNvPr>
        <xdr:cNvSpPr txBox="1"/>
      </xdr:nvSpPr>
      <xdr:spPr>
        <a:xfrm>
          <a:off x="13812455" y="8719595"/>
          <a:ext cx="3003718" cy="12539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INSERT</a:t>
          </a:r>
          <a:r>
            <a:rPr lang="en-US" sz="1400" baseline="0"/>
            <a:t> HERE DAY STARTED EMPLOYEE</a:t>
          </a:r>
        </a:p>
        <a:p>
          <a:r>
            <a:rPr lang="en-US" sz="1400" b="1" baseline="0"/>
            <a:t>NOTE:</a:t>
          </a:r>
        </a:p>
        <a:p>
          <a:r>
            <a:rPr lang="en-US" sz="1400" baseline="0"/>
            <a:t>IF THE EMPLOYEE STARTS NOT IN THE FIRST DAY OF THE MONTH HE/SHE NOT EARN </a:t>
          </a:r>
          <a:r>
            <a:rPr lang="en-US" sz="1400" b="1" baseline="0"/>
            <a:t>1.25 FOR VL AND SL</a:t>
          </a:r>
        </a:p>
        <a:p>
          <a:endParaRPr 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1</xdr:row>
      <xdr:rowOff>15240</xdr:rowOff>
    </xdr:from>
    <xdr:to>
      <xdr:col>7</xdr:col>
      <xdr:colOff>601980</xdr:colOff>
      <xdr:row>3</xdr:row>
      <xdr:rowOff>0</xdr:rowOff>
    </xdr:to>
    <xdr:sp macro="[0]!ClearCell" textlink="">
      <xdr:nvSpPr>
        <xdr:cNvPr id="2" name="Rectangle 1">
          <a:extLst>
            <a:ext uri="{FF2B5EF4-FFF2-40B4-BE49-F238E27FC236}">
              <a16:creationId xmlns:a16="http://schemas.microsoft.com/office/drawing/2014/main" xmlns="" id="{C99D8E5F-2D60-FF91-2593-A29CC276458B}"/>
            </a:ext>
          </a:extLst>
        </xdr:cNvPr>
        <xdr:cNvSpPr/>
      </xdr:nvSpPr>
      <xdr:spPr>
        <a:xfrm>
          <a:off x="8290560" y="21336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  <xdr:twoCellAnchor>
    <xdr:from>
      <xdr:col>12</xdr:col>
      <xdr:colOff>15240</xdr:colOff>
      <xdr:row>1</xdr:row>
      <xdr:rowOff>7620</xdr:rowOff>
    </xdr:from>
    <xdr:to>
      <xdr:col>13</xdr:col>
      <xdr:colOff>0</xdr:colOff>
      <xdr:row>2</xdr:row>
      <xdr:rowOff>175260</xdr:rowOff>
    </xdr:to>
    <xdr:sp macro="[0]!ClearDateStarted" textlink="">
      <xdr:nvSpPr>
        <xdr:cNvPr id="3" name="Rectangle 2">
          <a:extLst>
            <a:ext uri="{FF2B5EF4-FFF2-40B4-BE49-F238E27FC236}">
              <a16:creationId xmlns:a16="http://schemas.microsoft.com/office/drawing/2014/main" xmlns="" id="{D7E6A331-FC2C-4EF9-8F5B-65908D453D1C}"/>
            </a:ext>
          </a:extLst>
        </xdr:cNvPr>
        <xdr:cNvSpPr/>
      </xdr:nvSpPr>
      <xdr:spPr>
        <a:xfrm>
          <a:off x="12070080" y="205740"/>
          <a:ext cx="594360" cy="350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/>
            <a:t>CLEAR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4" name="Table15" displayName="Table15" ref="A8:K134" totalsRowShown="0" headerRowDxfId="39" headerRowBorderDxfId="38" tableBorderDxfId="37" totalsRowBorderDxfId="36">
  <tableColumns count="11">
    <tableColumn id="1" name="PERIOD" dataDxfId="35"/>
    <tableColumn id="2" name="PARTICULARS" dataDxfId="34"/>
    <tableColumn id="3" name="EARNED" dataDxfId="33"/>
    <tableColumn id="4" name="Absence Undertime W/ Pay" dataDxfId="32"/>
    <tableColumn id="5" name="BALANCE" dataDxfId="31">
      <calculatedColumnFormula>SUM(Table15[EARNED])-SUM(Table15[Absence Undertime W/ Pay])+CONVERTION!$A$3</calculatedColumnFormula>
    </tableColumn>
    <tableColumn id="6" name="Absence Undertime W/O Pay" dataDxfId="30"/>
    <tableColumn id="7" name="EARNED " dataDxfId="29">
      <calculatedColumnFormula>IF(ISBLANK(Table15[[#This Row],[EARNED]]),"",Table15[[#This Row],[EARNED]])</calculatedColumnFormula>
    </tableColumn>
    <tableColumn id="8" name="Absence Undertime  W/ Pay" dataDxfId="28"/>
    <tableColumn id="9" name="BALANCE " dataDxfId="27">
      <calculatedColumnFormula>SUM(Table15[[EARNED ]])-SUM(Table15[Absence Undertime  W/ Pay])+CONVERTION!$B$3</calculatedColumnFormula>
    </tableColumn>
    <tableColumn id="10" name="Absence Undertime  W/O Pay" dataDxfId="26"/>
    <tableColumn id="11" name="REMARKS" dataDxfId="2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130" totalsRowShown="0" headerRowDxfId="24" headerRowBorderDxfId="23" tableBorderDxfId="22" totalsRowBorderDxfId="21">
  <tableColumns count="11">
    <tableColumn id="1" name="PERIOD" dataDxfId="20"/>
    <tableColumn id="2" name="PARTICULARS" dataDxfId="19"/>
    <tableColumn id="3" name="EARNED" dataDxfId="18"/>
    <tableColumn id="4" name="Absence Undertime W/ Pay" dataDxfId="17"/>
    <tableColumn id="5" name="BALANCE" dataDxfId="16">
      <calculatedColumnFormula>SUM(Table1[EARNED])-SUM(Table1[Absence Undertime W/ Pay])+CONVERTION!$A$3</calculatedColumnFormula>
    </tableColumn>
    <tableColumn id="6" name="Absence Undertime W/O Pay" dataDxfId="15"/>
    <tableColumn id="7" name="EARNED " dataDxfId="14">
      <calculatedColumnFormula>IF(ISBLANK(Table1[[#This Row],[EARNED]]),"",Table1[[#This Row],[EARNED]])</calculatedColumnFormula>
    </tableColumn>
    <tableColumn id="8" name="Absence Undertime  W/ Pay" dataDxfId="13"/>
    <tableColumn id="9" name="BALANCE " dataDxfId="12">
      <calculatedColumnFormula>SUM(Table1[[EARNED ]])-SUM(Table1[Absence Undertime  W/ Pay])+CONVERTION!$B$3</calculatedColumnFormula>
    </tableColumn>
    <tableColumn id="10" name="Absence Undertime  W/O Pay" dataDxfId="11"/>
    <tableColumn id="11" name="REMARKS" dataDxfId="1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3.xml><?xml version="1.0" encoding="utf-8"?>
<table xmlns="http://schemas.openxmlformats.org/spreadsheetml/2006/main" id="2" name="Table2" displayName="Table2" ref="D2:G3" totalsRowShown="0" headerRowDxfId="9" headerRowBorderDxfId="8" tableBorderDxfId="7" totalsRowBorderDxfId="6">
  <autoFilter ref="D2:G3"/>
  <tableColumns count="4">
    <tableColumn id="1" name="DAYS"/>
    <tableColumn id="2" name="HOURS"/>
    <tableColumn id="3" name="MINUTES"/>
    <tableColumn id="4" name="EQUIVALENT HOURS" dataDxfId="5">
      <calculatedColumnFormula>SUMIFS(F7:F14,E7:E14,E3)+SUMIFS(D7:D66,C7:C66,F3)+D3</calculatedColumnFormula>
    </tableColumn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J2:L3" totalsRowShown="0" headerRowBorderDxfId="4" tableBorderDxfId="3">
  <autoFilter ref="J2:L3"/>
  <tableColumns count="3">
    <tableColumn id="1" name="DATE STARTED" dataDxfId="2"/>
    <tableColumn id="2" name="LEAVE EARN" dataDxfId="1">
      <calculatedColumnFormula>J4-1</calculatedColumnFormula>
    </tableColumn>
    <tableColumn id="3" name="LEAVE EARNED" dataDxfId="0">
      <calculatedColumnFormula>IF($J$4=1,1.25,IF(ISBLANK($J$3),"---",1.25-VLOOKUP($K$3,$I$8:$K$37,2)))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"/>
  <sheetViews>
    <sheetView zoomScale="79" zoomScaleNormal="79" workbookViewId="0">
      <selection activeCell="Z62" sqref="Z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zoomScale="120" zoomScaleNormal="120" workbookViewId="0">
      <pane ySplit="4425" topLeftCell="A64"/>
      <selection activeCell="F4" sqref="F4:G4"/>
      <selection pane="bottomLeft" activeCell="D77" sqref="D7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">
        <v>50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/>
      <c r="C3" s="49"/>
      <c r="D3" s="22" t="s">
        <v>13</v>
      </c>
      <c r="F3" s="53">
        <v>36465</v>
      </c>
      <c r="G3" s="54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">
        <v>48</v>
      </c>
      <c r="C4" s="49"/>
      <c r="D4" s="22" t="s">
        <v>12</v>
      </c>
      <c r="F4" s="54"/>
      <c r="G4" s="54"/>
      <c r="H4" s="26" t="s">
        <v>17</v>
      </c>
      <c r="I4" s="26"/>
      <c r="J4" s="54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SUM(Table15[EARNED])-SUM(Table15[Absence Undertime W/ Pay])</f>
        <v>53.75</v>
      </c>
      <c r="F9" s="11"/>
      <c r="G9" s="13" t="str">
        <f>IF(ISBLANK(Table15[[#This Row],[EARNED]]),"",Table15[[#This Row],[EARNED]])</f>
        <v/>
      </c>
      <c r="H9" s="11"/>
      <c r="I9" s="13">
        <f>SUM(Table15[[EARNED ]])-SUM(Table15[Absence Undertime  W/ Pay])</f>
        <v>78.75</v>
      </c>
      <c r="J9" s="11"/>
      <c r="K9" s="20"/>
    </row>
    <row r="10" spans="1:11" x14ac:dyDescent="0.25">
      <c r="A10" s="48" t="s">
        <v>42</v>
      </c>
      <c r="B10" s="20"/>
      <c r="C10" s="13"/>
      <c r="D10" s="39"/>
      <c r="E10" s="34" t="s">
        <v>32</v>
      </c>
      <c r="F10" s="20"/>
      <c r="G10" s="13" t="str">
        <f>IF(ISBLANK(Table15[[#This Row],[EARNED]]),"",Table15[[#This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IF(ISBLANK(Table15[[#This Row],[EARNED]]),"",Table15[[#This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IF(ISBLANK(Table15[[#This Row],[EARNED]]),"",Table15[[#This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IF(ISBLANK(Table15[[#This Row],[EARNED]]),"",Table15[[#This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IF(ISBLANK(Table15[[#This Row],[EARNED]]),"",Table15[[#This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IF(ISBLANK(Table15[[#This Row],[EARNED]]),"",Table15[[#This Row],[EARNED]])</f>
        <v>1.25</v>
      </c>
      <c r="H15" s="39"/>
      <c r="I15" s="9"/>
      <c r="J15" s="11"/>
      <c r="K15" s="20"/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IF(ISBLANK(Table15[[#This Row],[EARNED]]),"",Table15[[#This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IF(ISBLANK(Table15[[#This Row],[EARNED]]),"",Table15[[#This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IF(ISBLANK(Table15[[#This Row],[EARNED]]),"",Table15[[#This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IF(ISBLANK(Table15[[#This Row],[EARNED]]),"",Table15[[#This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/>
      <c r="C20" s="13">
        <v>1.25</v>
      </c>
      <c r="D20" s="39"/>
      <c r="E20" s="9"/>
      <c r="F20" s="20"/>
      <c r="G20" s="13">
        <f>IF(ISBLANK(Table15[[#This Row],[EARNED]]),"",Table15[[#This Row],[EARNED]])</f>
        <v>1.25</v>
      </c>
      <c r="H20" s="39"/>
      <c r="I20" s="9"/>
      <c r="J20" s="11"/>
      <c r="K20" s="20"/>
    </row>
    <row r="21" spans="1:11" x14ac:dyDescent="0.25">
      <c r="A21" s="40">
        <v>43405</v>
      </c>
      <c r="B21" s="20"/>
      <c r="C21" s="13">
        <v>1.25</v>
      </c>
      <c r="D21" s="39"/>
      <c r="E21" s="9"/>
      <c r="F21" s="20"/>
      <c r="G21" s="13">
        <f>IF(ISBLANK(Table15[[#This Row],[EARNED]]),"",Table15[[#This Row],[EARNED]])</f>
        <v>1.25</v>
      </c>
      <c r="H21" s="39"/>
      <c r="I21" s="9"/>
      <c r="J21" s="11"/>
      <c r="K21" s="20"/>
    </row>
    <row r="22" spans="1:11" x14ac:dyDescent="0.25">
      <c r="A22" s="40">
        <v>43435</v>
      </c>
      <c r="B22" s="20" t="s">
        <v>49</v>
      </c>
      <c r="C22" s="13">
        <v>1.25</v>
      </c>
      <c r="D22" s="39">
        <v>5</v>
      </c>
      <c r="E22" s="9"/>
      <c r="F22" s="20"/>
      <c r="G22" s="13">
        <f>IF(ISBLANK(Table15[[#This Row],[EARNED]]),"",Table15[[#This Row],[EARNED]])</f>
        <v>1.25</v>
      </c>
      <c r="H22" s="39"/>
      <c r="I22" s="9"/>
      <c r="J22" s="11"/>
      <c r="K22" s="20"/>
    </row>
    <row r="23" spans="1:11" x14ac:dyDescent="0.25">
      <c r="A23" s="48" t="s">
        <v>43</v>
      </c>
      <c r="B23" s="20"/>
      <c r="C23" s="13"/>
      <c r="D23" s="39"/>
      <c r="E23" s="9"/>
      <c r="F23" s="20"/>
      <c r="G23" s="13" t="str">
        <f>IF(ISBLANK(Table15[[#This Row],[EARNED]]),"",Table15[[#This Row],[EARNED]])</f>
        <v/>
      </c>
      <c r="H23" s="39"/>
      <c r="I23" s="9"/>
      <c r="J23" s="11"/>
      <c r="K23" s="20"/>
    </row>
    <row r="24" spans="1:11" x14ac:dyDescent="0.25">
      <c r="A24" s="40">
        <v>43466</v>
      </c>
      <c r="B24" s="20"/>
      <c r="C24" s="13">
        <v>1.25</v>
      </c>
      <c r="D24" s="39"/>
      <c r="E24" s="9"/>
      <c r="F24" s="20"/>
      <c r="G24" s="13">
        <f>IF(ISBLANK(Table15[[#This Row],[EARNED]]),"",Table15[[#This Row],[EARNED]])</f>
        <v>1.25</v>
      </c>
      <c r="H24" s="39"/>
      <c r="I24" s="9"/>
      <c r="J24" s="11"/>
      <c r="K24" s="20"/>
    </row>
    <row r="25" spans="1:11" x14ac:dyDescent="0.25">
      <c r="A25" s="40">
        <v>43497</v>
      </c>
      <c r="B25" s="20"/>
      <c r="C25" s="13">
        <v>1.25</v>
      </c>
      <c r="D25" s="39"/>
      <c r="E25" s="9"/>
      <c r="F25" s="20"/>
      <c r="G25" s="13">
        <f>IF(ISBLANK(Table15[[#This Row],[EARNED]]),"",Table15[[#This Row],[EARNED]])</f>
        <v>1.25</v>
      </c>
      <c r="H25" s="39"/>
      <c r="I25" s="9"/>
      <c r="J25" s="11"/>
      <c r="K25" s="20"/>
    </row>
    <row r="26" spans="1:11" x14ac:dyDescent="0.25">
      <c r="A26" s="40">
        <v>43525</v>
      </c>
      <c r="B26" s="20"/>
      <c r="C26" s="13">
        <v>1.25</v>
      </c>
      <c r="D26" s="39"/>
      <c r="E26" s="9"/>
      <c r="F26" s="20"/>
      <c r="G26" s="13">
        <f>IF(ISBLANK(Table15[[#This Row],[EARNED]]),"",Table15[[#This Row],[EARNED]])</f>
        <v>1.25</v>
      </c>
      <c r="H26" s="39"/>
      <c r="I26" s="9"/>
      <c r="J26" s="11"/>
      <c r="K26" s="20"/>
    </row>
    <row r="27" spans="1:11" x14ac:dyDescent="0.25">
      <c r="A27" s="40">
        <v>43556</v>
      </c>
      <c r="B27" s="20"/>
      <c r="C27" s="13">
        <v>1.25</v>
      </c>
      <c r="D27" s="39"/>
      <c r="E27" s="9"/>
      <c r="F27" s="20"/>
      <c r="G27" s="13">
        <f>IF(ISBLANK(Table15[[#This Row],[EARNED]]),"",Table15[[#This Row],[EARNED]])</f>
        <v>1.25</v>
      </c>
      <c r="H27" s="39"/>
      <c r="I27" s="9"/>
      <c r="J27" s="11"/>
      <c r="K27" s="20"/>
    </row>
    <row r="28" spans="1:11" x14ac:dyDescent="0.25">
      <c r="A28" s="40">
        <v>43586</v>
      </c>
      <c r="B28" s="20"/>
      <c r="C28" s="13">
        <v>1.25</v>
      </c>
      <c r="D28" s="39"/>
      <c r="E28" s="9"/>
      <c r="F28" s="20"/>
      <c r="G28" s="13">
        <f>IF(ISBLANK(Table15[[#This Row],[EARNED]]),"",Table15[[#This Row],[EARNED]])</f>
        <v>1.25</v>
      </c>
      <c r="H28" s="39"/>
      <c r="I28" s="9"/>
      <c r="J28" s="11"/>
      <c r="K28" s="20"/>
    </row>
    <row r="29" spans="1:11" x14ac:dyDescent="0.25">
      <c r="A29" s="40">
        <v>43617</v>
      </c>
      <c r="B29" s="20"/>
      <c r="C29" s="13">
        <v>1.25</v>
      </c>
      <c r="D29" s="39"/>
      <c r="E29" s="9"/>
      <c r="F29" s="20"/>
      <c r="G29" s="13">
        <f>IF(ISBLANK(Table15[[#This Row],[EARNED]]),"",Table15[[#This Row],[EARNED]])</f>
        <v>1.25</v>
      </c>
      <c r="H29" s="39"/>
      <c r="I29" s="9"/>
      <c r="J29" s="11"/>
      <c r="K29" s="20"/>
    </row>
    <row r="30" spans="1:11" x14ac:dyDescent="0.25">
      <c r="A30" s="40">
        <v>43647</v>
      </c>
      <c r="B30" s="20"/>
      <c r="C30" s="13">
        <v>1.25</v>
      </c>
      <c r="D30" s="39"/>
      <c r="E30" s="9"/>
      <c r="F30" s="20"/>
      <c r="G30" s="13">
        <f>IF(ISBLANK(Table15[[#This Row],[EARNED]]),"",Table15[[#This Row],[EARNED]])</f>
        <v>1.25</v>
      </c>
      <c r="H30" s="39"/>
      <c r="I30" s="9"/>
      <c r="J30" s="11"/>
      <c r="K30" s="20"/>
    </row>
    <row r="31" spans="1:11" x14ac:dyDescent="0.25">
      <c r="A31" s="40">
        <v>43678</v>
      </c>
      <c r="B31" s="20"/>
      <c r="C31" s="13">
        <v>1.25</v>
      </c>
      <c r="D31" s="39"/>
      <c r="E31" s="9"/>
      <c r="F31" s="20"/>
      <c r="G31" s="13">
        <f>IF(ISBLANK(Table15[[#This Row],[EARNED]]),"",Table15[[#This Row],[EARNED]])</f>
        <v>1.25</v>
      </c>
      <c r="H31" s="39"/>
      <c r="I31" s="9"/>
      <c r="J31" s="11"/>
      <c r="K31" s="20"/>
    </row>
    <row r="32" spans="1:11" x14ac:dyDescent="0.25">
      <c r="A32" s="40">
        <v>43709</v>
      </c>
      <c r="B32" s="20"/>
      <c r="C32" s="13">
        <v>1.25</v>
      </c>
      <c r="D32" s="39"/>
      <c r="E32" s="9"/>
      <c r="F32" s="20"/>
      <c r="G32" s="13">
        <f>IF(ISBLANK(Table15[[#This Row],[EARNED]]),"",Table15[[#This Row],[EARNED]])</f>
        <v>1.25</v>
      </c>
      <c r="H32" s="39"/>
      <c r="I32" s="9"/>
      <c r="J32" s="11"/>
      <c r="K32" s="20"/>
    </row>
    <row r="33" spans="1:11" x14ac:dyDescent="0.25">
      <c r="A33" s="40">
        <v>43739</v>
      </c>
      <c r="B33" s="20"/>
      <c r="C33" s="13">
        <v>1.25</v>
      </c>
      <c r="D33" s="39"/>
      <c r="E33" s="9"/>
      <c r="F33" s="20"/>
      <c r="G33" s="13">
        <f>IF(ISBLANK(Table15[[#This Row],[EARNED]]),"",Table15[[#This Row],[EARNED]])</f>
        <v>1.25</v>
      </c>
      <c r="H33" s="39"/>
      <c r="I33" s="9"/>
      <c r="J33" s="11"/>
      <c r="K33" s="20"/>
    </row>
    <row r="34" spans="1:11" x14ac:dyDescent="0.25">
      <c r="A34" s="40">
        <v>43770</v>
      </c>
      <c r="B34" s="20"/>
      <c r="C34" s="13">
        <v>1.25</v>
      </c>
      <c r="D34" s="39"/>
      <c r="E34" s="9"/>
      <c r="F34" s="20"/>
      <c r="G34" s="13">
        <f>IF(ISBLANK(Table15[[#This Row],[EARNED]]),"",Table15[[#This Row],[EARNED]])</f>
        <v>1.25</v>
      </c>
      <c r="H34" s="39"/>
      <c r="I34" s="9"/>
      <c r="J34" s="11"/>
      <c r="K34" s="20"/>
    </row>
    <row r="35" spans="1:11" x14ac:dyDescent="0.25">
      <c r="A35" s="40">
        <v>43800</v>
      </c>
      <c r="B35" s="20" t="s">
        <v>49</v>
      </c>
      <c r="C35" s="13">
        <v>1.25</v>
      </c>
      <c r="D35" s="39">
        <v>5</v>
      </c>
      <c r="E35" s="9"/>
      <c r="F35" s="20"/>
      <c r="G35" s="13">
        <f>IF(ISBLANK(Table15[[#This Row],[EARNED]]),"",Table15[[#This Row],[EARNED]])</f>
        <v>1.25</v>
      </c>
      <c r="H35" s="39"/>
      <c r="I35" s="9"/>
      <c r="J35" s="11"/>
      <c r="K35" s="20"/>
    </row>
    <row r="36" spans="1:11" x14ac:dyDescent="0.25">
      <c r="A36" s="48" t="s">
        <v>44</v>
      </c>
      <c r="B36" s="20"/>
      <c r="C36" s="13"/>
      <c r="D36" s="39"/>
      <c r="E36" s="9"/>
      <c r="F36" s="20"/>
      <c r="G36" s="13" t="str">
        <f>IF(ISBLANK(Table15[[#This Row],[EARNED]]),"",Table15[[#This Row],[EARNED]])</f>
        <v/>
      </c>
      <c r="H36" s="39"/>
      <c r="I36" s="9"/>
      <c r="J36" s="11"/>
      <c r="K36" s="20"/>
    </row>
    <row r="37" spans="1:11" x14ac:dyDescent="0.25">
      <c r="A37" s="40">
        <v>43831</v>
      </c>
      <c r="B37" s="20"/>
      <c r="C37" s="13">
        <v>1.25</v>
      </c>
      <c r="D37" s="39"/>
      <c r="E37" s="9"/>
      <c r="F37" s="20"/>
      <c r="G37" s="13">
        <f>IF(ISBLANK(Table15[[#This Row],[EARNED]]),"",Table15[[#This Row],[EARNED]])</f>
        <v>1.25</v>
      </c>
      <c r="H37" s="39"/>
      <c r="I37" s="9"/>
      <c r="J37" s="11"/>
      <c r="K37" s="20"/>
    </row>
    <row r="38" spans="1:11" x14ac:dyDescent="0.25">
      <c r="A38" s="40">
        <v>43862</v>
      </c>
      <c r="B38" s="20"/>
      <c r="C38" s="13">
        <v>1.25</v>
      </c>
      <c r="D38" s="39"/>
      <c r="E38" s="9"/>
      <c r="F38" s="20"/>
      <c r="G38" s="13">
        <f>IF(ISBLANK(Table15[[#This Row],[EARNED]]),"",Table15[[#This Row],[EARNED]])</f>
        <v>1.25</v>
      </c>
      <c r="H38" s="39"/>
      <c r="I38" s="9"/>
      <c r="J38" s="11"/>
      <c r="K38" s="20"/>
    </row>
    <row r="39" spans="1:11" x14ac:dyDescent="0.25">
      <c r="A39" s="40">
        <v>43891</v>
      </c>
      <c r="B39" s="20"/>
      <c r="C39" s="13">
        <v>1.25</v>
      </c>
      <c r="D39" s="39"/>
      <c r="E39" s="9"/>
      <c r="F39" s="20"/>
      <c r="G39" s="13">
        <f>IF(ISBLANK(Table15[[#This Row],[EARNED]]),"",Table15[[#This Row],[EARNED]])</f>
        <v>1.25</v>
      </c>
      <c r="H39" s="39"/>
      <c r="I39" s="9"/>
      <c r="J39" s="11"/>
      <c r="K39" s="20"/>
    </row>
    <row r="40" spans="1:11" x14ac:dyDescent="0.25">
      <c r="A40" s="40">
        <v>43922</v>
      </c>
      <c r="B40" s="20"/>
      <c r="C40" s="13">
        <v>1.25</v>
      </c>
      <c r="D40" s="39"/>
      <c r="E40" s="9"/>
      <c r="F40" s="20"/>
      <c r="G40" s="13">
        <f>IF(ISBLANK(Table15[[#This Row],[EARNED]]),"",Table15[[#This Row],[EARNED]])</f>
        <v>1.25</v>
      </c>
      <c r="H40" s="39"/>
      <c r="I40" s="9"/>
      <c r="J40" s="11"/>
      <c r="K40" s="20"/>
    </row>
    <row r="41" spans="1:11" x14ac:dyDescent="0.25">
      <c r="A41" s="40">
        <v>43952</v>
      </c>
      <c r="B41" s="20"/>
      <c r="C41" s="13">
        <v>1.25</v>
      </c>
      <c r="D41" s="39"/>
      <c r="E41" s="9"/>
      <c r="F41" s="20"/>
      <c r="G41" s="13">
        <f>IF(ISBLANK(Table15[[#This Row],[EARNED]]),"",Table15[[#This Row],[EARNED]])</f>
        <v>1.25</v>
      </c>
      <c r="H41" s="39"/>
      <c r="I41" s="9"/>
      <c r="J41" s="11"/>
      <c r="K41" s="20"/>
    </row>
    <row r="42" spans="1:11" x14ac:dyDescent="0.25">
      <c r="A42" s="40">
        <v>43983</v>
      </c>
      <c r="B42" s="20"/>
      <c r="C42" s="13">
        <v>1.25</v>
      </c>
      <c r="D42" s="39"/>
      <c r="E42" s="9"/>
      <c r="F42" s="20"/>
      <c r="G42" s="13">
        <f>IF(ISBLANK(Table15[[#This Row],[EARNED]]),"",Table15[[#This Row],[EARNED]])</f>
        <v>1.25</v>
      </c>
      <c r="H42" s="39"/>
      <c r="I42" s="9"/>
      <c r="J42" s="11"/>
      <c r="K42" s="20"/>
    </row>
    <row r="43" spans="1:11" x14ac:dyDescent="0.25">
      <c r="A43" s="40">
        <v>44013</v>
      </c>
      <c r="B43" s="20"/>
      <c r="C43" s="13">
        <v>1.25</v>
      </c>
      <c r="D43" s="39"/>
      <c r="E43" s="9"/>
      <c r="F43" s="20"/>
      <c r="G43" s="13">
        <f>IF(ISBLANK(Table15[[#This Row],[EARNED]]),"",Table15[[#This Row],[EARNED]])</f>
        <v>1.25</v>
      </c>
      <c r="H43" s="39"/>
      <c r="I43" s="9"/>
      <c r="J43" s="11"/>
      <c r="K43" s="20"/>
    </row>
    <row r="44" spans="1:11" x14ac:dyDescent="0.25">
      <c r="A44" s="40">
        <v>44044</v>
      </c>
      <c r="B44" s="20"/>
      <c r="C44" s="13">
        <v>1.25</v>
      </c>
      <c r="D44" s="39"/>
      <c r="E44" s="9"/>
      <c r="F44" s="20"/>
      <c r="G44" s="13">
        <f>IF(ISBLANK(Table15[[#This Row],[EARNED]]),"",Table15[[#This Row],[EARNED]])</f>
        <v>1.25</v>
      </c>
      <c r="H44" s="39"/>
      <c r="I44" s="9"/>
      <c r="J44" s="11"/>
      <c r="K44" s="20"/>
    </row>
    <row r="45" spans="1:11" x14ac:dyDescent="0.25">
      <c r="A45" s="40">
        <v>44075</v>
      </c>
      <c r="B45" s="20"/>
      <c r="C45" s="13">
        <v>1.25</v>
      </c>
      <c r="D45" s="39"/>
      <c r="E45" s="9"/>
      <c r="F45" s="20"/>
      <c r="G45" s="13">
        <f>IF(ISBLANK(Table15[[#This Row],[EARNED]]),"",Table15[[#This Row],[EARNED]])</f>
        <v>1.25</v>
      </c>
      <c r="H45" s="39"/>
      <c r="I45" s="9"/>
      <c r="J45" s="11"/>
      <c r="K45" s="20"/>
    </row>
    <row r="46" spans="1:11" x14ac:dyDescent="0.25">
      <c r="A46" s="40">
        <v>44105</v>
      </c>
      <c r="B46" s="20"/>
      <c r="C46" s="13">
        <v>1.25</v>
      </c>
      <c r="D46" s="39"/>
      <c r="E46" s="9"/>
      <c r="F46" s="20"/>
      <c r="G46" s="13">
        <f>IF(ISBLANK(Table15[[#This Row],[EARNED]]),"",Table15[[#This Row],[EARNED]])</f>
        <v>1.25</v>
      </c>
      <c r="H46" s="39"/>
      <c r="I46" s="9"/>
      <c r="J46" s="11"/>
      <c r="K46" s="20"/>
    </row>
    <row r="47" spans="1:11" x14ac:dyDescent="0.25">
      <c r="A47" s="40">
        <v>44136</v>
      </c>
      <c r="B47" s="20"/>
      <c r="C47" s="13">
        <v>1.25</v>
      </c>
      <c r="D47" s="39"/>
      <c r="E47" s="9"/>
      <c r="F47" s="20"/>
      <c r="G47" s="13">
        <f>IF(ISBLANK(Table15[[#This Row],[EARNED]]),"",Table15[[#This Row],[EARNED]])</f>
        <v>1.25</v>
      </c>
      <c r="H47" s="39"/>
      <c r="I47" s="9"/>
      <c r="J47" s="11"/>
      <c r="K47" s="20"/>
    </row>
    <row r="48" spans="1:11" x14ac:dyDescent="0.25">
      <c r="A48" s="40">
        <v>44166</v>
      </c>
      <c r="B48" s="20" t="s">
        <v>49</v>
      </c>
      <c r="C48" s="13">
        <v>1.25</v>
      </c>
      <c r="D48" s="39">
        <v>5</v>
      </c>
      <c r="E48" s="9"/>
      <c r="F48" s="20"/>
      <c r="G48" s="13">
        <f>IF(ISBLANK(Table15[[#This Row],[EARNED]]),"",Table15[[#This Row],[EARNED]])</f>
        <v>1.25</v>
      </c>
      <c r="H48" s="39"/>
      <c r="I48" s="9"/>
      <c r="J48" s="11"/>
      <c r="K48" s="20"/>
    </row>
    <row r="49" spans="1:11" x14ac:dyDescent="0.25">
      <c r="A49" s="48" t="s">
        <v>45</v>
      </c>
      <c r="B49" s="20"/>
      <c r="C49" s="13"/>
      <c r="D49" s="39"/>
      <c r="E49" s="9"/>
      <c r="F49" s="20"/>
      <c r="G49" s="13" t="str">
        <f>IF(ISBLANK(Table15[[#This Row],[EARNED]]),"",Table15[[#This Row],[EARNED]])</f>
        <v/>
      </c>
      <c r="H49" s="39"/>
      <c r="I49" s="9"/>
      <c r="J49" s="11"/>
      <c r="K49" s="20"/>
    </row>
    <row r="50" spans="1:11" x14ac:dyDescent="0.25">
      <c r="A50" s="40">
        <v>44197</v>
      </c>
      <c r="B50" s="20"/>
      <c r="C50" s="13">
        <v>1.25</v>
      </c>
      <c r="D50" s="39"/>
      <c r="E50" s="9"/>
      <c r="F50" s="20"/>
      <c r="G50" s="13">
        <f>IF(ISBLANK(Table15[[#This Row],[EARNED]]),"",Table15[[#This Row],[EARNED]])</f>
        <v>1.25</v>
      </c>
      <c r="H50" s="39"/>
      <c r="I50" s="9"/>
      <c r="J50" s="11"/>
      <c r="K50" s="20"/>
    </row>
    <row r="51" spans="1:11" x14ac:dyDescent="0.25">
      <c r="A51" s="40">
        <v>44228</v>
      </c>
      <c r="B51" s="20"/>
      <c r="C51" s="13">
        <v>1.25</v>
      </c>
      <c r="D51" s="39"/>
      <c r="E51" s="9"/>
      <c r="F51" s="20"/>
      <c r="G51" s="13">
        <f>IF(ISBLANK(Table15[[#This Row],[EARNED]]),"",Table15[[#This Row],[EARNED]])</f>
        <v>1.25</v>
      </c>
      <c r="H51" s="39"/>
      <c r="I51" s="9"/>
      <c r="J51" s="11"/>
      <c r="K51" s="20"/>
    </row>
    <row r="52" spans="1:11" x14ac:dyDescent="0.25">
      <c r="A52" s="40">
        <v>44256</v>
      </c>
      <c r="B52" s="20"/>
      <c r="C52" s="13">
        <v>1.25</v>
      </c>
      <c r="D52" s="39"/>
      <c r="E52" s="9"/>
      <c r="F52" s="20"/>
      <c r="G52" s="13">
        <f>IF(ISBLANK(Table15[[#This Row],[EARNED]]),"",Table15[[#This Row],[EARNED]])</f>
        <v>1.25</v>
      </c>
      <c r="H52" s="39"/>
      <c r="I52" s="9"/>
      <c r="J52" s="11"/>
      <c r="K52" s="20"/>
    </row>
    <row r="53" spans="1:11" x14ac:dyDescent="0.25">
      <c r="A53" s="40">
        <v>44287</v>
      </c>
      <c r="B53" s="20"/>
      <c r="C53" s="13">
        <v>1.25</v>
      </c>
      <c r="D53" s="39"/>
      <c r="E53" s="9"/>
      <c r="F53" s="20"/>
      <c r="G53" s="13">
        <f>IF(ISBLANK(Table15[[#This Row],[EARNED]]),"",Table15[[#This Row],[EARNED]])</f>
        <v>1.25</v>
      </c>
      <c r="H53" s="39"/>
      <c r="I53" s="9"/>
      <c r="J53" s="11"/>
      <c r="K53" s="20"/>
    </row>
    <row r="54" spans="1:11" x14ac:dyDescent="0.25">
      <c r="A54" s="40">
        <v>44317</v>
      </c>
      <c r="B54" s="20"/>
      <c r="C54" s="13">
        <v>1.25</v>
      </c>
      <c r="D54" s="39"/>
      <c r="E54" s="9"/>
      <c r="F54" s="20"/>
      <c r="G54" s="13">
        <f>IF(ISBLANK(Table15[[#This Row],[EARNED]]),"",Table15[[#This Row],[EARNED]])</f>
        <v>1.25</v>
      </c>
      <c r="H54" s="39"/>
      <c r="I54" s="9"/>
      <c r="J54" s="11"/>
      <c r="K54" s="20"/>
    </row>
    <row r="55" spans="1:11" x14ac:dyDescent="0.25">
      <c r="A55" s="40">
        <v>44348</v>
      </c>
      <c r="B55" s="20"/>
      <c r="C55" s="13">
        <v>1.25</v>
      </c>
      <c r="D55" s="39"/>
      <c r="E55" s="9"/>
      <c r="F55" s="20"/>
      <c r="G55" s="13">
        <f>IF(ISBLANK(Table15[[#This Row],[EARNED]]),"",Table15[[#This Row],[EARNED]])</f>
        <v>1.25</v>
      </c>
      <c r="H55" s="39"/>
      <c r="I55" s="9"/>
      <c r="J55" s="11"/>
      <c r="K55" s="20"/>
    </row>
    <row r="56" spans="1:11" x14ac:dyDescent="0.25">
      <c r="A56" s="40">
        <v>44378</v>
      </c>
      <c r="B56" s="20"/>
      <c r="C56" s="13">
        <v>1.25</v>
      </c>
      <c r="D56" s="39"/>
      <c r="E56" s="9"/>
      <c r="F56" s="20"/>
      <c r="G56" s="13">
        <f>IF(ISBLANK(Table15[[#This Row],[EARNED]]),"",Table15[[#This Row],[EARNED]])</f>
        <v>1.25</v>
      </c>
      <c r="H56" s="39"/>
      <c r="I56" s="9"/>
      <c r="J56" s="11"/>
      <c r="K56" s="20"/>
    </row>
    <row r="57" spans="1:11" x14ac:dyDescent="0.25">
      <c r="A57" s="40">
        <v>44409</v>
      </c>
      <c r="B57" s="20"/>
      <c r="C57" s="13">
        <v>1.25</v>
      </c>
      <c r="D57" s="39"/>
      <c r="E57" s="9"/>
      <c r="F57" s="20"/>
      <c r="G57" s="13">
        <f>IF(ISBLANK(Table15[[#This Row],[EARNED]]),"",Table15[[#This Row],[EARNED]])</f>
        <v>1.25</v>
      </c>
      <c r="H57" s="39"/>
      <c r="I57" s="9"/>
      <c r="J57" s="11"/>
      <c r="K57" s="20"/>
    </row>
    <row r="58" spans="1:11" x14ac:dyDescent="0.25">
      <c r="A58" s="40">
        <v>44440</v>
      </c>
      <c r="B58" s="20"/>
      <c r="C58" s="13">
        <v>1.25</v>
      </c>
      <c r="D58" s="39"/>
      <c r="E58" s="9"/>
      <c r="F58" s="20"/>
      <c r="G58" s="13">
        <f>IF(ISBLANK(Table15[[#This Row],[EARNED]]),"",Table15[[#This Row],[EARNED]])</f>
        <v>1.25</v>
      </c>
      <c r="H58" s="39"/>
      <c r="I58" s="9"/>
      <c r="J58" s="11"/>
      <c r="K58" s="20"/>
    </row>
    <row r="59" spans="1:11" x14ac:dyDescent="0.25">
      <c r="A59" s="40">
        <v>44470</v>
      </c>
      <c r="B59" s="20"/>
      <c r="C59" s="13">
        <v>1.25</v>
      </c>
      <c r="D59" s="39"/>
      <c r="E59" s="9"/>
      <c r="F59" s="20"/>
      <c r="G59" s="13">
        <f>IF(ISBLANK(Table15[[#This Row],[EARNED]]),"",Table15[[#This Row],[EARNED]])</f>
        <v>1.25</v>
      </c>
      <c r="H59" s="39"/>
      <c r="I59" s="9"/>
      <c r="J59" s="11"/>
      <c r="K59" s="20"/>
    </row>
    <row r="60" spans="1:11" x14ac:dyDescent="0.25">
      <c r="A60" s="40">
        <v>44501</v>
      </c>
      <c r="B60" s="20"/>
      <c r="C60" s="13">
        <v>1.25</v>
      </c>
      <c r="D60" s="39"/>
      <c r="E60" s="9"/>
      <c r="F60" s="20"/>
      <c r="G60" s="13">
        <f>IF(ISBLANK(Table15[[#This Row],[EARNED]]),"",Table15[[#This Row],[EARNED]])</f>
        <v>1.25</v>
      </c>
      <c r="H60" s="39"/>
      <c r="I60" s="9"/>
      <c r="J60" s="11"/>
      <c r="K60" s="20"/>
    </row>
    <row r="61" spans="1:11" x14ac:dyDescent="0.25">
      <c r="A61" s="40">
        <v>44531</v>
      </c>
      <c r="B61" s="20" t="s">
        <v>49</v>
      </c>
      <c r="C61" s="13">
        <v>1.25</v>
      </c>
      <c r="D61" s="39">
        <v>5</v>
      </c>
      <c r="E61" s="9"/>
      <c r="F61" s="20"/>
      <c r="G61" s="13">
        <f>IF(ISBLANK(Table15[[#This Row],[EARNED]]),"",Table15[[#This Row],[EARNED]])</f>
        <v>1.25</v>
      </c>
      <c r="H61" s="39"/>
      <c r="I61" s="9"/>
      <c r="J61" s="11"/>
      <c r="K61" s="20"/>
    </row>
    <row r="62" spans="1:11" x14ac:dyDescent="0.25">
      <c r="A62" s="48" t="s">
        <v>46</v>
      </c>
      <c r="B62" s="20"/>
      <c r="C62" s="13"/>
      <c r="D62" s="39"/>
      <c r="E62" s="9"/>
      <c r="F62" s="20"/>
      <c r="G62" s="13" t="str">
        <f>IF(ISBLANK(Table15[[#This Row],[EARNED]]),"",Table15[[#This Row],[EARNED]])</f>
        <v/>
      </c>
      <c r="H62" s="39"/>
      <c r="I62" s="9"/>
      <c r="J62" s="11"/>
      <c r="K62" s="20"/>
    </row>
    <row r="63" spans="1:11" x14ac:dyDescent="0.25">
      <c r="A63" s="40">
        <v>44562</v>
      </c>
      <c r="B63" s="20"/>
      <c r="C63" s="13">
        <v>1.25</v>
      </c>
      <c r="D63" s="39"/>
      <c r="E63" s="9"/>
      <c r="F63" s="20"/>
      <c r="G63" s="13">
        <f>IF(ISBLANK(Table15[[#This Row],[EARNED]]),"",Table15[[#This Row],[EARNED]])</f>
        <v>1.25</v>
      </c>
      <c r="H63" s="39"/>
      <c r="I63" s="9"/>
      <c r="J63" s="11"/>
      <c r="K63" s="20"/>
    </row>
    <row r="64" spans="1:11" x14ac:dyDescent="0.25">
      <c r="A64" s="40">
        <v>44593</v>
      </c>
      <c r="B64" s="20"/>
      <c r="C64" s="13">
        <v>1.25</v>
      </c>
      <c r="D64" s="39"/>
      <c r="E64" s="9"/>
      <c r="F64" s="20"/>
      <c r="G64" s="13">
        <f>IF(ISBLANK(Table15[[#This Row],[EARNED]]),"",Table15[[#This Row],[EARNED]])</f>
        <v>1.25</v>
      </c>
      <c r="H64" s="39"/>
      <c r="I64" s="9"/>
      <c r="J64" s="11"/>
      <c r="K64" s="20"/>
    </row>
    <row r="65" spans="1:11" x14ac:dyDescent="0.25">
      <c r="A65" s="40">
        <v>44621</v>
      </c>
      <c r="B65" s="20"/>
      <c r="C65" s="13">
        <v>1.25</v>
      </c>
      <c r="D65" s="39"/>
      <c r="E65" s="9"/>
      <c r="F65" s="20"/>
      <c r="G65" s="13">
        <f>IF(ISBLANK(Table15[[#This Row],[EARNED]]),"",Table15[[#This Row],[EARNED]])</f>
        <v>1.25</v>
      </c>
      <c r="H65" s="39"/>
      <c r="I65" s="9"/>
      <c r="J65" s="11"/>
      <c r="K65" s="20"/>
    </row>
    <row r="66" spans="1:11" x14ac:dyDescent="0.25">
      <c r="A66" s="40">
        <v>44652</v>
      </c>
      <c r="B66" s="20"/>
      <c r="C66" s="13">
        <v>1.25</v>
      </c>
      <c r="D66" s="39"/>
      <c r="E66" s="9"/>
      <c r="F66" s="20"/>
      <c r="G66" s="13">
        <f>IF(ISBLANK(Table15[[#This Row],[EARNED]]),"",Table15[[#This Row],[EARNED]])</f>
        <v>1.25</v>
      </c>
      <c r="H66" s="39"/>
      <c r="I66" s="9"/>
      <c r="J66" s="11"/>
      <c r="K66" s="20"/>
    </row>
    <row r="67" spans="1:11" x14ac:dyDescent="0.25">
      <c r="A67" s="40">
        <v>44682</v>
      </c>
      <c r="B67" s="20"/>
      <c r="C67" s="13">
        <v>1.25</v>
      </c>
      <c r="D67" s="39"/>
      <c r="E67" s="9"/>
      <c r="F67" s="20"/>
      <c r="G67" s="13">
        <f>IF(ISBLANK(Table15[[#This Row],[EARNED]]),"",Table15[[#This Row],[EARNED]])</f>
        <v>1.25</v>
      </c>
      <c r="H67" s="39"/>
      <c r="I67" s="9"/>
      <c r="J67" s="11"/>
      <c r="K67" s="20"/>
    </row>
    <row r="68" spans="1:11" x14ac:dyDescent="0.25">
      <c r="A68" s="40">
        <v>44713</v>
      </c>
      <c r="B68" s="20"/>
      <c r="C68" s="13">
        <v>1.25</v>
      </c>
      <c r="D68" s="39"/>
      <c r="E68" s="9"/>
      <c r="F68" s="20"/>
      <c r="G68" s="13">
        <f>IF(ISBLANK(Table15[[#This Row],[EARNED]]),"",Table15[[#This Row],[EARNED]])</f>
        <v>1.25</v>
      </c>
      <c r="H68" s="39"/>
      <c r="I68" s="9"/>
      <c r="J68" s="11"/>
      <c r="K68" s="20"/>
    </row>
    <row r="69" spans="1:11" x14ac:dyDescent="0.25">
      <c r="A69" s="40">
        <v>44743</v>
      </c>
      <c r="B69" s="20"/>
      <c r="C69" s="13">
        <v>1.25</v>
      </c>
      <c r="D69" s="39"/>
      <c r="E69" s="9"/>
      <c r="F69" s="20"/>
      <c r="G69" s="13">
        <f>IF(ISBLANK(Table15[[#This Row],[EARNED]]),"",Table15[[#This Row],[EARNED]])</f>
        <v>1.25</v>
      </c>
      <c r="H69" s="39"/>
      <c r="I69" s="9"/>
      <c r="J69" s="11"/>
      <c r="K69" s="20"/>
    </row>
    <row r="70" spans="1:11" x14ac:dyDescent="0.25">
      <c r="A70" s="40">
        <v>44774</v>
      </c>
      <c r="B70" s="20"/>
      <c r="C70" s="13">
        <v>1.25</v>
      </c>
      <c r="D70" s="39"/>
      <c r="E70" s="9"/>
      <c r="F70" s="20"/>
      <c r="G70" s="13">
        <f>IF(ISBLANK(Table15[[#This Row],[EARNED]]),"",Table15[[#This Row],[EARNED]])</f>
        <v>1.25</v>
      </c>
      <c r="H70" s="39"/>
      <c r="I70" s="9"/>
      <c r="J70" s="11"/>
      <c r="K70" s="20"/>
    </row>
    <row r="71" spans="1:11" x14ac:dyDescent="0.25">
      <c r="A71" s="40">
        <v>44805</v>
      </c>
      <c r="B71" s="20"/>
      <c r="C71" s="13">
        <v>1.25</v>
      </c>
      <c r="D71" s="39"/>
      <c r="E71" s="9"/>
      <c r="F71" s="20"/>
      <c r="G71" s="13">
        <f>IF(ISBLANK(Table15[[#This Row],[EARNED]]),"",Table15[[#This Row],[EARNED]])</f>
        <v>1.25</v>
      </c>
      <c r="H71" s="39"/>
      <c r="I71" s="9"/>
      <c r="J71" s="11"/>
      <c r="K71" s="20"/>
    </row>
    <row r="72" spans="1:11" x14ac:dyDescent="0.25">
      <c r="A72" s="40">
        <v>44835</v>
      </c>
      <c r="B72" s="20"/>
      <c r="C72" s="13">
        <v>1.25</v>
      </c>
      <c r="D72" s="39"/>
      <c r="E72" s="9"/>
      <c r="F72" s="20"/>
      <c r="G72" s="13">
        <f>IF(ISBLANK(Table15[[#This Row],[EARNED]]),"",Table15[[#This Row],[EARNED]])</f>
        <v>1.25</v>
      </c>
      <c r="H72" s="39"/>
      <c r="I72" s="9"/>
      <c r="J72" s="11"/>
      <c r="K72" s="20"/>
    </row>
    <row r="73" spans="1:11" x14ac:dyDescent="0.25">
      <c r="A73" s="40">
        <v>44866</v>
      </c>
      <c r="B73" s="20"/>
      <c r="C73" s="13">
        <v>1.25</v>
      </c>
      <c r="D73" s="39"/>
      <c r="E73" s="9"/>
      <c r="F73" s="20"/>
      <c r="G73" s="13">
        <f>IF(ISBLANK(Table15[[#This Row],[EARNED]]),"",Table15[[#This Row],[EARNED]])</f>
        <v>1.25</v>
      </c>
      <c r="H73" s="39"/>
      <c r="I73" s="9"/>
      <c r="J73" s="11"/>
      <c r="K73" s="20"/>
    </row>
    <row r="74" spans="1:11" x14ac:dyDescent="0.25">
      <c r="A74" s="40">
        <v>44896</v>
      </c>
      <c r="B74" s="20" t="s">
        <v>49</v>
      </c>
      <c r="C74" s="13">
        <v>1.25</v>
      </c>
      <c r="D74" s="39">
        <v>5</v>
      </c>
      <c r="E74" s="9"/>
      <c r="F74" s="20"/>
      <c r="G74" s="13">
        <f>IF(ISBLANK(Table15[[#This Row],[EARNED]]),"",Table15[[#This Row],[EARNED]])</f>
        <v>1.25</v>
      </c>
      <c r="H74" s="39"/>
      <c r="I74" s="9"/>
      <c r="J74" s="11"/>
      <c r="K74" s="20"/>
    </row>
    <row r="75" spans="1:11" x14ac:dyDescent="0.25">
      <c r="A75" s="48" t="s">
        <v>47</v>
      </c>
      <c r="B75" s="20"/>
      <c r="C75" s="13"/>
      <c r="D75" s="39"/>
      <c r="E75" s="9"/>
      <c r="F75" s="20"/>
      <c r="G75" s="13" t="str">
        <f>IF(ISBLANK(Table15[[#This Row],[EARNED]]),"",Table15[[#This Row],[EARNED]])</f>
        <v/>
      </c>
      <c r="H75" s="39"/>
      <c r="I75" s="9"/>
      <c r="J75" s="11"/>
      <c r="K75" s="20"/>
    </row>
    <row r="76" spans="1:11" x14ac:dyDescent="0.25">
      <c r="A76" s="40">
        <v>44927</v>
      </c>
      <c r="B76" s="20"/>
      <c r="C76" s="13">
        <v>1.25</v>
      </c>
      <c r="D76" s="39"/>
      <c r="E76" s="9"/>
      <c r="F76" s="20"/>
      <c r="G76" s="13">
        <f>IF(ISBLANK(Table15[[#This Row],[EARNED]]),"",Table15[[#This Row],[EARNED]])</f>
        <v>1.25</v>
      </c>
      <c r="H76" s="39"/>
      <c r="I76" s="9"/>
      <c r="J76" s="11"/>
      <c r="K76" s="20"/>
    </row>
    <row r="77" spans="1:11" x14ac:dyDescent="0.25">
      <c r="A77" s="40">
        <v>44958</v>
      </c>
      <c r="B77" s="20"/>
      <c r="C77" s="13">
        <v>1.25</v>
      </c>
      <c r="D77" s="39"/>
      <c r="E77" s="9"/>
      <c r="F77" s="20"/>
      <c r="G77" s="13">
        <f>IF(ISBLANK(Table15[[#This Row],[EARNED]]),"",Table15[[#This Row],[EARNED]])</f>
        <v>1.25</v>
      </c>
      <c r="H77" s="39"/>
      <c r="I77" s="9"/>
      <c r="J77" s="11"/>
      <c r="K77" s="20"/>
    </row>
    <row r="78" spans="1:11" x14ac:dyDescent="0.25">
      <c r="A78" s="40">
        <v>44986</v>
      </c>
      <c r="B78" s="20"/>
      <c r="C78" s="13">
        <v>1.25</v>
      </c>
      <c r="D78" s="39"/>
      <c r="E78" s="9"/>
      <c r="F78" s="20"/>
      <c r="G78" s="13">
        <f>IF(ISBLANK(Table15[[#This Row],[EARNED]]),"",Table15[[#This Row],[EARNED]])</f>
        <v>1.25</v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IF(ISBLANK(Table15[[#This Row],[EARNED]]),"",Table15[[#This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IF(ISBLANK(Table15[[#This Row],[EARNED]]),"",Table15[[#This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IF(ISBLANK(Table15[[#This Row],[EARNED]]),"",Table15[[#This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IF(ISBLANK(Table15[[#This Row],[EARNED]]),"",Table15[[#This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IF(ISBLANK(Table15[[#This Row],[EARNED]]),"",Table15[[#This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IF(ISBLANK(Table15[[#This Row],[EARNED]]),"",Table15[[#This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IF(ISBLANK(Table15[[#This Row],[EARNED]]),"",Table15[[#This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IF(ISBLANK(Table15[[#This Row],[EARNED]]),"",Table15[[#This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IF(ISBLANK(Table15[[#This Row],[EARNED]]),"",Table15[[#This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IF(ISBLANK(Table15[[#This Row],[EARNED]]),"",Table15[[#This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IF(ISBLANK(Table15[[#This Row],[EARNED]]),"",Table15[[#This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IF(ISBLANK(Table15[[#This Row],[EARNED]]),"",Table15[[#This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IF(ISBLANK(Table15[[#This Row],[EARNED]]),"",Table15[[#This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IF(ISBLANK(Table15[[#This Row],[EARNED]]),"",Table15[[#This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IF(ISBLANK(Table15[[#This Row],[EARNED]]),"",Table15[[#This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IF(ISBLANK(Table15[[#This Row],[EARNED]]),"",Table15[[#This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IF(ISBLANK(Table15[[#This Row],[EARNED]]),"",Table15[[#This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IF(ISBLANK(Table15[[#This Row],[EARNED]]),"",Table15[[#This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IF(ISBLANK(Table15[[#This Row],[EARNED]]),"",Table15[[#This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IF(ISBLANK(Table15[[#This Row],[EARNED]]),"",Table15[[#This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IF(ISBLANK(Table15[[#This Row],[EARNED]]),"",Table15[[#This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IF(ISBLANK(Table15[[#This Row],[EARNED]]),"",Table15[[#This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IF(ISBLANK(Table15[[#This Row],[EARNED]]),"",Table15[[#This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IF(ISBLANK(Table15[[#This Row],[EARNED]]),"",Table15[[#This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IF(ISBLANK(Table15[[#This Row],[EARNED]]),"",Table15[[#This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IF(ISBLANK(Table15[[#This Row],[EARNED]]),"",Table15[[#This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IF(ISBLANK(Table15[[#This Row],[EARNED]]),"",Table15[[#This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IF(ISBLANK(Table15[[#This Row],[EARNED]]),"",Table15[[#This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IF(ISBLANK(Table15[[#This Row],[EARNED]]),"",Table15[[#This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IF(ISBLANK(Table15[[#This Row],[EARNED]]),"",Table15[[#This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IF(ISBLANK(Table15[[#This Row],[EARNED]]),"",Table15[[#This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IF(ISBLANK(Table15[[#This Row],[EARNED]]),"",Table15[[#This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IF(ISBLANK(Table15[[#This Row],[EARNED]]),"",Table15[[#This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IF(ISBLANK(Table15[[#This Row],[EARNED]]),"",Table15[[#This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IF(ISBLANK(Table15[[#This Row],[EARNED]]),"",Table15[[#This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IF(ISBLANK(Table15[[#This Row],[EARNED]]),"",Table15[[#This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IF(ISBLANK(Table15[[#This Row],[EARNED]]),"",Table15[[#This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IF(ISBLANK(Table15[[#This Row],[EARNED]]),"",Table15[[#This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IF(ISBLANK(Table15[[#This Row],[EARNED]]),"",Table15[[#This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IF(ISBLANK(Table15[[#This Row],[EARNED]]),"",Table15[[#This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IF(ISBLANK(Table15[[#This Row],[EARNED]]),"",Table15[[#This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IF(ISBLANK(Table15[[#This Row],[EARNED]]),"",Table15[[#This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IF(ISBLANK(Table15[[#This Row],[EARNED]]),"",Table15[[#This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IF(ISBLANK(Table15[[#This Row],[EARNED]]),"",Table15[[#This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IF(ISBLANK(Table15[[#This Row],[EARNED]]),"",Table15[[#This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IF(ISBLANK(Table15[[#This Row],[EARNED]]),"",Table15[[#This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IF(ISBLANK(Table15[[#This Row],[EARNED]]),"",Table15[[#This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IF(ISBLANK(Table15[[#This Row],[EARNED]]),"",Table15[[#This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IF(ISBLANK(Table15[[#This Row],[EARNED]]),"",Table15[[#This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IF(ISBLANK(Table15[[#This Row],[EARNED]]),"",Table15[[#This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IF(ISBLANK(Table15[[#This Row],[EARNED]]),"",Table15[[#This Row],[EARNED]])</f>
        <v/>
      </c>
      <c r="H129" s="39"/>
      <c r="I129" s="9"/>
      <c r="J129" s="11"/>
      <c r="K129" s="20"/>
    </row>
    <row r="130" spans="1:11" x14ac:dyDescent="0.25">
      <c r="A130" s="40"/>
      <c r="B130" s="20"/>
      <c r="C130" s="13"/>
      <c r="D130" s="39"/>
      <c r="E130" s="9"/>
      <c r="F130" s="20"/>
      <c r="G130" s="13" t="str">
        <f>IF(ISBLANK(Table15[[#This Row],[EARNED]]),"",Table15[[#This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IF(ISBLANK(Table15[[#This Row],[EARNED]]),"",Table15[[#This Row],[EARNED]])</f>
        <v/>
      </c>
      <c r="H131" s="39"/>
      <c r="I131" s="9"/>
      <c r="J131" s="11"/>
      <c r="K131" s="20"/>
    </row>
    <row r="132" spans="1:11" x14ac:dyDescent="0.25">
      <c r="A132" s="40"/>
      <c r="B132" s="20"/>
      <c r="C132" s="13"/>
      <c r="D132" s="39"/>
      <c r="E132" s="9"/>
      <c r="F132" s="20"/>
      <c r="G132" s="13" t="str">
        <f>IF(ISBLANK(Table15[[#This Row],[EARNED]]),"",Table15[[#This Row],[EARNED]])</f>
        <v/>
      </c>
      <c r="H132" s="39"/>
      <c r="I132" s="9"/>
      <c r="J132" s="11"/>
      <c r="K132" s="20"/>
    </row>
    <row r="133" spans="1:11" x14ac:dyDescent="0.25">
      <c r="A133" s="40"/>
      <c r="B133" s="20"/>
      <c r="C133" s="13"/>
      <c r="D133" s="39"/>
      <c r="E133" s="9"/>
      <c r="F133" s="20"/>
      <c r="G133" s="13" t="str">
        <f>IF(ISBLANK(Table15[[#This Row],[EARNED]]),"",Table15[[#This Row],[EARNED]])</f>
        <v/>
      </c>
      <c r="H133" s="39"/>
      <c r="I133" s="9"/>
      <c r="J133" s="11"/>
      <c r="K133" s="20"/>
    </row>
    <row r="134" spans="1:11" x14ac:dyDescent="0.25">
      <c r="A134" s="41"/>
      <c r="B134" s="15"/>
      <c r="C134" s="42"/>
      <c r="D134" s="43"/>
      <c r="E134" s="9"/>
      <c r="F134" s="15"/>
      <c r="G134" s="42" t="str">
        <f>IF(ISBLANK(Table15[[#This Row],[EARNED]]),"",Table15[[#This Row],[EARNED]])</f>
        <v/>
      </c>
      <c r="H134" s="43"/>
      <c r="I134" s="9"/>
      <c r="J134" s="12"/>
      <c r="K134" s="15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130"/>
  <sheetViews>
    <sheetView tabSelected="1" zoomScale="120" zoomScaleNormal="120" workbookViewId="0">
      <pane ySplit="4425" topLeftCell="A3" activePane="bottomLeft"/>
      <selection activeCell="F3" sqref="F3:G3"/>
      <selection pane="bottomLeft" activeCell="B12" sqref="B1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49" t="str">
        <f>IF(ISBLANK('2018 LEAVE CREDITS'!B2:C2),"---------",'2018 LEAVE CREDITS'!B2:C2)</f>
        <v>CONTRERAS, ALEJANDRO</v>
      </c>
      <c r="C2" s="49"/>
      <c r="D2" s="21" t="s">
        <v>14</v>
      </c>
      <c r="E2" s="10"/>
      <c r="F2" s="50"/>
      <c r="G2" s="50"/>
      <c r="H2" s="28" t="s">
        <v>10</v>
      </c>
      <c r="I2" s="25"/>
      <c r="J2" s="51"/>
      <c r="K2" s="52"/>
    </row>
    <row r="3" spans="1:11" x14ac:dyDescent="0.25">
      <c r="A3" s="18" t="s">
        <v>15</v>
      </c>
      <c r="B3" s="49" t="str">
        <f>IF(ISBLANK('2018 LEAVE CREDITS'!B3:C3),"",'2018 LEAVE CREDITS'!B3:C3)</f>
        <v/>
      </c>
      <c r="C3" s="49"/>
      <c r="D3" s="22" t="s">
        <v>13</v>
      </c>
      <c r="F3" s="53">
        <f>IF(ISBLANK('2018 LEAVE CREDITS'!F3:G3),"---------",'2018 LEAVE CREDITS'!F3:G3)</f>
        <v>36465</v>
      </c>
      <c r="G3" s="54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49" t="str">
        <f>IF(ISBLANK('2018 LEAVE CREDITS'!B4:C4),"---------",'2018 LEAVE CREDITS'!B4:C4)</f>
        <v>CASUAL</v>
      </c>
      <c r="C4" s="49"/>
      <c r="D4" s="22" t="s">
        <v>12</v>
      </c>
      <c r="F4" s="54" t="str">
        <f>IF(ISBLANK('2018 LEAVE CREDITS'!F4:G4),"",'2018 LEAVE CREDITS'!F4:G4)</f>
        <v/>
      </c>
      <c r="G4" s="54"/>
      <c r="H4" s="26" t="s">
        <v>17</v>
      </c>
      <c r="I4" s="26"/>
      <c r="J4" s="54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8" t="s">
        <v>8</v>
      </c>
      <c r="D7" s="58"/>
      <c r="E7" s="58"/>
      <c r="F7" s="58"/>
      <c r="G7" s="58" t="s">
        <v>7</v>
      </c>
      <c r="H7" s="58"/>
      <c r="I7" s="58"/>
      <c r="J7" s="58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152.5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272.5</v>
      </c>
      <c r="J9" s="11"/>
      <c r="K9" s="20"/>
    </row>
    <row r="10" spans="1:11" x14ac:dyDescent="0.25">
      <c r="A10" s="48" t="s">
        <v>46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44888</v>
      </c>
      <c r="B11" s="20" t="s">
        <v>51</v>
      </c>
      <c r="C11" s="13"/>
      <c r="D11" s="39">
        <v>30</v>
      </c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 t="s">
        <v>52</v>
      </c>
    </row>
    <row r="12" spans="1:11" x14ac:dyDescent="0.25">
      <c r="A12" s="40"/>
      <c r="B12" s="20"/>
      <c r="C12" s="13"/>
      <c r="D12" s="39"/>
      <c r="E12" s="9"/>
      <c r="F12" s="20"/>
      <c r="G12" s="13" t="str">
        <f>IF(ISBLANK(Table1[[#This Row],[EARNED]]),"",Table1[[#This Row],[EARNED]])</f>
        <v/>
      </c>
      <c r="H12" s="39"/>
      <c r="I12" s="9"/>
      <c r="J12" s="11"/>
      <c r="K12" s="20"/>
    </row>
    <row r="13" spans="1:11" x14ac:dyDescent="0.25">
      <c r="A13" s="40"/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/>
      <c r="B14" s="20"/>
      <c r="C14" s="13"/>
      <c r="D14" s="39"/>
      <c r="E14" s="9"/>
      <c r="F14" s="20"/>
      <c r="G14" s="13" t="str">
        <f>IF(ISBLANK(Table1[[#This Row],[EARNED]]),"",Table1[[#This Row],[EARNED]])</f>
        <v/>
      </c>
      <c r="H14" s="39"/>
      <c r="I14" s="9"/>
      <c r="J14" s="11"/>
      <c r="K14" s="20"/>
    </row>
    <row r="15" spans="1:11" x14ac:dyDescent="0.25">
      <c r="A15" s="40"/>
      <c r="B15" s="20"/>
      <c r="C15" s="13"/>
      <c r="D15" s="39"/>
      <c r="E15" s="9"/>
      <c r="F15" s="20"/>
      <c r="G15" s="13" t="str">
        <f>IF(ISBLANK(Table1[[#This Row],[EARNED]]),"",Table1[[#This Row],[EARNED]])</f>
        <v/>
      </c>
      <c r="H15" s="39"/>
      <c r="I15" s="9"/>
      <c r="J15" s="11"/>
      <c r="K15" s="20"/>
    </row>
    <row r="16" spans="1:11" x14ac:dyDescent="0.25">
      <c r="A16" s="41"/>
      <c r="B16" s="15"/>
      <c r="C16" s="42"/>
      <c r="D16" s="43"/>
      <c r="E16" s="9"/>
      <c r="F16" s="15"/>
      <c r="G16" s="42" t="str">
        <f>IF(ISBLANK(Table1[[#This Row],[EARNED]]),"",Table1[[#This Row],[EARNED]])</f>
        <v/>
      </c>
      <c r="H16" s="43"/>
      <c r="I16" s="9"/>
      <c r="J16" s="12"/>
      <c r="K16" s="15"/>
    </row>
    <row r="17" spans="1:11" x14ac:dyDescent="0.25">
      <c r="A17" s="40"/>
      <c r="B17" s="20"/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25">
      <c r="A18" s="40"/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/>
      <c r="B19" s="20"/>
      <c r="C19" s="13"/>
      <c r="D19" s="39"/>
      <c r="E19" s="9"/>
      <c r="F19" s="20"/>
      <c r="G19" s="13" t="str">
        <f>IF(ISBLANK(Table1[[#This Row],[EARNED]]),"",Table1[[#This Row],[EARNED]])</f>
        <v/>
      </c>
      <c r="H19" s="39"/>
      <c r="I19" s="9"/>
      <c r="J19" s="11"/>
      <c r="K19" s="20"/>
    </row>
    <row r="20" spans="1:11" x14ac:dyDescent="0.25">
      <c r="A20" s="40"/>
      <c r="B20" s="20"/>
      <c r="C20" s="13"/>
      <c r="D20" s="39"/>
      <c r="E20" s="9"/>
      <c r="F20" s="20"/>
      <c r="G20" s="13" t="str">
        <f>IF(ISBLANK(Table1[[#This Row],[EARNED]]),"",Table1[[#This Row],[EARNED]])</f>
        <v/>
      </c>
      <c r="H20" s="39"/>
      <c r="I20" s="9"/>
      <c r="J20" s="11"/>
      <c r="K20" s="20"/>
    </row>
    <row r="21" spans="1:11" x14ac:dyDescent="0.25">
      <c r="A21" s="40"/>
      <c r="B21" s="20"/>
      <c r="C21" s="13"/>
      <c r="D21" s="39"/>
      <c r="E21" s="9"/>
      <c r="F21" s="20"/>
      <c r="G21" s="13" t="str">
        <f>IF(ISBLANK(Table1[[#This Row],[EARNED]]),"",Table1[[#This Row],[EARNED]])</f>
        <v/>
      </c>
      <c r="H21" s="39"/>
      <c r="I21" s="9"/>
      <c r="J21" s="11"/>
      <c r="K21" s="20"/>
    </row>
    <row r="22" spans="1:11" x14ac:dyDescent="0.25">
      <c r="A22" s="40"/>
      <c r="B22" s="20"/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20"/>
    </row>
    <row r="23" spans="1:11" x14ac:dyDescent="0.25">
      <c r="A23" s="40"/>
      <c r="B23" s="20"/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/>
    </row>
    <row r="24" spans="1:11" x14ac:dyDescent="0.25">
      <c r="A24" s="40"/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/>
      <c r="C25" s="13"/>
      <c r="D25" s="39"/>
      <c r="E25" s="9"/>
      <c r="F25" s="20"/>
      <c r="G25" s="13" t="str">
        <f>IF(ISBLANK(Table1[[#This Row],[EARNED]]),"",Table1[[#This Row],[EARNED]])</f>
        <v/>
      </c>
      <c r="H25" s="39"/>
      <c r="I25" s="9"/>
      <c r="J25" s="11"/>
      <c r="K25" s="20"/>
    </row>
    <row r="26" spans="1:11" x14ac:dyDescent="0.25">
      <c r="A26" s="40"/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/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/>
      <c r="B28" s="20"/>
      <c r="C28" s="13"/>
      <c r="D28" s="39"/>
      <c r="E28" s="9"/>
      <c r="F28" s="20"/>
      <c r="G28" s="13" t="str">
        <f>IF(ISBLANK(Table1[[#This Row],[EARNED]]),"",Table1[[#This Row],[EARNED]])</f>
        <v/>
      </c>
      <c r="H28" s="39"/>
      <c r="I28" s="9"/>
      <c r="J28" s="11"/>
      <c r="K28" s="20"/>
    </row>
    <row r="29" spans="1:11" x14ac:dyDescent="0.25">
      <c r="A29" s="40"/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25">
      <c r="A30" s="40"/>
      <c r="B30" s="20"/>
      <c r="C30" s="13"/>
      <c r="D30" s="39"/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/>
    </row>
    <row r="31" spans="1:11" x14ac:dyDescent="0.25">
      <c r="A31" s="40"/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/>
      <c r="B32" s="20"/>
      <c r="C32" s="13"/>
      <c r="D32" s="39"/>
      <c r="E32" s="9"/>
      <c r="F32" s="20"/>
      <c r="G32" s="13" t="str">
        <f>IF(ISBLANK(Table1[[#This Row],[EARNED]]),"",Table1[[#This Row],[EARNED]])</f>
        <v/>
      </c>
      <c r="H32" s="39"/>
      <c r="I32" s="9"/>
      <c r="J32" s="11"/>
      <c r="K32" s="20"/>
    </row>
    <row r="33" spans="1:11" x14ac:dyDescent="0.25">
      <c r="A33" s="40"/>
      <c r="B33" s="20"/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/>
    </row>
    <row r="34" spans="1:11" x14ac:dyDescent="0.25">
      <c r="A34" s="40"/>
      <c r="B34" s="20"/>
      <c r="C34" s="13"/>
      <c r="D34" s="39"/>
      <c r="E34" s="9"/>
      <c r="F34" s="20"/>
      <c r="G34" s="13" t="str">
        <f>IF(ISBLANK(Table1[[#This Row],[EARNED]]),"",Table1[[#This Row],[EARNED]])</f>
        <v/>
      </c>
      <c r="H34" s="39"/>
      <c r="I34" s="9"/>
      <c r="J34" s="11"/>
      <c r="K34" s="20"/>
    </row>
    <row r="35" spans="1:11" x14ac:dyDescent="0.25">
      <c r="A35" s="40"/>
      <c r="B35" s="20"/>
      <c r="C35" s="13"/>
      <c r="D35" s="39"/>
      <c r="E35" s="9"/>
      <c r="F35" s="20"/>
      <c r="G35" s="13" t="str">
        <f>IF(ISBLANK(Table1[[#This Row],[EARNED]]),"",Table1[[#This Row],[EARNED]])</f>
        <v/>
      </c>
      <c r="H35" s="39"/>
      <c r="I35" s="9"/>
      <c r="J35" s="11"/>
      <c r="K35" s="20"/>
    </row>
    <row r="36" spans="1:11" x14ac:dyDescent="0.25">
      <c r="A36" s="40"/>
      <c r="B36" s="20"/>
      <c r="C36" s="13"/>
      <c r="D36" s="39"/>
      <c r="E36" s="9"/>
      <c r="F36" s="20"/>
      <c r="G36" s="13" t="str">
        <f>IF(ISBLANK(Table1[[#This Row],[EARNED]]),"",Table1[[#This Row],[EARNED]])</f>
        <v/>
      </c>
      <c r="H36" s="39"/>
      <c r="I36" s="9"/>
      <c r="J36" s="11"/>
      <c r="K36" s="20"/>
    </row>
    <row r="37" spans="1:11" x14ac:dyDescent="0.25">
      <c r="A37" s="40"/>
      <c r="B37" s="20"/>
      <c r="C37" s="13"/>
      <c r="D37" s="39"/>
      <c r="E37" s="9"/>
      <c r="F37" s="20"/>
      <c r="G37" s="13" t="str">
        <f>IF(ISBLANK(Table1[[#This Row],[EARNED]]),"",Table1[[#This Row],[EARNED]])</f>
        <v/>
      </c>
      <c r="H37" s="39"/>
      <c r="I37" s="9"/>
      <c r="J37" s="11"/>
      <c r="K37" s="20"/>
    </row>
    <row r="38" spans="1:11" x14ac:dyDescent="0.25">
      <c r="A38" s="40"/>
      <c r="B38" s="20"/>
      <c r="C38" s="13"/>
      <c r="D38" s="39"/>
      <c r="E38" s="9"/>
      <c r="F38" s="20"/>
      <c r="G38" s="13" t="str">
        <f>IF(ISBLANK(Table1[[#This Row],[EARNED]]),"",Table1[[#This Row],[EARNED]])</f>
        <v/>
      </c>
      <c r="H38" s="39"/>
      <c r="I38" s="9"/>
      <c r="J38" s="11"/>
      <c r="K38" s="20"/>
    </row>
    <row r="39" spans="1:11" x14ac:dyDescent="0.25">
      <c r="A39" s="40"/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/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/>
      <c r="B41" s="20"/>
      <c r="C41" s="13"/>
      <c r="D41" s="39"/>
      <c r="E41" s="9"/>
      <c r="F41" s="20"/>
      <c r="G41" s="13" t="str">
        <f>IF(ISBLANK(Table1[[#This Row],[EARNED]]),"",Table1[[#This Row],[EARNED]])</f>
        <v/>
      </c>
      <c r="H41" s="39"/>
      <c r="I41" s="9"/>
      <c r="J41" s="11"/>
      <c r="K41" s="20"/>
    </row>
    <row r="42" spans="1:11" x14ac:dyDescent="0.25">
      <c r="A42" s="40"/>
      <c r="B42" s="20"/>
      <c r="C42" s="13"/>
      <c r="D42" s="39"/>
      <c r="E42" s="9"/>
      <c r="F42" s="20"/>
      <c r="G42" s="13" t="str">
        <f>IF(ISBLANK(Table1[[#This Row],[EARNED]]),"",Table1[[#This Row],[EARNED]])</f>
        <v/>
      </c>
      <c r="H42" s="39"/>
      <c r="I42" s="9"/>
      <c r="J42" s="11"/>
      <c r="K42" s="20"/>
    </row>
    <row r="43" spans="1:11" x14ac:dyDescent="0.25">
      <c r="A43" s="40"/>
      <c r="B43" s="20"/>
      <c r="C43" s="13"/>
      <c r="D43" s="39"/>
      <c r="E43" s="9"/>
      <c r="F43" s="20"/>
      <c r="G43" s="13" t="str">
        <f>IF(ISBLANK(Table1[[#This Row],[EARNED]]),"",Table1[[#This Row],[EARNED]])</f>
        <v/>
      </c>
      <c r="H43" s="39"/>
      <c r="I43" s="9"/>
      <c r="J43" s="11"/>
      <c r="K43" s="20"/>
    </row>
    <row r="44" spans="1:11" x14ac:dyDescent="0.25">
      <c r="A44" s="40"/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/>
      <c r="B45" s="20"/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/>
    </row>
    <row r="46" spans="1:11" x14ac:dyDescent="0.25">
      <c r="A46" s="40"/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/>
      <c r="B47" s="20"/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/>
    </row>
    <row r="48" spans="1:11" x14ac:dyDescent="0.25">
      <c r="A48" s="40"/>
      <c r="B48" s="20"/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/>
    </row>
    <row r="49" spans="1:11" x14ac:dyDescent="0.25">
      <c r="A49" s="40"/>
      <c r="B49" s="20"/>
      <c r="C49" s="13"/>
      <c r="D49" s="39"/>
      <c r="E49" s="9"/>
      <c r="F49" s="20"/>
      <c r="G49" s="13" t="str">
        <f>IF(ISBLANK(Table1[[#This Row],[EARNED]]),"",Table1[[#This Row],[EARNED]])</f>
        <v/>
      </c>
      <c r="H49" s="39"/>
      <c r="I49" s="9"/>
      <c r="J49" s="11"/>
      <c r="K49" s="20"/>
    </row>
    <row r="50" spans="1:11" x14ac:dyDescent="0.25">
      <c r="A50" s="40"/>
      <c r="B50" s="20"/>
      <c r="C50" s="13"/>
      <c r="D50" s="39"/>
      <c r="E50" s="9"/>
      <c r="F50" s="20"/>
      <c r="G50" s="13" t="str">
        <f>IF(ISBLANK(Table1[[#This Row],[EARNED]]),"",Table1[[#This Row],[EARNED]])</f>
        <v/>
      </c>
      <c r="H50" s="39"/>
      <c r="I50" s="9"/>
      <c r="J50" s="11"/>
      <c r="K50" s="20"/>
    </row>
    <row r="51" spans="1:11" x14ac:dyDescent="0.25">
      <c r="A51" s="40"/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25">
      <c r="A52" s="40"/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/>
      <c r="B53" s="20"/>
      <c r="C53" s="13"/>
      <c r="D53" s="39"/>
      <c r="E53" s="9"/>
      <c r="F53" s="20"/>
      <c r="G53" s="13" t="str">
        <f>IF(ISBLANK(Table1[[#This Row],[EARNED]]),"",Table1[[#This Row],[EARNED]])</f>
        <v/>
      </c>
      <c r="H53" s="39"/>
      <c r="I53" s="9"/>
      <c r="J53" s="11"/>
      <c r="K53" s="20"/>
    </row>
    <row r="54" spans="1:11" x14ac:dyDescent="0.25">
      <c r="A54" s="40"/>
      <c r="B54" s="20"/>
      <c r="C54" s="13"/>
      <c r="D54" s="39"/>
      <c r="E54" s="9"/>
      <c r="F54" s="20"/>
      <c r="G54" s="13" t="str">
        <f>IF(ISBLANK(Table1[[#This Row],[EARNED]]),"",Table1[[#This Row],[EARNED]])</f>
        <v/>
      </c>
      <c r="H54" s="39"/>
      <c r="I54" s="9"/>
      <c r="J54" s="11"/>
      <c r="K54" s="20"/>
    </row>
    <row r="55" spans="1:11" x14ac:dyDescent="0.25">
      <c r="A55" s="40"/>
      <c r="B55" s="20"/>
      <c r="C55" s="13"/>
      <c r="D55" s="39"/>
      <c r="E55" s="9"/>
      <c r="F55" s="20"/>
      <c r="G55" s="13" t="str">
        <f>IF(ISBLANK(Table1[[#This Row],[EARNED]]),"",Table1[[#This Row],[EARNED]])</f>
        <v/>
      </c>
      <c r="H55" s="39"/>
      <c r="I55" s="9"/>
      <c r="J55" s="11"/>
      <c r="K55" s="20"/>
    </row>
    <row r="56" spans="1:11" x14ac:dyDescent="0.25">
      <c r="A56" s="40"/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/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/>
      <c r="B58" s="20"/>
      <c r="C58" s="13"/>
      <c r="D58" s="39"/>
      <c r="E58" s="9"/>
      <c r="F58" s="20"/>
      <c r="G58" s="13" t="str">
        <f>IF(ISBLANK(Table1[[#This Row],[EARNED]]),"",Table1[[#This Row],[EARNED]])</f>
        <v/>
      </c>
      <c r="H58" s="39"/>
      <c r="I58" s="9"/>
      <c r="J58" s="11"/>
      <c r="K58" s="20"/>
    </row>
    <row r="59" spans="1:11" x14ac:dyDescent="0.25">
      <c r="A59" s="40"/>
      <c r="B59" s="20"/>
      <c r="C59" s="13"/>
      <c r="D59" s="39"/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0"/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/>
      <c r="B61" s="20"/>
      <c r="C61" s="13"/>
      <c r="D61" s="39"/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/>
    </row>
    <row r="62" spans="1:11" x14ac:dyDescent="0.25">
      <c r="A62" s="40"/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/>
      <c r="B63" s="20"/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/>
    </row>
    <row r="64" spans="1:11" x14ac:dyDescent="0.25">
      <c r="A64" s="40"/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25">
      <c r="A65" s="40"/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/>
      <c r="B66" s="20"/>
      <c r="C66" s="13"/>
      <c r="D66" s="39"/>
      <c r="E66" s="9"/>
      <c r="F66" s="20"/>
      <c r="G66" s="13" t="str">
        <f>IF(ISBLANK(Table1[[#This Row],[EARNED]]),"",Table1[[#This Row],[EARNED]])</f>
        <v/>
      </c>
      <c r="H66" s="39"/>
      <c r="I66" s="9"/>
      <c r="J66" s="11"/>
      <c r="K66" s="20"/>
    </row>
    <row r="67" spans="1:11" x14ac:dyDescent="0.25">
      <c r="A67" s="40"/>
      <c r="B67" s="20"/>
      <c r="C67" s="13"/>
      <c r="D67" s="39"/>
      <c r="E67" s="9"/>
      <c r="F67" s="20"/>
      <c r="G67" s="13" t="str">
        <f>IF(ISBLANK(Table1[[#This Row],[EARNED]]),"",Table1[[#This Row],[EARNED]])</f>
        <v/>
      </c>
      <c r="H67" s="39"/>
      <c r="I67" s="9"/>
      <c r="J67" s="11"/>
      <c r="K67" s="20"/>
    </row>
    <row r="68" spans="1:11" x14ac:dyDescent="0.25">
      <c r="A68" s="40"/>
      <c r="B68" s="20"/>
      <c r="C68" s="13"/>
      <c r="D68" s="39"/>
      <c r="E68" s="9"/>
      <c r="F68" s="20"/>
      <c r="G68" s="13" t="str">
        <f>IF(ISBLANK(Table1[[#This Row],[EARNED]]),"",Table1[[#This Row],[EARNED]])</f>
        <v/>
      </c>
      <c r="H68" s="39"/>
      <c r="I68" s="9"/>
      <c r="J68" s="11"/>
      <c r="K68" s="20"/>
    </row>
    <row r="69" spans="1:11" x14ac:dyDescent="0.25">
      <c r="A69" s="40"/>
      <c r="B69" s="20"/>
      <c r="C69" s="13"/>
      <c r="D69" s="39"/>
      <c r="E69" s="9"/>
      <c r="F69" s="20"/>
      <c r="G69" s="13" t="str">
        <f>IF(ISBLANK(Table1[[#This Row],[EARNED]]),"",Table1[[#This Row],[EARNED]])</f>
        <v/>
      </c>
      <c r="H69" s="39"/>
      <c r="I69" s="9"/>
      <c r="J69" s="11"/>
      <c r="K69" s="20"/>
    </row>
    <row r="70" spans="1:11" x14ac:dyDescent="0.25">
      <c r="A70" s="40"/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/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/>
      <c r="B72" s="20"/>
      <c r="C72" s="13"/>
      <c r="D72" s="39"/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/>
    </row>
    <row r="73" spans="1:11" x14ac:dyDescent="0.25">
      <c r="A73" s="40"/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/>
      <c r="B74" s="20"/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/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/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/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/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/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/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/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/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/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/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/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/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/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/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/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/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/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/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/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67"/>
  <sheetViews>
    <sheetView zoomScale="120" zoomScaleNormal="120"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5.28515625" customWidth="1"/>
    <col min="11" max="11" width="14.85546875" style="37" hidden="1" customWidth="1"/>
    <col min="12" max="12" width="15.570312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7" t="s">
        <v>26</v>
      </c>
      <c r="E2" s="5" t="s">
        <v>27</v>
      </c>
      <c r="F2" s="5" t="s">
        <v>28</v>
      </c>
      <c r="G2" s="46" t="s">
        <v>29</v>
      </c>
      <c r="J2" s="5" t="s">
        <v>35</v>
      </c>
      <c r="K2" s="5" t="s">
        <v>36</v>
      </c>
      <c r="L2" s="46" t="s">
        <v>37</v>
      </c>
    </row>
    <row r="3" spans="1:12" x14ac:dyDescent="0.25">
      <c r="A3" s="11">
        <v>182.5</v>
      </c>
      <c r="B3" s="11">
        <v>272.5</v>
      </c>
      <c r="D3"/>
      <c r="E3"/>
      <c r="F3"/>
      <c r="G3" s="47">
        <f>SUMIFS(F7:F14,E7:E14,E3)+SUMIFS(D7:D66,C7:C66,F3)+D3</f>
        <v>0</v>
      </c>
      <c r="J3" s="1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4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4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INSTRUCTION</vt:lpstr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2023-04-13T07:25:50Z</dcterms:modified>
</cp:coreProperties>
</file>