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1-RETIRED\"/>
    </mc:Choice>
  </mc:AlternateContent>
  <xr:revisionPtr revIDLastSave="0" documentId="13_ncr:1_{D9512093-3F60-44E7-90E5-4106582699B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11" i="1"/>
  <c r="G12" i="1"/>
  <c r="G13" i="1"/>
  <c r="G14" i="1"/>
  <c r="G15" i="1"/>
  <c r="G16" i="1"/>
  <c r="G17" i="1"/>
  <c r="G18" i="1"/>
  <c r="G19" i="1"/>
  <c r="G20" i="1"/>
  <c r="G21" i="1"/>
  <c r="G22" i="1"/>
  <c r="G56" i="1"/>
  <c r="G57" i="1"/>
  <c r="G58" i="1"/>
  <c r="G10" i="1"/>
  <c r="G3" i="3" l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<sst xmlns="http://schemas.openxmlformats.org/spreadsheetml/2006/main" count="61" uniqueCount="54">
  <si>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</si>
  <si>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</si>
  <si>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</si>
  <si>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</si>
  <si>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</si>
  <si>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</si>
  <si>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</si>
  <si>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</si>
  <si>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</si>
  <si>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</si>
  <si>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</si>
  <si>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</si>
  <si>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</si>
  <si>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</si>
  <si>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</si>
  <si>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</si>
  <si>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</si>
  <si>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</si>
  <si>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</si>
  <si>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</si>
  <si>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</si>
  <si>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</si>
  <si>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</si>
  <si>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</si>
  <si>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</si>
  <si>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</si>
  <si>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</si>
  <si>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</si>
  <si>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</si>
  <si>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</si>
  <si>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</si>
  <si>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</si>
  <si>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</si>
  <si>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</si>
  <si>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</si>
  <si>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</si>
  <si>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</si>
  <si>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</si>
  <si>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</si>
  <si>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</si>
  <si>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</si>
  <si>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</si>
  <si>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CASTRO LEO ANGELO T.</t>
  </si>
  <si>
    <t>CO-TERMINUS</t>
  </si>
  <si>
    <t>SP</t>
  </si>
  <si>
    <t>2019</t>
  </si>
  <si>
    <t>2020</t>
  </si>
  <si>
    <t>FL(5-0-0)</t>
  </si>
  <si>
    <t>2021</t>
  </si>
  <si>
    <t>2022</t>
  </si>
  <si>
    <t xml:space="preserve"> *********************NOTHING FOLLOWS***********************</t>
  </si>
  <si>
    <t>TOTAL VL = 37.417</t>
  </si>
  <si>
    <t>TOTAL SL = 47.500</t>
  </si>
  <si>
    <r>
      <t xml:space="preserve">RESIGNATION EFFECTIVE DATE: </t>
    </r>
    <r>
      <rPr>
        <b/>
        <sz val="11"/>
        <color rgb="FFFF0000"/>
        <rFont val="Calibri"/>
        <family val="2"/>
        <scheme val="minor"/>
      </rPr>
      <t>JULY 01,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</si>
</sst>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0" fillId="0" borderId="13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0" fontId="1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3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/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63"/>
  <sheetViews>
    <sheetView tabSelected="1" zoomScaleNormal="100" workbookViewId="0">
      <pane ySplit="3576" topLeftCell="A45" activePane="bottomLeft"/>
      <selection activeCell="I9" sqref="I9"/>
      <selection pane="bottomLeft" activeCell="G48" sqref="G4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42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3">
      <c r="A3" s="18" t="s">
        <v>15</v>
      </c>
      <c r="B3" s="57"/>
      <c r="C3" s="57"/>
      <c r="D3" s="22" t="s">
        <v>13</v>
      </c>
      <c r="F3" s="65">
        <v>43468</v>
      </c>
      <c r="G3" s="62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7" t="s">
        <v>43</v>
      </c>
      <c r="C4" s="57"/>
      <c r="D4" s="22" t="s">
        <v>12</v>
      </c>
      <c r="F4" s="62" t="s">
        <v>44</v>
      </c>
      <c r="G4" s="62"/>
      <c r="H4" s="26" t="s">
        <v>17</v>
      </c>
      <c r="I4" s="26"/>
      <c r="J4" s="62"/>
      <c r="K4" s="6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37.417000000000002</v>
      </c>
      <c r="F9" s="11"/>
      <c r="G9" s="13" t="s">
        <v>32</v>
      </c>
      <c r="H9" s="11"/>
      <c r="I9" s="13">
        <f>SUM(Table1[[EARNED ]])-SUM(Table1[Absence Undertime  W/ Pay])+CONVERTION!$B$3</f>
        <v>52.417000000000002</v>
      </c>
      <c r="J9" s="11"/>
      <c r="K9" s="20"/>
    </row>
    <row r="10" spans="1:11" x14ac:dyDescent="0.3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6"/>
    </row>
    <row r="11" spans="1:11" x14ac:dyDescent="0.3">
      <c r="A11" s="40">
        <v>43468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43497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43525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43556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43586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43617</v>
      </c>
      <c r="B16" s="15"/>
      <c r="C16" s="13">
        <v>1.25</v>
      </c>
      <c r="D16" s="41"/>
      <c r="E16" s="9"/>
      <c r="F16" s="15"/>
      <c r="G16" s="13">
        <f>IF(ISBLANK(Table1[[#This Row],[EARNED]]),"",Table1[[#This Row],[EARNED]])</f>
        <v>1.25</v>
      </c>
      <c r="H16" s="41"/>
      <c r="I16" s="9"/>
      <c r="J16" s="12"/>
      <c r="K16" s="15"/>
    </row>
    <row r="17" spans="1:11" x14ac:dyDescent="0.3">
      <c r="A17" s="40">
        <v>43647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43678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43709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43739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43770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43800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43831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43862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43891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43922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43952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43983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44013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44044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44075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44105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44136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44166</v>
      </c>
      <c r="B35" s="20" t="s">
        <v>47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48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44197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44228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44256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44287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44317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44348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44378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44409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44440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44470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44501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44531</v>
      </c>
      <c r="B48" s="20" t="s">
        <v>47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7" t="s">
        <v>49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44562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44593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44621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44652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44682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44742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/>
      <c r="B56" s="48" t="s">
        <v>53</v>
      </c>
      <c r="C56" s="13"/>
      <c r="D56" s="39"/>
      <c r="E56" s="9"/>
      <c r="F56" s="49"/>
      <c r="G56" s="13" t="str">
        <f>IF(ISBLANK(Table1[[#This Row],[EARNED]]),"",Table1[[#This Row],[EARNED]])</f>
        <v/>
      </c>
      <c r="H56" s="51"/>
      <c r="I56" s="52"/>
      <c r="J56" s="53"/>
      <c r="K56" s="20"/>
    </row>
    <row r="57" spans="1:11" x14ac:dyDescent="0.3">
      <c r="A57" s="40"/>
      <c r="B57" s="54"/>
      <c r="C57" s="13"/>
      <c r="D57" s="55" t="s">
        <v>51</v>
      </c>
      <c r="E57" s="52"/>
      <c r="F57" s="20"/>
      <c r="G57" s="13" t="str">
        <f>IF(ISBLANK(Table1[[#This Row],[EARNED]]),"",Table1[[#This Row],[EARNED]])</f>
        <v/>
      </c>
      <c r="H57" s="55" t="s">
        <v>52</v>
      </c>
      <c r="I57" s="52"/>
      <c r="J57" s="11"/>
      <c r="K57" s="20"/>
    </row>
    <row r="58" spans="1:11" x14ac:dyDescent="0.3">
      <c r="A58" s="40"/>
      <c r="B58" s="49"/>
      <c r="C58" s="13" t="s">
        <v>50</v>
      </c>
      <c r="D58" s="51"/>
      <c r="E58" s="52"/>
      <c r="F58" s="49"/>
      <c r="G58" s="50" t="str">
        <f>IF(ISBLANK(Table1[[#This Row],[EARNED]]),"",Table1[[#This Row],[EARNED]])</f>
        <v xml:space="preserve"> *********************NOTHING FOLLOWS***********************</v>
      </c>
      <c r="H58" s="51"/>
      <c r="I58" s="52"/>
      <c r="J58" s="53"/>
      <c r="K58" s="49"/>
    </row>
    <row r="59" spans="1:11" x14ac:dyDescent="0.3">
      <c r="A59" s="40"/>
      <c r="B59" s="20"/>
      <c r="C59" s="13"/>
      <c r="D59" s="39"/>
      <c r="E59" s="9"/>
      <c r="F59" s="20"/>
      <c r="G59" s="13"/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/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/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/>
      <c r="H63" s="39"/>
      <c r="I63" s="9"/>
      <c r="J63" s="11"/>
      <c r="K6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3">
      <c r="A3" s="11"/>
      <c r="B3" s="11"/>
      <c r="D3"/>
      <c r="E3"/>
      <c r="F3"/>
      <c r="G3" s="45">
        <f>SUMIFS(F7:F14,E7:E14,E3)+SUMIFS(D7:D66,C7:C66,F3)+D3</f>
        <v>0</v>
      </c>
      <c r="J3" s="1">
        <v>3</v>
      </c>
      <c r="K3" s="35">
        <f>J4-1</f>
        <v>2</v>
      </c>
      <c r="L3" s="43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2"/>
      <c r="I6" s="67" t="s">
        <v>38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2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2023-03-01T04:03:04Z</cp:lastPrinted>
  <dcterms:created xsi:type="dcterms:W3CDTF">2022-10-17T03:06:03Z</dcterms:created>
  <dcterms:modified xsi:type="dcterms:W3CDTF">2023-03-01T04:07:31Z</dcterms:modified>
</cp:coreProperties>
</file>