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REGULAR\HRM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2" i="1" l="1"/>
  <c r="E46" i="1" l="1"/>
  <c r="G46" i="1"/>
  <c r="E119" i="1" l="1"/>
  <c r="G119" i="1"/>
  <c r="E53" i="1"/>
  <c r="G53" i="1"/>
  <c r="E49" i="1"/>
  <c r="G49" i="1"/>
  <c r="E45" i="1"/>
  <c r="G45" i="1"/>
  <c r="E42" i="1"/>
  <c r="G42" i="1"/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3" i="1"/>
  <c r="G44" i="1"/>
  <c r="G47" i="1"/>
  <c r="G48" i="1"/>
  <c r="G50" i="1"/>
  <c r="G51" i="1"/>
  <c r="G52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47" i="1"/>
  <c r="G148" i="1"/>
  <c r="G149" i="1"/>
  <c r="G150" i="1"/>
  <c r="G151" i="1"/>
  <c r="G10" i="1"/>
  <c r="G12" i="1"/>
  <c r="G13" i="1"/>
  <c r="G14" i="1"/>
  <c r="G15" i="1"/>
  <c r="G16" i="1"/>
  <c r="J4" i="3"/>
  <c r="F4" i="3"/>
  <c r="E4" i="3"/>
  <c r="E9" i="1"/>
  <c r="G9" i="1"/>
  <c r="I46" i="1" l="1"/>
  <c r="I119" i="1"/>
  <c r="I53" i="1"/>
  <c r="I49" i="1"/>
  <c r="I45" i="1"/>
  <c r="I42" i="1"/>
  <c r="G3" i="3"/>
  <c r="K3" i="3"/>
  <c r="L3" i="3" s="1"/>
  <c r="I9" i="1"/>
</calcChain>
</file>

<file path=xl/sharedStrings.xml><?xml version="1.0" encoding="utf-8"?>
<sst xmlns="http://schemas.openxmlformats.org/spreadsheetml/2006/main" count="244" uniqueCount="122">
  <si>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</si>
  <si>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</si>
  <si>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</si>
  <si>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</si>
  <si>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</si>
  <si>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</si>
  <si>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</si>
  <si>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</si>
  <si>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</si>
  <si>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</si>
  <si>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</si>
  <si>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</si>
  <si>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</si>
  <si>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</si>
  <si>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</si>
  <si>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</si>
  <si>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</si>
  <si>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</si>
  <si>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</si>
  <si>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</si>
  <si>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</si>
  <si>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</si>
  <si>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</si>
  <si>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</si>
  <si>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</si>
  <si>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</si>
  <si>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</si>
  <si>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</si>
  <si>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</si>
  <si>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</si>
  <si>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</si>
  <si>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</si>
  <si>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</si>
  <si>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</si>
  <si>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</si>
  <si>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</si>
  <si>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</si>
  <si>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</si>
  <si>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</si>
  <si>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</si>
  <si>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</si>
  <si>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</si>
  <si>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Administrative Aide III</t>
  </si>
  <si>
    <t>REGULAR</t>
  </si>
  <si>
    <t>5 - Single (including living common law)</t>
  </si>
  <si>
    <t>910-500-120</t>
  </si>
  <si>
    <t>2014</t>
  </si>
  <si>
    <t>06/02/2014</t>
  </si>
  <si>
    <t>2015</t>
  </si>
  <si>
    <t>06/02-30</t>
  </si>
  <si>
    <t>07/01-31</t>
  </si>
  <si>
    <t>08/01-31</t>
  </si>
  <si>
    <t>09/01-30</t>
  </si>
  <si>
    <t>11/01-30</t>
  </si>
  <si>
    <t>10/01-31</t>
  </si>
  <si>
    <t>12/01-31</t>
  </si>
  <si>
    <t>01/01-31</t>
  </si>
  <si>
    <t>02/01-28</t>
  </si>
  <si>
    <t>03/01-31</t>
  </si>
  <si>
    <t>04/01-30</t>
  </si>
  <si>
    <t>05/01-31</t>
  </si>
  <si>
    <t>2016</t>
  </si>
  <si>
    <t>2017</t>
  </si>
  <si>
    <t>2018</t>
  </si>
  <si>
    <t>2019</t>
  </si>
  <si>
    <t>2020</t>
  </si>
  <si>
    <t>2021</t>
  </si>
  <si>
    <t>2022</t>
  </si>
  <si>
    <t xml:space="preserve"> UT (0-0-22)</t>
  </si>
  <si>
    <t xml:space="preserve"> UT (0-0-2)</t>
  </si>
  <si>
    <t>SP (1-0-0)</t>
  </si>
  <si>
    <t>01/19</t>
  </si>
  <si>
    <t xml:space="preserve"> UT (0-0-41)</t>
  </si>
  <si>
    <t xml:space="preserve"> UT (0-0-44)</t>
  </si>
  <si>
    <t xml:space="preserve"> UT (0-4-1)</t>
  </si>
  <si>
    <t>06/17</t>
  </si>
  <si>
    <t>01/17</t>
  </si>
  <si>
    <t>VL (3-0-0)</t>
  </si>
  <si>
    <t>VL (2-0-0)</t>
  </si>
  <si>
    <t>10/08,09,23</t>
  </si>
  <si>
    <t xml:space="preserve"> UT (0-1-23)</t>
  </si>
  <si>
    <t xml:space="preserve"> UT (0-1-37)</t>
  </si>
  <si>
    <t xml:space="preserve"> UT (0-1-4)</t>
  </si>
  <si>
    <t xml:space="preserve"> UT (0-1-3)</t>
  </si>
  <si>
    <t xml:space="preserve"> UT (0-0-45)</t>
  </si>
  <si>
    <t xml:space="preserve"> UT (0-0-25)</t>
  </si>
  <si>
    <t>10/24</t>
  </si>
  <si>
    <t>SP (2-0-0)</t>
  </si>
  <si>
    <t xml:space="preserve"> UT (0-0-6)</t>
  </si>
  <si>
    <t>12/01</t>
  </si>
  <si>
    <t>FL (1-0-0)</t>
  </si>
  <si>
    <t>12/16</t>
  </si>
  <si>
    <t xml:space="preserve"> UT (0-1-17)</t>
  </si>
  <si>
    <t xml:space="preserve"> UT (0-0-31)</t>
  </si>
  <si>
    <t xml:space="preserve"> UT (0-0-27)</t>
  </si>
  <si>
    <t>03/20,21</t>
  </si>
  <si>
    <t>05/02,06</t>
  </si>
  <si>
    <t xml:space="preserve"> UT (0-0-58)</t>
  </si>
  <si>
    <t>06/01-30</t>
  </si>
  <si>
    <t xml:space="preserve"> UT (0-0-53)</t>
  </si>
  <si>
    <t>FL (3-0-0)</t>
  </si>
  <si>
    <t>07/27</t>
  </si>
  <si>
    <t xml:space="preserve"> UT (0-1-04)</t>
  </si>
  <si>
    <t>FL (5-0-0)</t>
  </si>
  <si>
    <t>03/04,05</t>
  </si>
  <si>
    <t>SL (2-0-0)</t>
  </si>
  <si>
    <t>04/10,15</t>
  </si>
  <si>
    <t>10/27,28</t>
  </si>
  <si>
    <t>04/11</t>
  </si>
  <si>
    <t>VL (6-0-0)</t>
  </si>
  <si>
    <t>VL (1-0-0)</t>
  </si>
  <si>
    <t>04/22,25,26,27,28,29</t>
  </si>
  <si>
    <t>05/02</t>
  </si>
  <si>
    <t>10/21,24,25</t>
  </si>
  <si>
    <t>MANIMTIM, JOJIT AGUILA</t>
  </si>
  <si>
    <t>FL (2-0-0)</t>
  </si>
  <si>
    <t>FL (4-0-0)</t>
  </si>
  <si>
    <t>2023</t>
  </si>
  <si>
    <t xml:space="preserve"> </t>
  </si>
  <si>
    <t>VL(1-0-0)</t>
  </si>
  <si>
    <t>SP(2-0-0)</t>
  </si>
  <si>
    <t>1/26,27/2023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</si>
</sst>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4" fontId="0" fillId="0" borderId="1" xfId="0" quotePrefix="1" applyNumberFormat="1" applyBorder="1"/>
    <xf numFmtId="165" fontId="2" fillId="0" borderId="10" xfId="0" quotePrefix="1" applyNumberFormat="1" applyFont="1" applyBorder="1" applyAlignment="1">
      <alignment horizontal="center" vertical="center"/>
    </xf>
    <xf numFmtId="165" fontId="2" fillId="0" borderId="10" xfId="0" applyNumberFormat="1" applyFont="1" applyBorder="1" applyAlignment="1">
      <alignment horizontal="center" vertical="center"/>
    </xf>
    <xf numFmtId="165" fontId="2" fillId="0" borderId="14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2" fillId="0" borderId="14" xfId="0" quotePrefix="1" applyNumberFormat="1" applyFont="1" applyBorder="1" applyAlignment="1">
      <alignment horizontal="center" vertical="center"/>
    </xf>
    <xf numFmtId="17" fontId="0" fillId="0" borderId="13" xfId="0" quotePrefix="1" applyNumberForma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left" vertical="center"/>
    </xf>
    <xf numFmtId="166" fontId="1" fillId="0" borderId="10" xfId="0" applyNumberFormat="1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5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237"/>
  <sheetViews>
    <sheetView tabSelected="1" zoomScale="110" zoomScaleNormal="110" workbookViewId="0">
      <pane ySplit="4050" topLeftCell="A118" activePane="bottomLeft"/>
      <selection activeCell="F3" sqref="F3:G3"/>
      <selection pane="bottomLeft" activeCell="A133" sqref="A13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9" ht="20.45" customHeight="1" x14ac:dyDescent="0.25">
      <c r="A2" s="29" t="s">
        <v>9</v>
      </c>
      <c r="B2" s="55" t="s">
        <v>114</v>
      </c>
      <c r="C2" s="55"/>
      <c r="D2" s="21" t="s">
        <v>14</v>
      </c>
      <c r="E2" s="10"/>
      <c r="F2" s="60" t="s">
        <v>44</v>
      </c>
      <c r="G2" s="60"/>
      <c r="H2" s="28" t="s">
        <v>10</v>
      </c>
      <c r="I2" s="25"/>
      <c r="J2" s="56">
        <v>2000747866</v>
      </c>
      <c r="K2" s="57"/>
    </row>
    <row r="3" spans="1:19" x14ac:dyDescent="0.25">
      <c r="A3" s="18" t="s">
        <v>15</v>
      </c>
      <c r="B3" s="55" t="s">
        <v>42</v>
      </c>
      <c r="C3" s="55"/>
      <c r="D3" s="22" t="s">
        <v>13</v>
      </c>
      <c r="F3" s="61">
        <v>41676</v>
      </c>
      <c r="G3" s="56"/>
      <c r="H3" s="26" t="s">
        <v>11</v>
      </c>
      <c r="I3" s="26"/>
      <c r="J3" s="58" t="s">
        <v>45</v>
      </c>
      <c r="K3" s="59"/>
    </row>
    <row r="4" spans="1:19" ht="14.45" customHeight="1" x14ac:dyDescent="0.25">
      <c r="A4" s="18" t="s">
        <v>16</v>
      </c>
      <c r="B4" s="55" t="s">
        <v>43</v>
      </c>
      <c r="C4" s="55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9" x14ac:dyDescent="0.25">
      <c r="A5" s="16"/>
      <c r="H5" s="27" t="s">
        <v>18</v>
      </c>
      <c r="I5" s="27"/>
      <c r="K5" s="4"/>
    </row>
    <row r="6" spans="1:19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9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9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  <c r="S8" t="s">
        <v>118</v>
      </c>
    </row>
    <row r="9" spans="1:19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80.348000000000013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129.042</v>
      </c>
      <c r="J9" s="11"/>
      <c r="K9" s="20"/>
    </row>
    <row r="10" spans="1:19" x14ac:dyDescent="0.25">
      <c r="A10" s="52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9" x14ac:dyDescent="0.25">
      <c r="A11" s="45" t="s">
        <v>49</v>
      </c>
      <c r="B11" s="20"/>
      <c r="C11" s="13">
        <v>1.042</v>
      </c>
      <c r="D11" s="39"/>
      <c r="E11" s="9"/>
      <c r="F11" s="20"/>
      <c r="G11" s="13">
        <v>1.042</v>
      </c>
      <c r="H11" s="39"/>
      <c r="I11" s="9"/>
      <c r="J11" s="11"/>
      <c r="K11" s="20"/>
    </row>
    <row r="12" spans="1:19" x14ac:dyDescent="0.25">
      <c r="A12" s="45" t="s">
        <v>50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9" x14ac:dyDescent="0.25">
      <c r="A13" s="45" t="s">
        <v>51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9" x14ac:dyDescent="0.25">
      <c r="A14" s="45" t="s">
        <v>52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9" x14ac:dyDescent="0.25">
      <c r="A15" s="45" t="s">
        <v>54</v>
      </c>
      <c r="B15" s="20" t="s">
        <v>68</v>
      </c>
      <c r="C15" s="13">
        <v>1.25</v>
      </c>
      <c r="D15" s="39">
        <v>4.5999999999999999E-2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9" x14ac:dyDescent="0.25">
      <c r="A16" s="49" t="s">
        <v>53</v>
      </c>
      <c r="B16" s="20" t="s">
        <v>69</v>
      </c>
      <c r="C16" s="40">
        <v>1.25</v>
      </c>
      <c r="D16" s="41">
        <v>4.0000000000000001E-3</v>
      </c>
      <c r="E16" s="9"/>
      <c r="F16" s="15"/>
      <c r="G16" s="40">
        <f>IF(ISBLANK(Table1[[#This Row],[EARNED]]),"",Table1[[#This Row],[EARNED]])</f>
        <v>1.25</v>
      </c>
      <c r="H16" s="41"/>
      <c r="I16" s="9"/>
      <c r="J16" s="12"/>
      <c r="K16" s="15"/>
    </row>
    <row r="17" spans="1:11" x14ac:dyDescent="0.25">
      <c r="A17" s="45" t="s">
        <v>55</v>
      </c>
      <c r="B17" s="20" t="s">
        <v>68</v>
      </c>
      <c r="C17" s="13">
        <v>1.25</v>
      </c>
      <c r="D17" s="39">
        <v>1.0229999999999999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52" t="s">
        <v>48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5" t="s">
        <v>56</v>
      </c>
      <c r="B19" s="20" t="s">
        <v>70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50" t="s">
        <v>71</v>
      </c>
    </row>
    <row r="20" spans="1:11" x14ac:dyDescent="0.25">
      <c r="A20" s="45" t="s">
        <v>57</v>
      </c>
      <c r="B20" s="20" t="s">
        <v>68</v>
      </c>
      <c r="C20" s="13">
        <v>1.25</v>
      </c>
      <c r="D20" s="39">
        <v>4.5999999999999999E-2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5" t="s">
        <v>58</v>
      </c>
      <c r="B21" s="20" t="s">
        <v>72</v>
      </c>
      <c r="C21" s="13">
        <v>1.25</v>
      </c>
      <c r="D21" s="39">
        <v>8.5000000000000006E-2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5" t="s">
        <v>59</v>
      </c>
      <c r="B22" s="20" t="s">
        <v>73</v>
      </c>
      <c r="C22" s="13">
        <v>1.25</v>
      </c>
      <c r="D22" s="39">
        <v>9.1999999999999998E-2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5" t="s">
        <v>60</v>
      </c>
      <c r="B23" s="20" t="s">
        <v>74</v>
      </c>
      <c r="C23" s="13">
        <v>1.25</v>
      </c>
      <c r="D23" s="39">
        <v>0.502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5" t="s">
        <v>98</v>
      </c>
      <c r="B24" s="20" t="s">
        <v>70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51" t="s">
        <v>75</v>
      </c>
    </row>
    <row r="25" spans="1:11" x14ac:dyDescent="0.25">
      <c r="A25" s="45" t="s">
        <v>50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5" t="s">
        <v>51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5" t="s">
        <v>52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5" t="s">
        <v>54</v>
      </c>
      <c r="B28" s="20" t="s">
        <v>77</v>
      </c>
      <c r="C28" s="13">
        <v>1.25</v>
      </c>
      <c r="D28" s="39">
        <v>3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51" t="s">
        <v>79</v>
      </c>
    </row>
    <row r="29" spans="1:11" x14ac:dyDescent="0.25">
      <c r="A29" s="49" t="s">
        <v>53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5" t="s">
        <v>55</v>
      </c>
      <c r="B30" s="20" t="s">
        <v>115</v>
      </c>
      <c r="C30" s="13">
        <v>1.25</v>
      </c>
      <c r="D30" s="39">
        <v>2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52" t="s">
        <v>61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5" t="s">
        <v>56</v>
      </c>
      <c r="B32" s="20" t="s">
        <v>80</v>
      </c>
      <c r="C32" s="13">
        <v>1.25</v>
      </c>
      <c r="D32" s="39">
        <v>0.17299999999999999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5" t="s">
        <v>57</v>
      </c>
      <c r="B33" s="20" t="s">
        <v>81</v>
      </c>
      <c r="C33" s="13">
        <v>1.25</v>
      </c>
      <c r="D33" s="39">
        <v>0.20200000000000001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5" t="s">
        <v>58</v>
      </c>
      <c r="B34" s="20" t="s">
        <v>82</v>
      </c>
      <c r="C34" s="13">
        <v>1.25</v>
      </c>
      <c r="D34" s="39">
        <v>1.33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5" t="s">
        <v>59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5" t="s">
        <v>60</v>
      </c>
      <c r="B36" s="20" t="s">
        <v>83</v>
      </c>
      <c r="C36" s="13">
        <v>1.25</v>
      </c>
      <c r="D36" s="39">
        <v>0.13100000000000001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5" t="s">
        <v>98</v>
      </c>
      <c r="B37" s="20" t="s">
        <v>84</v>
      </c>
      <c r="C37" s="13">
        <v>1.25</v>
      </c>
      <c r="D37" s="39">
        <v>9.4E-2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5" t="s">
        <v>50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5" t="s">
        <v>51</v>
      </c>
      <c r="B39" s="20" t="s">
        <v>85</v>
      </c>
      <c r="C39" s="13">
        <v>1.25</v>
      </c>
      <c r="D39" s="39">
        <v>5.1999999999999998E-2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5" t="s">
        <v>52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5" t="s">
        <v>54</v>
      </c>
      <c r="B41" s="20" t="s">
        <v>88</v>
      </c>
      <c r="C41" s="13">
        <v>1.25</v>
      </c>
      <c r="D41" s="39">
        <v>7.1999999999999995E-2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9" t="s">
        <v>86</v>
      </c>
      <c r="B42" s="20" t="s">
        <v>70</v>
      </c>
      <c r="C42" s="13"/>
      <c r="D42" s="39"/>
      <c r="E42" s="9">
        <f>SUM(Table1[EARNED])-SUM(Table1[Absence Undertime W/ Pay])+CONVERTION!$A$3</f>
        <v>80.348000000000013</v>
      </c>
      <c r="F42" s="20"/>
      <c r="G42" s="13" t="str">
        <f>IF(ISBLANK(Table1[[#This Row],[EARNED]]),"",Table1[[#This Row],[EARNED]])</f>
        <v/>
      </c>
      <c r="H42" s="39"/>
      <c r="I42" s="9">
        <f>SUM(Table1[[EARNED ]])-SUM(Table1[Absence Undertime  W/ Pay])+CONVERTION!$B$3</f>
        <v>129.042</v>
      </c>
      <c r="J42" s="11"/>
      <c r="K42" s="51" t="s">
        <v>86</v>
      </c>
    </row>
    <row r="43" spans="1:11" x14ac:dyDescent="0.25">
      <c r="A43" s="49" t="s">
        <v>53</v>
      </c>
      <c r="B43" s="20" t="s">
        <v>88</v>
      </c>
      <c r="C43" s="13">
        <v>1.25</v>
      </c>
      <c r="D43" s="39">
        <v>7.1999999999999995E-2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5" t="s">
        <v>89</v>
      </c>
      <c r="B44" s="20" t="s">
        <v>90</v>
      </c>
      <c r="C44" s="13"/>
      <c r="D44" s="39">
        <v>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51" t="s">
        <v>91</v>
      </c>
    </row>
    <row r="45" spans="1:11" x14ac:dyDescent="0.25">
      <c r="A45" s="45" t="s">
        <v>55</v>
      </c>
      <c r="B45" s="20" t="s">
        <v>92</v>
      </c>
      <c r="C45" s="13">
        <v>1.25</v>
      </c>
      <c r="D45" s="39">
        <v>0.16</v>
      </c>
      <c r="E45" s="9">
        <f>SUM(Table1[EARNED])-SUM(Table1[Absence Undertime W/ Pay])+CONVERTION!$A$3</f>
        <v>80.348000000000013</v>
      </c>
      <c r="F45" s="20"/>
      <c r="G45" s="13">
        <f>IF(ISBLANK(Table1[[#This Row],[EARNED]]),"",Table1[[#This Row],[EARNED]])</f>
        <v>1.25</v>
      </c>
      <c r="H45" s="39"/>
      <c r="I45" s="9">
        <f>SUM(Table1[[EARNED ]])-SUM(Table1[Absence Undertime  W/ Pay])+CONVERTION!$B$3</f>
        <v>129.042</v>
      </c>
      <c r="J45" s="11"/>
      <c r="K45" s="20"/>
    </row>
    <row r="46" spans="1:11" x14ac:dyDescent="0.25">
      <c r="A46" s="45" t="s">
        <v>55</v>
      </c>
      <c r="B46" s="20" t="s">
        <v>116</v>
      </c>
      <c r="C46" s="13"/>
      <c r="D46" s="39">
        <v>4</v>
      </c>
      <c r="E46" s="9">
        <f>SUM(Table1[EARNED])-SUM(Table1[Absence Undertime W/ Pay])+CONVERTION!$A$3</f>
        <v>80.348000000000013</v>
      </c>
      <c r="F46" s="20"/>
      <c r="G46" s="13" t="str">
        <f>IF(ISBLANK(Table1[[#This Row],[EARNED]]),"",Table1[[#This Row],[EARNED]])</f>
        <v/>
      </c>
      <c r="H46" s="39"/>
      <c r="I46" s="9">
        <f>SUM(Table1[[EARNED ]])-SUM(Table1[Absence Undertime  W/ Pay])+CONVERTION!$B$3</f>
        <v>129.042</v>
      </c>
      <c r="J46" s="11"/>
      <c r="K46" s="20"/>
    </row>
    <row r="47" spans="1:11" x14ac:dyDescent="0.25">
      <c r="A47" s="52" t="s">
        <v>62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5" t="s">
        <v>76</v>
      </c>
      <c r="B48" s="20" t="s">
        <v>70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51" t="s">
        <v>76</v>
      </c>
    </row>
    <row r="49" spans="1:11" x14ac:dyDescent="0.25">
      <c r="A49" s="45" t="s">
        <v>56</v>
      </c>
      <c r="B49" s="20" t="s">
        <v>93</v>
      </c>
      <c r="C49" s="13">
        <v>1.25</v>
      </c>
      <c r="D49" s="39">
        <v>6.5000000000000002E-2</v>
      </c>
      <c r="E49" s="9">
        <f>SUM(Table1[EARNED])-SUM(Table1[Absence Undertime W/ Pay])+CONVERTION!$A$3</f>
        <v>80.348000000000013</v>
      </c>
      <c r="F49" s="20"/>
      <c r="G49" s="13">
        <f>IF(ISBLANK(Table1[[#This Row],[EARNED]]),"",Table1[[#This Row],[EARNED]])</f>
        <v>1.25</v>
      </c>
      <c r="H49" s="39"/>
      <c r="I49" s="9">
        <f>SUM(Table1[[EARNED ]])-SUM(Table1[Absence Undertime  W/ Pay])+CONVERTION!$B$3</f>
        <v>129.042</v>
      </c>
      <c r="J49" s="11"/>
      <c r="K49" s="51"/>
    </row>
    <row r="50" spans="1:11" x14ac:dyDescent="0.25">
      <c r="A50" s="45" t="s">
        <v>57</v>
      </c>
      <c r="B50" s="20" t="s">
        <v>94</v>
      </c>
      <c r="C50" s="13">
        <v>1.25</v>
      </c>
      <c r="D50" s="39">
        <v>5.6000000000000001E-2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5" t="s">
        <v>58</v>
      </c>
      <c r="B51" s="20" t="s">
        <v>87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51" t="s">
        <v>95</v>
      </c>
    </row>
    <row r="52" spans="1:11" x14ac:dyDescent="0.25">
      <c r="A52" s="45" t="s">
        <v>59</v>
      </c>
      <c r="B52" s="20" t="s">
        <v>69</v>
      </c>
      <c r="C52" s="13">
        <v>1.25</v>
      </c>
      <c r="D52" s="39">
        <v>4.0000000000000001E-3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5" t="s">
        <v>96</v>
      </c>
      <c r="B53" s="20" t="s">
        <v>78</v>
      </c>
      <c r="C53" s="13"/>
      <c r="D53" s="39">
        <v>2</v>
      </c>
      <c r="E53" s="9">
        <f>SUM(Table1[EARNED])-SUM(Table1[Absence Undertime W/ Pay])+CONVERTION!$A$3</f>
        <v>80.348000000000013</v>
      </c>
      <c r="F53" s="20"/>
      <c r="G53" s="13" t="str">
        <f>IF(ISBLANK(Table1[[#This Row],[EARNED]]),"",Table1[[#This Row],[EARNED]])</f>
        <v/>
      </c>
      <c r="H53" s="39"/>
      <c r="I53" s="9">
        <f>SUM(Table1[[EARNED ]])-SUM(Table1[Absence Undertime  W/ Pay])+CONVERTION!$B$3</f>
        <v>129.042</v>
      </c>
      <c r="J53" s="11"/>
      <c r="K53" s="51" t="s">
        <v>96</v>
      </c>
    </row>
    <row r="54" spans="1:11" x14ac:dyDescent="0.25">
      <c r="A54" s="45" t="s">
        <v>60</v>
      </c>
      <c r="B54" s="20" t="s">
        <v>97</v>
      </c>
      <c r="C54" s="13">
        <v>1.25</v>
      </c>
      <c r="D54" s="39">
        <v>0.121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5" t="s">
        <v>98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5" t="s">
        <v>50</v>
      </c>
      <c r="B56" s="20" t="s">
        <v>99</v>
      </c>
      <c r="C56" s="13">
        <v>1.25</v>
      </c>
      <c r="D56" s="39">
        <v>0.11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5" t="s">
        <v>51</v>
      </c>
      <c r="B57" s="20" t="s">
        <v>97</v>
      </c>
      <c r="C57" s="13">
        <v>1.25</v>
      </c>
      <c r="D57" s="39">
        <v>0.121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5" t="s">
        <v>52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5" t="s">
        <v>54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9" t="s">
        <v>53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5" t="s">
        <v>55</v>
      </c>
      <c r="B61" s="20" t="s">
        <v>100</v>
      </c>
      <c r="C61" s="13">
        <v>1.25</v>
      </c>
      <c r="D61" s="39">
        <v>3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52" t="s">
        <v>63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5" t="s">
        <v>56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5" t="s">
        <v>57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5" t="s">
        <v>58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5" t="s">
        <v>59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5" t="s">
        <v>60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5" t="s">
        <v>98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5" t="s">
        <v>50</v>
      </c>
      <c r="B69" s="20" t="s">
        <v>70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51" t="s">
        <v>101</v>
      </c>
    </row>
    <row r="70" spans="1:11" x14ac:dyDescent="0.25">
      <c r="A70" s="45" t="s">
        <v>51</v>
      </c>
      <c r="B70" s="20" t="s">
        <v>102</v>
      </c>
      <c r="C70" s="13">
        <v>1.25</v>
      </c>
      <c r="D70" s="39">
        <v>0.13300000000000001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5" t="s">
        <v>52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5" t="s">
        <v>54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9" t="s">
        <v>53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5" t="s">
        <v>55</v>
      </c>
      <c r="B74" s="20" t="s">
        <v>103</v>
      </c>
      <c r="C74" s="13">
        <v>1.25</v>
      </c>
      <c r="D74" s="39">
        <v>5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52" t="s">
        <v>64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5" t="s">
        <v>56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5" t="s">
        <v>57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5" t="s">
        <v>58</v>
      </c>
      <c r="B78" s="20" t="s">
        <v>87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51" t="s">
        <v>104</v>
      </c>
    </row>
    <row r="79" spans="1:11" x14ac:dyDescent="0.25">
      <c r="A79" s="45" t="s">
        <v>59</v>
      </c>
      <c r="B79" s="20" t="s">
        <v>105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2</v>
      </c>
      <c r="I79" s="9"/>
      <c r="J79" s="11"/>
      <c r="K79" s="51" t="s">
        <v>106</v>
      </c>
    </row>
    <row r="80" spans="1:11" x14ac:dyDescent="0.25">
      <c r="A80" s="45" t="s">
        <v>60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5" t="s">
        <v>98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5" t="s">
        <v>50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5" t="s">
        <v>51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5" t="s">
        <v>52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5" t="s">
        <v>54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9" t="s">
        <v>53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5" t="s">
        <v>55</v>
      </c>
      <c r="B87" s="20" t="s">
        <v>103</v>
      </c>
      <c r="C87" s="13">
        <v>1.25</v>
      </c>
      <c r="D87" s="39">
        <v>5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52" t="s">
        <v>65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5" t="s">
        <v>56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5" t="s">
        <v>57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5" t="s">
        <v>58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5" t="s">
        <v>59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5" t="s">
        <v>60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5" t="s">
        <v>98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5" t="s">
        <v>50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51"/>
    </row>
    <row r="96" spans="1:11" x14ac:dyDescent="0.25">
      <c r="A96" s="45" t="s">
        <v>51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5" t="s">
        <v>52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5" t="s">
        <v>54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9" t="s">
        <v>53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5" t="s">
        <v>55</v>
      </c>
      <c r="B100" s="20" t="s">
        <v>103</v>
      </c>
      <c r="C100" s="13">
        <v>1.25</v>
      </c>
      <c r="D100" s="39">
        <v>5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52" t="s">
        <v>66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5" t="s">
        <v>56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5" t="s">
        <v>57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5" t="s">
        <v>58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5" t="s">
        <v>59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5" t="s">
        <v>60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5" t="s">
        <v>98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5" t="s">
        <v>50</v>
      </c>
      <c r="B108" s="20" t="s">
        <v>70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51" t="s">
        <v>101</v>
      </c>
    </row>
    <row r="109" spans="1:11" x14ac:dyDescent="0.25">
      <c r="A109" s="45" t="s">
        <v>51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5" t="s">
        <v>52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5" t="s">
        <v>54</v>
      </c>
      <c r="B111" s="20" t="s">
        <v>87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51" t="s">
        <v>107</v>
      </c>
    </row>
    <row r="112" spans="1:11" x14ac:dyDescent="0.25">
      <c r="A112" s="49" t="s">
        <v>53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5" t="s">
        <v>55</v>
      </c>
      <c r="B113" s="20" t="s">
        <v>103</v>
      </c>
      <c r="C113" s="13">
        <v>1.25</v>
      </c>
      <c r="D113" s="39">
        <v>5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52" t="s">
        <v>67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5" t="s">
        <v>56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5" t="s">
        <v>57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5" t="s">
        <v>58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5" t="s">
        <v>59</v>
      </c>
      <c r="B118" s="20" t="s">
        <v>109</v>
      </c>
      <c r="C118" s="13">
        <v>1.25</v>
      </c>
      <c r="D118" s="39">
        <v>6</v>
      </c>
      <c r="E118" s="9"/>
      <c r="F118" s="20"/>
      <c r="G118" s="13">
        <v>1.25</v>
      </c>
      <c r="H118" s="39"/>
      <c r="I118" s="9"/>
      <c r="J118" s="11"/>
      <c r="K118" s="51" t="s">
        <v>111</v>
      </c>
    </row>
    <row r="119" spans="1:11" x14ac:dyDescent="0.25">
      <c r="A119" s="45" t="s">
        <v>108</v>
      </c>
      <c r="B119" s="20" t="s">
        <v>70</v>
      </c>
      <c r="C119" s="13"/>
      <c r="D119" s="39"/>
      <c r="E119" s="9">
        <f>SUM(Table1[EARNED])-SUM(Table1[Absence Undertime W/ Pay])+CONVERTION!$A$3</f>
        <v>80.348000000000013</v>
      </c>
      <c r="F119" s="20"/>
      <c r="G119" s="13" t="str">
        <f>IF(ISBLANK(Table1[[#This Row],[EARNED]]),"",Table1[[#This Row],[EARNED]])</f>
        <v/>
      </c>
      <c r="H119" s="39"/>
      <c r="I119" s="9">
        <f>SUM(Table1[[EARNED ]])-SUM(Table1[Absence Undertime  W/ Pay])+CONVERTION!$B$3</f>
        <v>129.042</v>
      </c>
      <c r="J119" s="11"/>
      <c r="K119" s="20"/>
    </row>
    <row r="120" spans="1:11" x14ac:dyDescent="0.25">
      <c r="A120" s="45" t="s">
        <v>60</v>
      </c>
      <c r="B120" s="20" t="s">
        <v>110</v>
      </c>
      <c r="C120" s="13">
        <v>1.25</v>
      </c>
      <c r="D120" s="39">
        <v>1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51" t="s">
        <v>112</v>
      </c>
    </row>
    <row r="121" spans="1:11" x14ac:dyDescent="0.25">
      <c r="A121" s="45" t="s">
        <v>98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5" t="s">
        <v>50</v>
      </c>
      <c r="B122" s="20" t="s">
        <v>70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51" t="s">
        <v>101</v>
      </c>
    </row>
    <row r="123" spans="1:11" x14ac:dyDescent="0.25">
      <c r="A123" s="45" t="s">
        <v>51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5" t="s">
        <v>52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5" t="s">
        <v>54</v>
      </c>
      <c r="B125" s="20" t="s">
        <v>77</v>
      </c>
      <c r="C125" s="13">
        <v>1.25</v>
      </c>
      <c r="D125" s="39">
        <v>3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51" t="s">
        <v>113</v>
      </c>
    </row>
    <row r="126" spans="1:11" x14ac:dyDescent="0.25">
      <c r="A126" s="49" t="s">
        <v>53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5" t="s">
        <v>55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52" t="s">
        <v>117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5" t="s">
        <v>56</v>
      </c>
      <c r="B129" s="20" t="s">
        <v>120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 t="s">
        <v>121</v>
      </c>
    </row>
    <row r="130" spans="1:11" x14ac:dyDescent="0.25">
      <c r="A130" s="45" t="s">
        <v>57</v>
      </c>
      <c r="B130" s="20" t="s">
        <v>119</v>
      </c>
      <c r="C130" s="13">
        <v>1.25</v>
      </c>
      <c r="D130" s="39">
        <v>1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53">
        <v>44971</v>
      </c>
    </row>
    <row r="131" spans="1:11" x14ac:dyDescent="0.25">
      <c r="A131" s="45" t="s">
        <v>58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5" t="s">
        <v>59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5"/>
      <c r="B133" s="20"/>
      <c r="C133" s="13"/>
      <c r="D133" s="39"/>
      <c r="E133" s="9"/>
      <c r="F133" s="20"/>
      <c r="G133" s="13"/>
      <c r="H133" s="39"/>
      <c r="I133" s="9"/>
      <c r="J133" s="11"/>
      <c r="K133" s="20"/>
    </row>
    <row r="134" spans="1:11" x14ac:dyDescent="0.25">
      <c r="A134" s="45"/>
      <c r="B134" s="20"/>
      <c r="C134" s="13"/>
      <c r="D134" s="39"/>
      <c r="E134" s="9"/>
      <c r="F134" s="20"/>
      <c r="G134" s="13"/>
      <c r="H134" s="39"/>
      <c r="I134" s="9"/>
      <c r="J134" s="11"/>
      <c r="K134" s="20"/>
    </row>
    <row r="135" spans="1:11" x14ac:dyDescent="0.25">
      <c r="A135" s="45"/>
      <c r="B135" s="20"/>
      <c r="C135" s="13"/>
      <c r="D135" s="39"/>
      <c r="E135" s="9"/>
      <c r="F135" s="20"/>
      <c r="G135" s="13"/>
      <c r="H135" s="39"/>
      <c r="I135" s="9"/>
      <c r="J135" s="11"/>
      <c r="K135" s="20"/>
    </row>
    <row r="136" spans="1:11" x14ac:dyDescent="0.25">
      <c r="A136" s="45"/>
      <c r="B136" s="20"/>
      <c r="C136" s="13"/>
      <c r="D136" s="39"/>
      <c r="E136" s="9"/>
      <c r="F136" s="20"/>
      <c r="G136" s="13"/>
      <c r="H136" s="39"/>
      <c r="I136" s="9"/>
      <c r="J136" s="11"/>
      <c r="K136" s="20"/>
    </row>
    <row r="137" spans="1:11" x14ac:dyDescent="0.25">
      <c r="A137" s="45"/>
      <c r="B137" s="20"/>
      <c r="C137" s="13"/>
      <c r="D137" s="39"/>
      <c r="E137" s="9"/>
      <c r="F137" s="20"/>
      <c r="G137" s="13"/>
      <c r="H137" s="39"/>
      <c r="I137" s="9"/>
      <c r="J137" s="11"/>
      <c r="K137" s="20"/>
    </row>
    <row r="138" spans="1:11" x14ac:dyDescent="0.25">
      <c r="A138" s="45"/>
      <c r="B138" s="20"/>
      <c r="C138" s="13"/>
      <c r="D138" s="39"/>
      <c r="E138" s="9"/>
      <c r="F138" s="20"/>
      <c r="G138" s="13"/>
      <c r="H138" s="39"/>
      <c r="I138" s="9"/>
      <c r="J138" s="11"/>
      <c r="K138" s="20"/>
    </row>
    <row r="139" spans="1:11" x14ac:dyDescent="0.25">
      <c r="A139" s="45"/>
      <c r="B139" s="20"/>
      <c r="C139" s="13"/>
      <c r="D139" s="39"/>
      <c r="E139" s="9"/>
      <c r="F139" s="20"/>
      <c r="G139" s="13"/>
      <c r="H139" s="39"/>
      <c r="I139" s="9"/>
      <c r="J139" s="11"/>
      <c r="K139" s="20"/>
    </row>
    <row r="140" spans="1:11" x14ac:dyDescent="0.25">
      <c r="A140" s="45"/>
      <c r="B140" s="20"/>
      <c r="C140" s="13"/>
      <c r="D140" s="39"/>
      <c r="E140" s="9"/>
      <c r="F140" s="20"/>
      <c r="G140" s="13"/>
      <c r="H140" s="39"/>
      <c r="I140" s="9"/>
      <c r="J140" s="11"/>
      <c r="K140" s="20"/>
    </row>
    <row r="141" spans="1:11" x14ac:dyDescent="0.25">
      <c r="A141" s="45"/>
      <c r="B141" s="20"/>
      <c r="C141" s="13"/>
      <c r="D141" s="39"/>
      <c r="E141" s="9"/>
      <c r="F141" s="20"/>
      <c r="G141" s="13"/>
      <c r="H141" s="39"/>
      <c r="I141" s="9"/>
      <c r="J141" s="11"/>
      <c r="K141" s="20"/>
    </row>
    <row r="142" spans="1:11" x14ac:dyDescent="0.25">
      <c r="A142" s="45"/>
      <c r="B142" s="20"/>
      <c r="C142" s="13"/>
      <c r="D142" s="39"/>
      <c r="E142" s="9"/>
      <c r="F142" s="20"/>
      <c r="G142" s="13"/>
      <c r="H142" s="39"/>
      <c r="I142" s="9"/>
      <c r="J142" s="11"/>
      <c r="K142" s="20"/>
    </row>
    <row r="143" spans="1:11" x14ac:dyDescent="0.25">
      <c r="A143" s="45"/>
      <c r="B143" s="20"/>
      <c r="C143" s="13"/>
      <c r="D143" s="39"/>
      <c r="E143" s="9"/>
      <c r="F143" s="20"/>
      <c r="G143" s="13"/>
      <c r="H143" s="39"/>
      <c r="I143" s="9"/>
      <c r="J143" s="11"/>
      <c r="K143" s="20"/>
    </row>
    <row r="144" spans="1:11" x14ac:dyDescent="0.25">
      <c r="A144" s="45"/>
      <c r="B144" s="20"/>
      <c r="C144" s="13"/>
      <c r="D144" s="39"/>
      <c r="E144" s="9"/>
      <c r="F144" s="20"/>
      <c r="G144" s="13"/>
      <c r="H144" s="39"/>
      <c r="I144" s="9"/>
      <c r="J144" s="11"/>
      <c r="K144" s="20"/>
    </row>
    <row r="145" spans="1:11" x14ac:dyDescent="0.25">
      <c r="A145" s="45"/>
      <c r="B145" s="20"/>
      <c r="C145" s="13"/>
      <c r="D145" s="39"/>
      <c r="E145" s="9"/>
      <c r="F145" s="20"/>
      <c r="G145" s="13"/>
      <c r="H145" s="39"/>
      <c r="I145" s="9"/>
      <c r="J145" s="11"/>
      <c r="K145" s="20"/>
    </row>
    <row r="146" spans="1:11" x14ac:dyDescent="0.25">
      <c r="A146" s="45"/>
      <c r="B146" s="20"/>
      <c r="C146" s="13"/>
      <c r="D146" s="39"/>
      <c r="E146" s="9"/>
      <c r="F146" s="20"/>
      <c r="G146" s="13"/>
      <c r="H146" s="39"/>
      <c r="I146" s="9"/>
      <c r="J146" s="11"/>
      <c r="K146" s="20"/>
    </row>
    <row r="147" spans="1:11" x14ac:dyDescent="0.25">
      <c r="A147" s="46"/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6"/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6"/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6"/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7"/>
      <c r="B151" s="15"/>
      <c r="C151" s="40"/>
      <c r="D151" s="41"/>
      <c r="E151" s="9"/>
      <c r="F151" s="15"/>
      <c r="G151" s="40" t="str">
        <f>IF(ISBLANK(Table1[[#This Row],[EARNED]]),"",Table1[[#This Row],[EARNED]])</f>
        <v/>
      </c>
      <c r="H151" s="41"/>
      <c r="I151" s="9"/>
      <c r="J151" s="12"/>
      <c r="K151" s="15"/>
    </row>
    <row r="152" spans="1:11" x14ac:dyDescent="0.25">
      <c r="A152" s="48"/>
    </row>
    <row r="153" spans="1:11" x14ac:dyDescent="0.25">
      <c r="A153" s="48"/>
    </row>
    <row r="154" spans="1:11" x14ac:dyDescent="0.25">
      <c r="A154" s="48"/>
    </row>
    <row r="155" spans="1:11" x14ac:dyDescent="0.25">
      <c r="A155" s="48"/>
    </row>
    <row r="156" spans="1:11" x14ac:dyDescent="0.25">
      <c r="A156" s="48"/>
    </row>
    <row r="157" spans="1:11" x14ac:dyDescent="0.25">
      <c r="A157" s="48"/>
    </row>
    <row r="158" spans="1:11" x14ac:dyDescent="0.25">
      <c r="A158" s="48"/>
    </row>
    <row r="159" spans="1:11" x14ac:dyDescent="0.25">
      <c r="A159" s="48"/>
    </row>
    <row r="160" spans="1:11" x14ac:dyDescent="0.25">
      <c r="A160" s="48"/>
    </row>
    <row r="161" spans="1:1" x14ac:dyDescent="0.25">
      <c r="A161" s="48"/>
    </row>
    <row r="162" spans="1:1" x14ac:dyDescent="0.25">
      <c r="A162" s="48"/>
    </row>
    <row r="163" spans="1:1" x14ac:dyDescent="0.25">
      <c r="A163" s="48"/>
    </row>
    <row r="164" spans="1:1" x14ac:dyDescent="0.25">
      <c r="A164" s="48"/>
    </row>
    <row r="165" spans="1:1" x14ac:dyDescent="0.25">
      <c r="A165" s="48"/>
    </row>
    <row r="166" spans="1:1" x14ac:dyDescent="0.25">
      <c r="A166" s="48"/>
    </row>
    <row r="167" spans="1:1" x14ac:dyDescent="0.25">
      <c r="A167" s="48"/>
    </row>
    <row r="168" spans="1:1" x14ac:dyDescent="0.25">
      <c r="A168" s="48"/>
    </row>
    <row r="169" spans="1:1" x14ac:dyDescent="0.25">
      <c r="A169" s="48"/>
    </row>
    <row r="170" spans="1:1" x14ac:dyDescent="0.25">
      <c r="A170" s="48"/>
    </row>
    <row r="171" spans="1:1" x14ac:dyDescent="0.25">
      <c r="A171" s="48"/>
    </row>
    <row r="172" spans="1:1" x14ac:dyDescent="0.25">
      <c r="A172" s="48"/>
    </row>
    <row r="173" spans="1:1" x14ac:dyDescent="0.25">
      <c r="A173" s="48"/>
    </row>
    <row r="174" spans="1:1" x14ac:dyDescent="0.25">
      <c r="A174" s="48"/>
    </row>
    <row r="175" spans="1:1" x14ac:dyDescent="0.25">
      <c r="A175" s="48"/>
    </row>
    <row r="176" spans="1:1" x14ac:dyDescent="0.25">
      <c r="A176" s="48"/>
    </row>
    <row r="177" spans="1:1" x14ac:dyDescent="0.25">
      <c r="A177" s="48"/>
    </row>
    <row r="178" spans="1:1" x14ac:dyDescent="0.25">
      <c r="A178" s="48"/>
    </row>
    <row r="179" spans="1:1" x14ac:dyDescent="0.25">
      <c r="A179" s="48"/>
    </row>
    <row r="180" spans="1:1" x14ac:dyDescent="0.25">
      <c r="A180" s="48"/>
    </row>
    <row r="181" spans="1:1" x14ac:dyDescent="0.25">
      <c r="A181" s="48"/>
    </row>
    <row r="182" spans="1:1" x14ac:dyDescent="0.25">
      <c r="A182" s="48"/>
    </row>
    <row r="183" spans="1:1" x14ac:dyDescent="0.25">
      <c r="A183" s="48"/>
    </row>
    <row r="184" spans="1:1" x14ac:dyDescent="0.25">
      <c r="A184" s="48"/>
    </row>
    <row r="185" spans="1:1" x14ac:dyDescent="0.25">
      <c r="A185" s="48"/>
    </row>
    <row r="186" spans="1:1" x14ac:dyDescent="0.25">
      <c r="A186" s="48"/>
    </row>
    <row r="187" spans="1:1" x14ac:dyDescent="0.25">
      <c r="A187" s="48"/>
    </row>
    <row r="188" spans="1:1" x14ac:dyDescent="0.25">
      <c r="A188" s="48"/>
    </row>
    <row r="189" spans="1:1" x14ac:dyDescent="0.25">
      <c r="A189" s="48"/>
    </row>
    <row r="190" spans="1:1" x14ac:dyDescent="0.25">
      <c r="A190" s="48"/>
    </row>
    <row r="191" spans="1:1" x14ac:dyDescent="0.25">
      <c r="A191" s="48"/>
    </row>
    <row r="192" spans="1:1" x14ac:dyDescent="0.25">
      <c r="A192" s="48"/>
    </row>
    <row r="193" spans="1:1" x14ac:dyDescent="0.25">
      <c r="A193" s="48"/>
    </row>
    <row r="194" spans="1:1" x14ac:dyDescent="0.25">
      <c r="A194" s="48"/>
    </row>
    <row r="195" spans="1:1" x14ac:dyDescent="0.25">
      <c r="A195" s="48"/>
    </row>
    <row r="196" spans="1:1" x14ac:dyDescent="0.25">
      <c r="A196" s="48"/>
    </row>
    <row r="197" spans="1:1" x14ac:dyDescent="0.25">
      <c r="A197" s="48"/>
    </row>
    <row r="198" spans="1:1" x14ac:dyDescent="0.25">
      <c r="A198" s="48"/>
    </row>
    <row r="199" spans="1:1" x14ac:dyDescent="0.25">
      <c r="A199" s="48"/>
    </row>
    <row r="200" spans="1:1" x14ac:dyDescent="0.25">
      <c r="A200" s="48"/>
    </row>
    <row r="201" spans="1:1" x14ac:dyDescent="0.25">
      <c r="A201" s="48"/>
    </row>
    <row r="202" spans="1:1" x14ac:dyDescent="0.25">
      <c r="A202" s="48"/>
    </row>
    <row r="203" spans="1:1" x14ac:dyDescent="0.25">
      <c r="A203" s="48"/>
    </row>
    <row r="204" spans="1:1" x14ac:dyDescent="0.25">
      <c r="A204" s="48"/>
    </row>
    <row r="205" spans="1:1" x14ac:dyDescent="0.25">
      <c r="A205" s="48"/>
    </row>
    <row r="206" spans="1:1" x14ac:dyDescent="0.25">
      <c r="A206" s="48"/>
    </row>
    <row r="207" spans="1:1" x14ac:dyDescent="0.25">
      <c r="A207" s="48"/>
    </row>
    <row r="208" spans="1:1" x14ac:dyDescent="0.25">
      <c r="A208" s="48"/>
    </row>
    <row r="209" spans="1:1" x14ac:dyDescent="0.25">
      <c r="A209" s="48"/>
    </row>
    <row r="210" spans="1:1" x14ac:dyDescent="0.25">
      <c r="A210" s="48"/>
    </row>
    <row r="211" spans="1:1" x14ac:dyDescent="0.25">
      <c r="A211" s="48"/>
    </row>
    <row r="212" spans="1:1" x14ac:dyDescent="0.25">
      <c r="A212" s="48"/>
    </row>
    <row r="213" spans="1:1" x14ac:dyDescent="0.25">
      <c r="A213" s="48"/>
    </row>
    <row r="214" spans="1:1" x14ac:dyDescent="0.25">
      <c r="A214" s="48"/>
    </row>
    <row r="215" spans="1:1" x14ac:dyDescent="0.25">
      <c r="A215" s="48"/>
    </row>
    <row r="216" spans="1:1" x14ac:dyDescent="0.25">
      <c r="A216" s="48"/>
    </row>
    <row r="217" spans="1:1" x14ac:dyDescent="0.25">
      <c r="A217" s="48"/>
    </row>
    <row r="218" spans="1:1" x14ac:dyDescent="0.25">
      <c r="A218" s="48"/>
    </row>
    <row r="219" spans="1:1" x14ac:dyDescent="0.25">
      <c r="A219" s="48"/>
    </row>
    <row r="220" spans="1:1" x14ac:dyDescent="0.25">
      <c r="A220" s="48"/>
    </row>
    <row r="221" spans="1:1" x14ac:dyDescent="0.25">
      <c r="A221" s="48"/>
    </row>
    <row r="222" spans="1:1" x14ac:dyDescent="0.25">
      <c r="A222" s="48"/>
    </row>
    <row r="223" spans="1:1" x14ac:dyDescent="0.25">
      <c r="A223" s="48"/>
    </row>
    <row r="224" spans="1:1" x14ac:dyDescent="0.25">
      <c r="A224" s="48"/>
    </row>
    <row r="225" spans="1:1" x14ac:dyDescent="0.25">
      <c r="A225" s="48"/>
    </row>
    <row r="226" spans="1:1" x14ac:dyDescent="0.25">
      <c r="A226" s="48"/>
    </row>
    <row r="227" spans="1:1" x14ac:dyDescent="0.25">
      <c r="A227" s="48"/>
    </row>
    <row r="228" spans="1:1" x14ac:dyDescent="0.25">
      <c r="A228" s="48"/>
    </row>
    <row r="229" spans="1:1" x14ac:dyDescent="0.25">
      <c r="A229" s="48"/>
    </row>
    <row r="230" spans="1:1" x14ac:dyDescent="0.25">
      <c r="A230" s="48"/>
    </row>
    <row r="231" spans="1:1" x14ac:dyDescent="0.25">
      <c r="A231" s="48"/>
    </row>
    <row r="232" spans="1:1" x14ac:dyDescent="0.25">
      <c r="A232" s="48"/>
    </row>
    <row r="233" spans="1:1" x14ac:dyDescent="0.25">
      <c r="A233" s="48"/>
    </row>
    <row r="234" spans="1:1" x14ac:dyDescent="0.25">
      <c r="A234" s="48"/>
    </row>
    <row r="235" spans="1:1" x14ac:dyDescent="0.25">
      <c r="A235" s="48"/>
    </row>
    <row r="236" spans="1:1" x14ac:dyDescent="0.25">
      <c r="A236" s="48"/>
    </row>
    <row r="237" spans="1:1" x14ac:dyDescent="0.25">
      <c r="A237" s="48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"REGULAR, CO-TERMINUS, CONTRACTUAL, JOBCON"</formula1>
    </dataValidation>
  </dataValidations>
  <pageMargins left="0.25" right="0.25" top="0.75" bottom="0.75" header="0.3" footer="0.3"/>
  <pageSetup scale="5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O28" sqref="O28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2" t="s">
        <v>29</v>
      </c>
      <c r="J2" s="2" t="s">
        <v>35</v>
      </c>
      <c r="K2" s="2" t="s">
        <v>36</v>
      </c>
      <c r="L2" s="42" t="s">
        <v>37</v>
      </c>
    </row>
    <row r="3" spans="1:12" x14ac:dyDescent="0.25">
      <c r="A3" s="11"/>
      <c r="B3" s="11"/>
      <c r="D3" s="11"/>
      <c r="E3" s="11"/>
      <c r="F3" s="11"/>
      <c r="G3" s="43">
        <f>SUM(D3,E4,F4)</f>
        <v>0</v>
      </c>
      <c r="J3" s="44" t="s">
        <v>47</v>
      </c>
      <c r="K3" s="35">
        <f>J4-1</f>
        <v>1</v>
      </c>
      <c r="L3" s="43">
        <f>IF($J$4=1,1.25,IF(ISBLANK($J$3),"---",1.25-VLOOKUP($K$3,$I$8:$K$37,2)))</f>
        <v>1.208</v>
      </c>
    </row>
    <row r="4" spans="1:12" hidden="1" x14ac:dyDescent="0.25">
      <c r="E4" s="1">
        <f>IF(E3=0,0,IF(ISBLANK(E3),"",VLOOKUP(E3,E7:F14,2)))</f>
        <v>0</v>
      </c>
      <c r="F4" s="1">
        <f>IF(F3=0,0,IF(ISBLANK(F3),"",VLOOKUP(F3,C7:D66,2)))</f>
        <v>0</v>
      </c>
      <c r="G4" s="33"/>
      <c r="J4" s="1" t="str">
        <f>IF(TEXT(J3,"D")=1,1,TEXT(J3,"D"))</f>
        <v>2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I6" s="64" t="s">
        <v>38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2023-03-06T05:16:47Z</dcterms:modified>
</cp:coreProperties>
</file>