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03891A94-E95D-4883-8715-EA4E5780EB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B2" i="1" l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<sst xmlns="http://schemas.openxmlformats.org/spreadsheetml/2006/main" count="102" uniqueCount="64">
  <si>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</si>
  <si>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</si>
  <si>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</si>
  <si>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</si>
  <si>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</si>
  <si>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</si>
  <si>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</si>
  <si>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</si>
  <si>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</si>
  <si>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</si>
  <si>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</si>
  <si>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</si>
  <si>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</si>
  <si>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</si>
  <si>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</si>
  <si>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</si>
  <si>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</si>
  <si>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</si>
  <si>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</si>
  <si>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</si>
  <si>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</si>
  <si>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</si>
  <si>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</si>
  <si>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</si>
  <si>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</si>
  <si>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</si>
  <si>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</si>
  <si>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</si>
  <si>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</si>
  <si>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</si>
  <si>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</si>
  <si>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</si>
  <si>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</si>
  <si>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</si>
  <si>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</si>
  <si>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</si>
  <si>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</si>
  <si>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</si>
  <si>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</si>
  <si>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</si>
  <si>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</si>
  <si>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</si>
  <si>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</si>
  <si>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</si>
  <si>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</si>
  <si>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</si>
  <si>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</si>
  <si>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</si>
  <si>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FL(5-0-0)</t>
  </si>
  <si>
    <t>DESEPEDA, ADELAIDA</t>
  </si>
  <si>
    <t>VL(2-0-0)</t>
  </si>
  <si>
    <t>3/19,20/2018</t>
  </si>
  <si>
    <t>FL(3-0-0)</t>
  </si>
  <si>
    <t>SL(7-0-0)</t>
  </si>
  <si>
    <t>SL(1-0-0)</t>
  </si>
  <si>
    <t>SL(4-0-0)</t>
  </si>
  <si>
    <t>6/28,19, 7/1,2/2019</t>
  </si>
  <si>
    <t>3/21-29/2019</t>
  </si>
  <si>
    <t>3/19,20/2019</t>
  </si>
  <si>
    <t>SL(2-0-0)</t>
  </si>
  <si>
    <t>2/27,28/2020</t>
  </si>
  <si>
    <t>CO-TERMINUS</t>
  </si>
  <si>
    <t>VL(7-0-0)</t>
  </si>
  <si>
    <t>2/6-10,13,14/2023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</si>
</sst>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65" activePane="bottomLeft"/>
      <selection activeCell="B4" sqref="B4:C4"/>
      <selection pane="bottomLeft" activeCell="C79" sqref="C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>
        <v>40182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61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50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51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 t="s">
        <v>50</v>
      </c>
      <c r="C26" s="13">
        <v>1.25</v>
      </c>
      <c r="D26" s="39">
        <v>2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 t="s">
        <v>58</v>
      </c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12" activePane="bottomLeft"/>
      <selection activeCell="F3" sqref="F3:G3"/>
      <selection pane="bottomLeft" activeCell="D19" sqref="D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DESEPEDA, ADELAIDA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>
        <f>IF(ISBLANK('2018 LEAVE CREDITS'!F3:G3),"---------",'2018 LEAVE CREDITS'!F3:G3)</f>
        <v>40182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CO-TERMINUS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23.917000000000002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43.417000000000002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43525</v>
      </c>
      <c r="B11" s="20" t="s">
        <v>53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7</v>
      </c>
      <c r="I11" s="9"/>
      <c r="J11" s="11"/>
      <c r="K11" s="20" t="s">
        <v>57</v>
      </c>
    </row>
    <row r="12" spans="1:11" x14ac:dyDescent="0.3">
      <c r="A12" s="40">
        <v>43556</v>
      </c>
      <c r="B12" s="20" t="s">
        <v>54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43563</v>
      </c>
    </row>
    <row r="13" spans="1:11" x14ac:dyDescent="0.3">
      <c r="A13" s="40">
        <v>43617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56</v>
      </c>
    </row>
    <row r="14" spans="1:11" x14ac:dyDescent="0.3">
      <c r="A14" s="48" t="s">
        <v>44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43862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60</v>
      </c>
    </row>
    <row r="16" spans="1:11" x14ac:dyDescent="0.3">
      <c r="A16" s="41">
        <v>43891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43893</v>
      </c>
    </row>
    <row r="17" spans="1:11" x14ac:dyDescent="0.3">
      <c r="A17" s="48" t="s">
        <v>47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44927</v>
      </c>
      <c r="B18" s="20" t="s">
        <v>62</v>
      </c>
      <c r="C18" s="13"/>
      <c r="D18" s="39">
        <v>7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topLeftCell="B1"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30.917000000000002</v>
      </c>
      <c r="B3" s="11">
        <v>58.417000000000002</v>
      </c>
      <c r="D3"/>
      <c r="E3"/>
      <c r="F3"/>
      <c r="G3" s="47">
        <f>SUMIFS(F7:F14,E7:E14,E3)+SUMIFS(D7:D66,C7:C66,F3)+D3</f>
        <v>0</v>
      </c>
      <c r="J3" s="1">
        <v>24</v>
      </c>
      <c r="K3" s="35">
        <f>J4-1</f>
        <v>23</v>
      </c>
      <c r="L3" s="45">
        <f>IF($J$4=1,1.25,IF(ISBLANK($J$3),"---",1.25-VLOOKUP($K$3,$I$8:$K$37,2)))</f>
        <v>0.2919999999999997</v>
      </c>
    </row>
    <row r="4" spans="1:12" hidden="1" x14ac:dyDescent="0.3">
      <c r="G4" s="33"/>
      <c r="J4" s="1" t="str">
        <f>IF(TEXT(J3,"D")=1,1,TEXT(J3,"D"))</f>
        <v>24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2023-03-13T00:43:49Z</dcterms:modified>
</cp:coreProperties>
</file>