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6477FFC2-AF8D-4E69-9BDE-5352B3701E23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68" i="1"/>
  <c r="G55" i="1"/>
  <c r="G42" i="1"/>
  <c r="G29" i="1"/>
  <c r="G16" i="1"/>
  <c r="F4" i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<sst xmlns="http://schemas.openxmlformats.org/spreadsheetml/2006/main" count="101" uniqueCount="59">
  <si>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</si>
  <si>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</si>
  <si>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</si>
  <si>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</si>
  <si>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</si>
  <si>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</si>
  <si>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</si>
  <si>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</si>
  <si>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</si>
  <si>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</si>
  <si>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</si>
  <si>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</si>
  <si>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</si>
  <si>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</si>
  <si>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</si>
  <si>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</si>
  <si>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</si>
  <si>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</si>
  <si>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</si>
  <si>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</si>
  <si>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</si>
  <si>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</si>
  <si>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</si>
  <si>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</si>
  <si>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</si>
  <si>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</si>
  <si>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</si>
  <si>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</si>
  <si>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</si>
  <si>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</si>
  <si>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</si>
  <si>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</si>
  <si>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</si>
  <si>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</si>
  <si>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</si>
  <si>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</si>
  <si>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</si>
  <si>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</si>
  <si>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</si>
  <si>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</si>
  <si>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</si>
  <si>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</si>
  <si>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</si>
  <si>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</si>
  <si>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</si>
  <si>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</si>
  <si>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</si>
  <si>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VILLANUEVA, MARELYN AALA</t>
  </si>
  <si>
    <t>CASUAL</t>
  </si>
  <si>
    <t>LEGAL</t>
  </si>
  <si>
    <t>1 - Married (and not separated)</t>
  </si>
  <si>
    <t>FL(5-0-0)</t>
  </si>
  <si>
    <t>2023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</si>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</sst>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CC22A9-102C-45E7-BAAB-C47A27FF23A4}" name="Table15" displayName="Table15" ref="A8:K134" totalsRowShown="0" headerRowDxfId="39" headerRowBorderDxfId="38" tableBorderDxfId="37" totalsRowBorderDxfId="36">
  <tableColumns count="11">
    <tableColumn id="1" xr3:uid="{0C9C29E7-086E-410D-9F7F-922B65AFF7C2}" name="PERIOD" dataDxfId="35"/>
    <tableColumn id="2" xr3:uid="{C0D9107B-681C-447D-9D55-1210AB62C03D}" name="PARTICULARS" dataDxfId="34"/>
    <tableColumn id="3" xr3:uid="{667972B6-BE1A-43AA-953B-CB4BA1B4AE6C}" name="EARNED" dataDxfId="33"/>
    <tableColumn id="4" xr3:uid="{19CA5BD7-9FF5-4CD9-B4FF-014C1678384C}" name="Absence Undertime W/ Pay" dataDxfId="32"/>
    <tableColumn id="5" xr3:uid="{A9DCEC0C-0EF9-4003-85B9-B3D89C57A3EC}" name="BALANCE" dataDxfId="31">
      <calculatedColumnFormula>SUM(Table15[EARNED])-SUM(Table15[Absence Undertime W/ Pay])+CONVERTION!$A$3</calculatedColumnFormula>
    </tableColumn>
    <tableColumn id="6" xr3:uid="{5C8D5936-8E2A-4E52-B1B0-2666C7C86A1A}" name="Absence Undertime W/O Pay" dataDxfId="30"/>
    <tableColumn id="7" xr3:uid="{28B9B9BB-F1E8-4DCF-BB6F-8D06E99BA592}" name="EARNED " dataDxfId="29">
      <calculatedColumnFormula>IF(ISBLANK(Table15[[#This Row],[EARNED]]),"",Table15[[#This Row],[EARNED]])</calculatedColumnFormula>
    </tableColumn>
    <tableColumn id="8" xr3:uid="{957A3318-847F-4D09-83EC-4B5896F95A97}" name="Absence Undertime  W/ Pay" dataDxfId="28"/>
    <tableColumn id="9" xr3:uid="{2134A134-3E34-467C-8095-C0F6C3A6ECC2}" name="BALANCE " dataDxfId="27">
      <calculatedColumnFormula>SUM(Table15[[EARNED ]])-SUM(Table15[Absence Undertime  W/ Pay])+CONVERTION!$B$3</calculatedColumnFormula>
    </tableColumn>
    <tableColumn id="10" xr3:uid="{54A293EB-A073-4AF9-946D-75C98B9D1944}" name="Absence Undertime  W/O Pay" dataDxfId="26"/>
    <tableColumn id="11" xr3:uid="{CAFD807E-350A-4811-8B8F-DCB0B217D028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D5D2-2EE3-48FB-9BB0-C3046D30F8C0}">
  <sheetPr>
    <pageSetUpPr fitToPage="1"/>
  </sheetPr>
  <dimension ref="A2:K134"/>
  <sheetViews>
    <sheetView zoomScaleNormal="100" workbookViewId="0">
      <pane ySplit="3576" topLeftCell="A59" activePane="bottomLeft"/>
      <selection activeCell="F4" sqref="F4:G4"/>
      <selection pane="bottomLeft" activeCell="A77" sqref="A77:A1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0" t="s">
        <v>50</v>
      </c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48</v>
      </c>
      <c r="C3" s="49"/>
      <c r="D3" s="22" t="s">
        <v>13</v>
      </c>
      <c r="F3" s="53">
        <v>40728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 t="s">
        <v>49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52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45870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45901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45931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45962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45992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46023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46054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46082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46113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46143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46174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46204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46235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46266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46296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46327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46357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46388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46419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46447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46478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>
        <v>46508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DD18FAC7-4E18-48DA-ADBE-7E86BF83C85A}">
      <formula1>"PERMANENT, CO-TERMINUS, CASUAL, JOBCON"</formula1>
    </dataValidation>
    <dataValidation type="list" allowBlank="1" showInputMessage="1" showErrorMessage="1" sqref="F2:G2" xr:uid="{FBD164C5-E463-4929-8BE7-9C555DECFD39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6"/>
  <sheetViews>
    <sheetView tabSelected="1" zoomScaleNormal="100" workbookViewId="0">
      <pane ySplit="3576" topLeftCell="A32" activePane="bottomLeft"/>
      <selection activeCell="B4" sqref="B4:C4"/>
      <selection pane="bottomLeft" activeCell="E37" sqref="E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VILLANUEVA, MARELYN AALA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>CASUAL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 t="str">
        <f>IF(ISBLANK('2018 LEAVE CREDITS'!F4:G4),"",'2018 LEAVE CREDITS'!F4:G4)</f>
        <v>LEGAL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97.375</v>
      </c>
      <c r="J9" s="11"/>
      <c r="K9" s="20"/>
    </row>
    <row r="10" spans="1:11" x14ac:dyDescent="0.3">
      <c r="A10" s="40">
        <v>40728</v>
      </c>
      <c r="B10" s="20"/>
      <c r="C10" s="13">
        <v>1.125</v>
      </c>
      <c r="D10" s="39"/>
      <c r="E10" s="34" t="s">
        <v>32</v>
      </c>
      <c r="F10" s="20"/>
      <c r="G10" s="13">
        <f>IF(ISBLANK(Table1[[#This Row],[EARNED]]),"",Table1[[#This Row],[EARNED]])</f>
        <v>1.125</v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8" t="s">
        <v>53</v>
      </c>
      <c r="B16" s="15"/>
      <c r="C16" s="13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40909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40940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40969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41030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41061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41122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41153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41183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41214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41244</v>
      </c>
      <c r="B28" s="20" t="s">
        <v>51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8" t="s">
        <v>54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41275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41306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41334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41365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41395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41426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41456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41487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41518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41548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41579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41609</v>
      </c>
      <c r="B41" s="20" t="s">
        <v>51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41640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41671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41699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41730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41760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41791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41821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41852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41883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41913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41944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41974</v>
      </c>
      <c r="B54" s="20" t="s">
        <v>51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56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42005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42036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42064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42095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42125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42156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42186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42217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42248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42278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42309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42339</v>
      </c>
      <c r="B67" s="20" t="s">
        <v>51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57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42370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42491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42522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42552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42583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42614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42644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42675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42705</v>
      </c>
      <c r="B80" s="20" t="s">
        <v>51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8" t="s">
        <v>58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42736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42767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42795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42826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42856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42887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42917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42948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42979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43009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43040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43070</v>
      </c>
      <c r="B93" s="20" t="s">
        <v>51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3">
      <c r="G4" s="33"/>
      <c r="J4" s="1" t="str">
        <f>IF(TEXT(J3,"D")=1,1,TEXT(J3,"D"))</f>
        <v>4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2023-03-14T03:19:35Z</dcterms:modified>
</cp:coreProperties>
</file>