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LEAVE-CARD\New folder\"/>
    </mc:Choice>
  </mc:AlternateContent>
  <xr:revisionPtr revIDLastSave="0" documentId="13_ncr:1_{544D1D6F-85D7-43B6-A2E9-AC64C78CC42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F3" i="1"/>
  <c r="B4" i="1"/>
  <c r="F4" i="1" l="1"/>
  <c r="B3" i="1"/>
  <c r="B2" i="1"/>
  <c r="G62" i="5"/>
  <c r="G49" i="5"/>
  <c r="G36" i="5"/>
  <c r="G23" i="5"/>
  <c r="E9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8" i="5"/>
  <c r="G47" i="5"/>
  <c r="G46" i="5"/>
  <c r="G45" i="5"/>
  <c r="G44" i="5"/>
  <c r="G43" i="5"/>
  <c r="G42" i="5"/>
  <c r="G41" i="5"/>
  <c r="G40" i="5"/>
  <c r="G39" i="5"/>
  <c r="G38" i="5"/>
  <c r="G37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<sst xmlns="http://schemas.openxmlformats.org/spreadsheetml/2006/main" count="86" uniqueCount="52">
  <si>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</si>
  <si>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</si>
  <si>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</si>
  <si>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</si>
  <si>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</si>
  <si>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</si>
  <si>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</si>
  <si>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</si>
  <si>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</si>
  <si>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</si>
  <si>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</si>
  <si>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</si>
  <si>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</si>
  <si>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</si>
  <si>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</si>
  <si>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</si>
  <si>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</si>
  <si>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</si>
  <si>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</si>
  <si>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</si>
  <si>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</si>
  <si>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</si>
  <si>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</si>
  <si>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</si>
  <si>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</si>
  <si>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</si>
  <si>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</si>
  <si>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</si>
  <si>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</si>
  <si>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</si>
  <si>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</si>
  <si>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</si>
  <si>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</si>
  <si>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</si>
  <si>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</si>
  <si>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</si>
  <si>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</si>
  <si>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</si>
  <si>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</si>
  <si>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</si>
  <si>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</si>
  <si>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</si>
  <si>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</si>
  <si>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</si>
  <si>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</si>
  <si>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</si>
  <si>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</si>
  <si>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</si>
  <si>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</si>
  <si>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FL(5-0-0)</t>
  </si>
  <si>
    <t>TIBAYAN, GARY ZALDY</t>
  </si>
  <si>
    <t>TOTAL LEAVE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</si>
</sst>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15" displayName="Table15" ref="A8:K134" totalsRowShown="0" headerRowDxfId="39" headerRowBorderDxfId="38" tableBorderDxfId="37" totalsRowBorderDxfId="36">
  <tableColumns count="11">
    <tableColumn id="1" xr3:uid="{00000000-0010-0000-0000-000001000000}" name="PERIOD" dataDxfId="35"/>
    <tableColumn id="2" xr3:uid="{00000000-0010-0000-0000-000002000000}" name="PARTICULARS" dataDxfId="34"/>
    <tableColumn id="3" xr3:uid="{00000000-0010-0000-0000-000003000000}" name="EARNED" dataDxfId="33"/>
    <tableColumn id="4" xr3:uid="{00000000-0010-0000-0000-000004000000}" name="Absence Undertime W/ Pay" dataDxfId="32"/>
    <tableColumn id="5" xr3:uid="{00000000-0010-0000-0000-000005000000}" name="BALANCE" dataDxfId="31">
      <calculatedColumnFormula>SUM(Table15[EARNED])-SUM(Table15[Absence Undertime W/ Pay])+CONVERTION!$A$3</calculatedColumnFormula>
    </tableColumn>
    <tableColumn id="6" xr3:uid="{00000000-0010-0000-0000-000006000000}" name="Absence Undertime W/O Pay" dataDxfId="30"/>
    <tableColumn id="7" xr3:uid="{00000000-0010-0000-0000-000007000000}" name="EARNED " dataDxfId="29">
      <calculatedColumnFormula>IF(ISBLANK(Table15[[#This Row],[EARNED]]),"",Table15[[#This Row],[EARNED]])</calculatedColumnFormula>
    </tableColumn>
    <tableColumn id="8" xr3:uid="{00000000-0010-0000-0000-000008000000}" name="Absence Undertime  W/ Pay" dataDxfId="28"/>
    <tableColumn id="9" xr3:uid="{00000000-0010-0000-0000-000009000000}" name="BALANCE " dataDxfId="27">
      <calculatedColumnFormula>SUM(Table15[[EARNED ]])-SUM(Table15[Absence Undertime  W/ Pay])+CONVERTION!$B$3</calculatedColumnFormula>
    </tableColumn>
    <tableColumn id="10" xr3:uid="{00000000-0010-0000-0000-00000A000000}" name="Absence Undertime  W/O Pay" dataDxfId="26"/>
    <tableColumn id="11" xr3:uid="{00000000-0010-0000-0000-00000B000000}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K130" totalsRowShown="0" headerRowDxfId="24" headerRowBorderDxfId="23" tableBorderDxfId="22" totalsRowBorderDxfId="21">
  <tableColumns count="11">
    <tableColumn id="1" xr3:uid="{00000000-0010-0000-0100-000001000000}" name="PERIOD" dataDxfId="20"/>
    <tableColumn id="2" xr3:uid="{00000000-0010-0000-0100-000002000000}" name="PARTICULARS" dataDxfId="19"/>
    <tableColumn id="3" xr3:uid="{00000000-0010-0000-0100-000003000000}" name="EARNED" dataDxfId="18"/>
    <tableColumn id="4" xr3:uid="{00000000-0010-0000-0100-000004000000}" name="Absence Undertime W/ Pay" dataDxfId="17"/>
    <tableColumn id="5" xr3:uid="{00000000-0010-0000-0100-000005000000}" name="BALANCE" dataDxfId="16">
      <calculatedColumnFormula>SUM(Table1[EARNED])-SUM(Table1[Absence Undertime W/ Pay])+CONVERTION!$A$3</calculatedColumnFormula>
    </tableColumn>
    <tableColumn id="6" xr3:uid="{00000000-0010-0000-0100-000006000000}" name="Absence Undertime W/O Pay" dataDxfId="15"/>
    <tableColumn id="7" xr3:uid="{00000000-0010-0000-0100-000007000000}" name="EARNED " dataDxfId="14">
      <calculatedColumnFormula>IF(ISBLANK(Table1[[#This Row],[EARNED]]),"",Table1[[#This Row],[EARNED]])</calculatedColumnFormula>
    </tableColumn>
    <tableColumn id="8" xr3:uid="{00000000-0010-0000-0100-000008000000}" name="Absence Undertime  W/ Pay" dataDxfId="13"/>
    <tableColumn id="9" xr3:uid="{00000000-0010-0000-0100-000009000000}" name="BALANCE " dataDxfId="12">
      <calculatedColumnFormula>SUM(Table1[[EARNED ]])-SUM(Table1[Absence Undertime  W/ Pay])+CONVERTION!$B$3</calculatedColumnFormula>
    </tableColumn>
    <tableColumn id="10" xr3:uid="{00000000-0010-0000-0100-00000A000000}" name="Absence Undertime  W/O Pay" dataDxfId="11"/>
    <tableColumn id="11" xr3:uid="{00000000-0010-0000-0100-00000B000000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D2:G3" totalsRowShown="0" headerRowDxfId="9" headerRowBorderDxfId="8" tableBorderDxfId="7" totalsRowBorderDxfId="6">
  <autoFilter ref="D2:G3" xr:uid="{00000000-0009-0000-0100-000002000000}"/>
  <tableColumns count="4">
    <tableColumn id="1" xr3:uid="{00000000-0010-0000-0200-000001000000}" name="DAYS"/>
    <tableColumn id="2" xr3:uid="{00000000-0010-0000-0200-000002000000}" name="HOURS"/>
    <tableColumn id="3" xr3:uid="{00000000-0010-0000-0200-000003000000}" name="MINUTES"/>
    <tableColumn id="4" xr3:uid="{00000000-0010-0000-0200-000004000000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J2:L3" totalsRowShown="0" headerRowBorderDxfId="4" tableBorderDxfId="3">
  <autoFilter ref="J2:L3" xr:uid="{00000000-0009-0000-0100-000003000000}"/>
  <tableColumns count="3">
    <tableColumn id="1" xr3:uid="{00000000-0010-0000-0300-000001000000}" name="DATE STARTED" dataDxfId="2"/>
    <tableColumn id="2" xr3:uid="{00000000-0010-0000-0300-000002000000}" name="LEAVE EARN" dataDxfId="1">
      <calculatedColumnFormula>J4-1</calculatedColumnFormula>
    </tableColumn>
    <tableColumn id="3" xr3:uid="{00000000-0010-0000-0300-000003000000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134"/>
  <sheetViews>
    <sheetView topLeftCell="A14" zoomScale="130" zoomScaleNormal="130" workbookViewId="0">
      <pane ySplit="4788"/>
      <selection activeCell="C16" sqref="C16:C22"/>
      <selection pane="bottomLeft" activeCell="I71" sqref="I71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49" t="s">
        <v>50</v>
      </c>
      <c r="C2" s="49"/>
      <c r="D2" s="21" t="s">
        <v>14</v>
      </c>
      <c r="E2" s="10"/>
      <c r="F2" s="53"/>
      <c r="G2" s="53"/>
      <c r="H2" s="28" t="s">
        <v>10</v>
      </c>
      <c r="I2" s="25"/>
      <c r="J2" s="54"/>
      <c r="K2" s="55"/>
    </row>
    <row r="3" spans="1:11" x14ac:dyDescent="0.3">
      <c r="A3" s="18" t="s">
        <v>15</v>
      </c>
      <c r="B3" s="49"/>
      <c r="C3" s="49"/>
      <c r="D3" s="22" t="s">
        <v>13</v>
      </c>
      <c r="F3" s="56">
        <v>42522</v>
      </c>
      <c r="G3" s="50"/>
      <c r="H3" s="26" t="s">
        <v>11</v>
      </c>
      <c r="I3" s="26"/>
      <c r="J3" s="57"/>
      <c r="K3" s="58"/>
    </row>
    <row r="4" spans="1:11" ht="14.4" customHeight="1" x14ac:dyDescent="0.3">
      <c r="A4" s="18" t="s">
        <v>16</v>
      </c>
      <c r="B4" s="49" t="s">
        <v>48</v>
      </c>
      <c r="C4" s="49"/>
      <c r="D4" s="22" t="s">
        <v>12</v>
      </c>
      <c r="F4" s="50"/>
      <c r="G4" s="50"/>
      <c r="H4" s="26" t="s">
        <v>17</v>
      </c>
      <c r="I4" s="26"/>
      <c r="J4" s="50"/>
      <c r="K4" s="51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SUM(Table15[EARNED])-SUM(Table15[Absence Undertime W/ Pay])</f>
        <v>51.25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76.25</v>
      </c>
      <c r="J9" s="11"/>
      <c r="K9" s="20"/>
    </row>
    <row r="10" spans="1:11" x14ac:dyDescent="0.3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3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3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3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3">
      <c r="A22" s="40">
        <v>43435</v>
      </c>
      <c r="B22" s="20" t="s">
        <v>49</v>
      </c>
      <c r="C22" s="13">
        <v>1.25</v>
      </c>
      <c r="D22" s="39">
        <v>5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3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3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3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3">
      <c r="A26" s="40">
        <v>43525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3">
      <c r="A27" s="40">
        <v>43556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3">
      <c r="A28" s="40">
        <v>43586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3">
      <c r="A29" s="40">
        <v>43617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3">
      <c r="A30" s="40">
        <v>43647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3">
      <c r="A31" s="40">
        <v>43678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3">
      <c r="A32" s="40">
        <v>43709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3">
      <c r="A33" s="40">
        <v>43739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3">
      <c r="A34" s="40">
        <v>43770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3">
      <c r="A35" s="40">
        <v>43800</v>
      </c>
      <c r="B35" s="20" t="s">
        <v>49</v>
      </c>
      <c r="C35" s="13">
        <v>1.25</v>
      </c>
      <c r="D35" s="39">
        <v>5</v>
      </c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3">
      <c r="A36" s="48" t="s">
        <v>44</v>
      </c>
      <c r="B36" s="20"/>
      <c r="C36" s="13"/>
      <c r="D36" s="39"/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20"/>
    </row>
    <row r="37" spans="1:11" x14ac:dyDescent="0.3">
      <c r="A37" s="40">
        <v>43831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3">
      <c r="A38" s="40">
        <v>43862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3">
      <c r="A39" s="40">
        <v>43891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3">
      <c r="A40" s="40">
        <v>43922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3">
      <c r="A41" s="40">
        <v>43952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3">
      <c r="A42" s="40">
        <v>43983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3">
      <c r="A43" s="40">
        <v>44013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3">
      <c r="A44" s="40">
        <v>44044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3">
      <c r="A45" s="40">
        <v>44075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3">
      <c r="A46" s="40">
        <v>44105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3">
      <c r="A47" s="40">
        <v>44136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3">
      <c r="A48" s="40">
        <v>44166</v>
      </c>
      <c r="B48" s="20" t="s">
        <v>49</v>
      </c>
      <c r="C48" s="13">
        <v>1.25</v>
      </c>
      <c r="D48" s="39">
        <v>5</v>
      </c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3">
      <c r="A49" s="48" t="s">
        <v>45</v>
      </c>
      <c r="B49" s="20"/>
      <c r="C49" s="13"/>
      <c r="D49" s="39"/>
      <c r="E49" s="9"/>
      <c r="F49" s="20"/>
      <c r="G49" s="13" t="str">
        <f>IF(ISBLANK(Table15[[#This Row],[EARNED]]),"",Table15[[#This Row],[EARNED]])</f>
        <v/>
      </c>
      <c r="H49" s="39"/>
      <c r="I49" s="9"/>
      <c r="J49" s="11"/>
      <c r="K49" s="20"/>
    </row>
    <row r="50" spans="1:11" x14ac:dyDescent="0.3">
      <c r="A50" s="40">
        <v>44197</v>
      </c>
      <c r="B50" s="20"/>
      <c r="C50" s="13">
        <v>1.25</v>
      </c>
      <c r="D50" s="39"/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3">
      <c r="A51" s="40">
        <v>44228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3">
      <c r="A52" s="40">
        <v>44256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3">
      <c r="A53" s="40">
        <v>44287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3">
      <c r="A54" s="40">
        <v>44317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3">
      <c r="A55" s="40">
        <v>44348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3">
      <c r="A56" s="40">
        <v>44378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3">
      <c r="A57" s="40">
        <v>44409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3">
      <c r="A58" s="40">
        <v>44440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3">
      <c r="A59" s="40">
        <v>44470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3">
      <c r="A60" s="40">
        <v>44501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3">
      <c r="A61" s="40">
        <v>44531</v>
      </c>
      <c r="B61" s="20" t="s">
        <v>49</v>
      </c>
      <c r="C61" s="13">
        <v>1.25</v>
      </c>
      <c r="D61" s="39">
        <v>5</v>
      </c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3">
      <c r="A62" s="48" t="s">
        <v>46</v>
      </c>
      <c r="B62" s="20"/>
      <c r="C62" s="13"/>
      <c r="D62" s="39"/>
      <c r="E62" s="9"/>
      <c r="F62" s="20"/>
      <c r="G62" s="13" t="str">
        <f>IF(ISBLANK(Table15[[#This Row],[EARNED]]),"",Table15[[#This Row],[EARNED]])</f>
        <v/>
      </c>
      <c r="H62" s="39"/>
      <c r="I62" s="9"/>
      <c r="J62" s="11"/>
      <c r="K62" s="20"/>
    </row>
    <row r="63" spans="1:11" x14ac:dyDescent="0.3">
      <c r="A63" s="40">
        <v>44562</v>
      </c>
      <c r="B63" s="20"/>
      <c r="C63" s="13">
        <v>1.25</v>
      </c>
      <c r="D63" s="39"/>
      <c r="E63" s="9"/>
      <c r="F63" s="20"/>
      <c r="G63" s="13">
        <f>IF(ISBLANK(Table15[[#This Row],[EARNED]]),"",Table15[[#This Row],[EARNED]])</f>
        <v>1.25</v>
      </c>
      <c r="H63" s="39"/>
      <c r="I63" s="9"/>
      <c r="J63" s="11"/>
      <c r="K63" s="20"/>
    </row>
    <row r="64" spans="1:11" x14ac:dyDescent="0.3">
      <c r="A64" s="40">
        <v>44593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3">
      <c r="A65" s="40">
        <v>44621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3">
      <c r="A66" s="40">
        <v>44652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3">
      <c r="A67" s="40">
        <v>44682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3">
      <c r="A68" s="40">
        <v>44713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3">
      <c r="A69" s="40">
        <v>44743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3">
      <c r="A70" s="40">
        <v>44774</v>
      </c>
      <c r="B70" s="20"/>
      <c r="C70" s="13">
        <v>1.25</v>
      </c>
      <c r="D70" s="39"/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3">
      <c r="A71" s="40">
        <v>44805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3">
      <c r="A72" s="40">
        <v>44835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3">
      <c r="A73" s="40">
        <v>44866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3">
      <c r="A74" s="40">
        <v>44896</v>
      </c>
      <c r="B74" s="20" t="s">
        <v>49</v>
      </c>
      <c r="C74" s="13">
        <v>1.25</v>
      </c>
      <c r="D74" s="39">
        <v>5</v>
      </c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3">
      <c r="A75" s="48" t="s">
        <v>47</v>
      </c>
      <c r="B75" s="20"/>
      <c r="C75" s="13"/>
      <c r="D75" s="39"/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3">
      <c r="A76" s="40">
        <v>44927</v>
      </c>
      <c r="B76" s="20"/>
      <c r="C76" s="13">
        <v>1.25</v>
      </c>
      <c r="D76" s="39"/>
      <c r="E76" s="9"/>
      <c r="F76" s="20"/>
      <c r="G76" s="13">
        <f>IF(ISBLANK(Table15[[#This Row],[EARNED]]),"",Table15[[#This Row],[EARNED]])</f>
        <v>1.25</v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IF(ISBLANK(Table15[[#This Row],[EARNED]]),"",Table15[[#This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IF(ISBLANK(Table15[[#This Row],[EARNED]]),"",Table15[[#This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IF(ISBLANK(Table15[[#This Row],[EARNED]]),"",Table15[[#This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IF(ISBLANK(Table15[[#This Row],[EARNED]]),"",Table15[[#This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IF(ISBLANK(Table15[[#This Row],[EARNED]]),"",Table15[[#This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IF(ISBLANK(Table15[[#This Row],[EARNED]]),"",Table15[[#This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3">
      <c r="A134" s="41"/>
      <c r="B134" s="15"/>
      <c r="C134" s="42"/>
      <c r="D134" s="43"/>
      <c r="E134" s="9"/>
      <c r="F134" s="15"/>
      <c r="G134" s="42" t="str">
        <f>IF(ISBLANK(Table15[[#This Row],[EARNED]]),"",Table15[[#This Row],[EARNED]])</f>
        <v/>
      </c>
      <c r="H134" s="43"/>
      <c r="I134" s="9"/>
      <c r="J134" s="12"/>
      <c r="K134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 xr:uid="{00000000-0002-0000-0100-000000000000}">
      <formula1>"PERMANENT, CO-TERMINUS, CASUAL, JOBCON"</formula1>
    </dataValidation>
    <dataValidation type="list" allowBlank="1" showInputMessage="1" showErrorMessage="1" sqref="F2:G2" xr:uid="{00000000-0002-0000-01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2:K130"/>
  <sheetViews>
    <sheetView tabSelected="1" zoomScale="150" zoomScaleNormal="150" workbookViewId="0">
      <pane ySplit="5532" topLeftCell="A7" activePane="bottomLeft"/>
      <selection activeCell="B4" sqref="B4:C4"/>
      <selection pane="bottomLeft" activeCell="C10" sqref="C1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49" t="str">
        <f>IF(ISBLANK('2018 LEAVE CREDITS'!B2:C2),"---------",'2018 LEAVE CREDITS'!B2:C2)</f>
        <v>TIBAYAN, GARY ZALDY</v>
      </c>
      <c r="C2" s="49"/>
      <c r="D2" s="21" t="s">
        <v>14</v>
      </c>
      <c r="E2" s="10"/>
      <c r="F2" s="53"/>
      <c r="G2" s="53"/>
      <c r="H2" s="28" t="s">
        <v>10</v>
      </c>
      <c r="I2" s="25"/>
      <c r="J2" s="54"/>
      <c r="K2" s="55"/>
    </row>
    <row r="3" spans="1:11" x14ac:dyDescent="0.3">
      <c r="A3" s="18" t="s">
        <v>15</v>
      </c>
      <c r="B3" s="49" t="str">
        <f>IF(ISBLANK('2018 LEAVE CREDITS'!B3:C3),"",'2018 LEAVE CREDITS'!B3:C3)</f>
        <v/>
      </c>
      <c r="C3" s="49"/>
      <c r="D3" s="22" t="s">
        <v>13</v>
      </c>
      <c r="F3" s="56">
        <f>IF(ISBLANK('2018 LEAVE CREDITS'!F3:G3),"---------",'2018 LEAVE CREDITS'!F3:G3)</f>
        <v>42522</v>
      </c>
      <c r="G3" s="50"/>
      <c r="H3" s="26" t="s">
        <v>11</v>
      </c>
      <c r="I3" s="26"/>
      <c r="J3" s="57"/>
      <c r="K3" s="58"/>
    </row>
    <row r="4" spans="1:11" ht="14.4" customHeight="1" x14ac:dyDescent="0.3">
      <c r="A4" s="18" t="s">
        <v>16</v>
      </c>
      <c r="B4" s="49" t="str">
        <f>IF(ISBLANK('2018 LEAVE CREDITS'!B4:C4),"---------",'2018 LEAVE CREDITS'!B4:C4)</f>
        <v>CASUAL</v>
      </c>
      <c r="C4" s="49"/>
      <c r="D4" s="22" t="s">
        <v>12</v>
      </c>
      <c r="F4" s="50" t="str">
        <f>IF(ISBLANK('2018 LEAVE CREDITS'!F4:G4),"",'2018 LEAVE CREDITS'!F4:G4)</f>
        <v/>
      </c>
      <c r="G4" s="50"/>
      <c r="H4" s="26" t="s">
        <v>17</v>
      </c>
      <c r="I4" s="26"/>
      <c r="J4" s="50"/>
      <c r="K4" s="51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18.75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23.75</v>
      </c>
      <c r="J9" s="11"/>
      <c r="K9" s="20"/>
    </row>
    <row r="10" spans="1:11" x14ac:dyDescent="0.3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/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/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3">
      <c r="A13" s="40"/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3">
      <c r="A14" s="40"/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3">
      <c r="A15" s="40"/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3">
      <c r="A16" s="41"/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3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3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3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3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3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3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3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3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3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3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3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2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2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67"/>
  <sheetViews>
    <sheetView zoomScale="120" zoomScaleNormal="120" workbookViewId="0">
      <selection activeCell="B17" sqref="B17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3">
      <c r="A3" s="11">
        <v>18.75</v>
      </c>
      <c r="B3" s="11">
        <v>23.75</v>
      </c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A6" s="2" t="s">
        <v>51</v>
      </c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0" t="s">
        <v>38</v>
      </c>
      <c r="J6" s="60"/>
      <c r="K6" s="60"/>
      <c r="L6" s="60"/>
    </row>
    <row r="7" spans="1:12" x14ac:dyDescent="0.3">
      <c r="A7" s="9">
        <f>SUM('2018 LEAVE CREDITS'!E9,'2018 LEAVE CREDITS'!I9)</f>
        <v>127.5</v>
      </c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2023-04-25T05:25:38Z</dcterms:modified>
</cp:coreProperties>
</file>