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DCACE4B7-6088-4ACC-9882-E36C9951928E}" xr6:coauthVersionLast="47" xr6:coauthVersionMax="47" xr10:uidLastSave="{00000000-0000-0000-0000-000000000000}"/>
  <bookViews>
    <workbookView xWindow="-108" yWindow="-108" windowWidth="23256" windowHeight="12576"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2" r:id="rId9"/>
    <pivotCache cacheId="8" r:id="rId10"/>
  </pivotCaches>
</workbook>
</file>

<file path=xl/calcChain.xml><?xml version="1.0" encoding="utf-8"?>
<calcChain xmlns="http://schemas.openxmlformats.org/spreadsheetml/2006/main">
  <c r="A5337" i="1" l="1"/>
  <c r="B293" i="2"/>
  <c r="E5343" i="1"/>
  <c r="E5344" i="1"/>
  <c r="E5345" i="1"/>
  <c r="E5346" i="1"/>
  <c r="E5347" i="1"/>
  <c r="E5348" i="1"/>
  <c r="E5349" i="1"/>
  <c r="E5350" i="1"/>
  <c r="E5351" i="1"/>
  <c r="E5352" i="1"/>
  <c r="E5353" i="1"/>
  <c r="E5354" i="1"/>
  <c r="E5355" i="1"/>
  <c r="E5356" i="1"/>
  <c r="E5357" i="1"/>
  <c r="F5343" i="1"/>
  <c r="F5344" i="1"/>
  <c r="F5345" i="1"/>
  <c r="F5346" i="1"/>
  <c r="F5347" i="1"/>
  <c r="F5348" i="1"/>
  <c r="F5349" i="1"/>
  <c r="F5350" i="1"/>
  <c r="F5351" i="1"/>
  <c r="F5352" i="1"/>
  <c r="F5353" i="1"/>
  <c r="F5354" i="1"/>
  <c r="F5355" i="1"/>
  <c r="F5356" i="1"/>
  <c r="F5357" i="1"/>
  <c r="B464" i="2"/>
  <c r="B489"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56" i="2"/>
  <c r="A5338" i="1" l="1"/>
  <c r="A5339" i="1" s="1"/>
  <c r="A5340" i="1" s="1"/>
  <c r="A5341" i="1" s="1"/>
  <c r="A5342" i="1" s="1"/>
  <c r="A5343" i="1" s="1"/>
  <c r="A5344" i="1" s="1"/>
  <c r="A5345" i="1" s="1"/>
  <c r="A5346" i="1" s="1"/>
  <c r="A5347" i="1" s="1"/>
  <c r="A5348" i="1" s="1"/>
  <c r="A5349" i="1" s="1"/>
  <c r="A5350" i="1" s="1"/>
  <c r="A5351" i="1" s="1"/>
  <c r="A5352" i="1" s="1"/>
  <c r="A5353" i="1" s="1"/>
  <c r="A5354" i="1" s="1"/>
  <c r="A5355" i="1" s="1"/>
  <c r="A5356" i="1" s="1"/>
  <c r="A5357"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8" i="2" l="1"/>
  <c r="B462" i="2"/>
  <c r="B511" i="2"/>
  <c r="B304" i="2"/>
  <c r="B84" i="2"/>
  <c r="B151" i="2"/>
  <c r="B450" i="2"/>
  <c r="B451" i="2"/>
  <c r="B452" i="2"/>
  <c r="B453" i="2"/>
  <c r="B454" i="2"/>
  <c r="B396" i="2" l="1"/>
  <c r="B268" i="2"/>
  <c r="B362" i="2"/>
  <c r="B145" i="2"/>
  <c r="B387" i="2"/>
  <c r="B415" i="2"/>
  <c r="B271" i="2"/>
  <c r="B423" i="2"/>
  <c r="B653"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41" i="2"/>
  <c r="B71"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580" i="2"/>
  <c r="B153" i="2"/>
  <c r="B213" i="2"/>
  <c r="B257" i="2"/>
  <c r="B12" i="2"/>
  <c r="B80" i="2"/>
  <c r="B296"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394"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43" i="2" l="1"/>
  <c r="B555"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2" i="2"/>
  <c r="B183" i="2"/>
  <c r="B631" i="2"/>
  <c r="B635" i="2"/>
  <c r="B465" i="2"/>
  <c r="B364" i="2"/>
  <c r="B349" i="2"/>
  <c r="B158"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23" i="2"/>
  <c r="B342" i="2"/>
  <c r="B370" i="2"/>
  <c r="A4660" i="1" l="1"/>
  <c r="A155" i="2"/>
  <c r="B448" i="2"/>
  <c r="B606" i="2" l="1"/>
  <c r="B562"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597" i="2"/>
  <c r="B442" i="2" l="1"/>
  <c r="B624" i="2"/>
  <c r="B639" i="2"/>
  <c r="B589" i="2"/>
  <c r="B619" i="2"/>
  <c r="B239" i="2"/>
  <c r="B587"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92" i="2"/>
  <c r="B100" i="2"/>
  <c r="B18" i="2"/>
  <c r="A4131" i="1"/>
  <c r="B348" i="2"/>
  <c r="B507" i="2"/>
  <c r="B234"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90"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66"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8" i="2"/>
  <c r="B285" i="2"/>
  <c r="B647" i="2" l="1"/>
  <c r="B357" i="2" l="1"/>
  <c r="B487" i="2"/>
  <c r="B320" i="2"/>
  <c r="B182" i="2"/>
  <c r="B265" i="2" l="1"/>
  <c r="B345" i="2"/>
  <c r="B246" i="2"/>
  <c r="B251" i="2"/>
  <c r="B77" i="2"/>
  <c r="B210" i="2"/>
  <c r="B214" i="2"/>
  <c r="B216"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18" i="2"/>
  <c r="B650" i="2"/>
  <c r="B352" i="2"/>
  <c r="B186" i="2"/>
  <c r="B54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4" i="2"/>
  <c r="B499" i="2"/>
  <c r="B42" i="2" l="1"/>
  <c r="B69" i="2"/>
  <c r="B502" i="2"/>
  <c r="B169" i="2"/>
  <c r="B426" i="2"/>
  <c r="B58"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63" i="2"/>
  <c r="B79" i="2"/>
  <c r="B124" i="2"/>
  <c r="B483" i="2" l="1"/>
  <c r="B5" i="2"/>
  <c r="B6" i="2"/>
  <c r="B7" i="2"/>
  <c r="B8" i="2"/>
  <c r="B9" i="2"/>
  <c r="B10" i="2"/>
  <c r="B11" i="2"/>
  <c r="B13" i="2"/>
  <c r="B14" i="2"/>
  <c r="B15" i="2"/>
  <c r="B16" i="2"/>
  <c r="B17" i="2"/>
  <c r="B19" i="2"/>
  <c r="B20" i="2"/>
  <c r="B21" i="2"/>
  <c r="B22" i="2"/>
  <c r="B23" i="2"/>
  <c r="B24" i="2"/>
  <c r="B25" i="2"/>
  <c r="B26" i="2"/>
  <c r="B27" i="2"/>
  <c r="B28" i="2"/>
  <c r="B29" i="2"/>
  <c r="B30" i="2"/>
  <c r="B31" i="2"/>
  <c r="B32" i="2"/>
  <c r="B33" i="2"/>
  <c r="B34" i="2"/>
  <c r="B35" i="2"/>
  <c r="B36" i="2"/>
  <c r="B37" i="2"/>
  <c r="B38" i="2"/>
  <c r="B39" i="2"/>
  <c r="B40" i="2"/>
  <c r="B41" i="2"/>
  <c r="B43" i="2"/>
  <c r="B44" i="2"/>
  <c r="B45" i="2"/>
  <c r="B46" i="2"/>
  <c r="B47" i="2"/>
  <c r="B48" i="2"/>
  <c r="B49" i="2"/>
  <c r="B50" i="2"/>
  <c r="B51" i="2"/>
  <c r="B52" i="2"/>
  <c r="B53" i="2"/>
  <c r="B55" i="2"/>
  <c r="B56" i="2"/>
  <c r="B57" i="2"/>
  <c r="B59" i="2"/>
  <c r="B60" i="2"/>
  <c r="B61" i="2"/>
  <c r="B62" i="2"/>
  <c r="B63" i="2"/>
  <c r="B64" i="2"/>
  <c r="B65" i="2"/>
  <c r="B66" i="2"/>
  <c r="B67" i="2"/>
  <c r="B68" i="2"/>
  <c r="B70" i="2"/>
  <c r="B73" i="2"/>
  <c r="B74" i="2"/>
  <c r="B75" i="2"/>
  <c r="B76" i="2"/>
  <c r="B78" i="2"/>
  <c r="B81" i="2"/>
  <c r="B82" i="2"/>
  <c r="B83" i="2"/>
  <c r="B85" i="2"/>
  <c r="B86" i="2"/>
  <c r="B87" i="2"/>
  <c r="B88" i="2"/>
  <c r="B89" i="2"/>
  <c r="B90" i="2"/>
  <c r="B91" i="2"/>
  <c r="B92" i="2"/>
  <c r="B93" i="2"/>
  <c r="B94" i="2"/>
  <c r="B95" i="2"/>
  <c r="B96" i="2"/>
  <c r="B97" i="2"/>
  <c r="B99" i="2"/>
  <c r="B101" i="2"/>
  <c r="B102" i="2"/>
  <c r="B103" i="2"/>
  <c r="B104" i="2"/>
  <c r="B105" i="2"/>
  <c r="B106" i="2"/>
  <c r="B107" i="2"/>
  <c r="B109" i="2"/>
  <c r="B110" i="2"/>
  <c r="B111" i="2"/>
  <c r="B112" i="2"/>
  <c r="B113" i="2"/>
  <c r="B114" i="2"/>
  <c r="B115" i="2"/>
  <c r="B116" i="2"/>
  <c r="B117" i="2"/>
  <c r="B118" i="2"/>
  <c r="B119" i="2"/>
  <c r="B120" i="2"/>
  <c r="B121" i="2"/>
  <c r="B122" i="2"/>
  <c r="B123" i="2"/>
  <c r="B125" i="2"/>
  <c r="B126" i="2"/>
  <c r="B127" i="2"/>
  <c r="B128" i="2"/>
  <c r="B129" i="2"/>
  <c r="B130" i="2"/>
  <c r="B131" i="2"/>
  <c r="B132" i="2"/>
  <c r="B133" i="2"/>
  <c r="B134" i="2"/>
  <c r="B135" i="2"/>
  <c r="B136" i="2"/>
  <c r="B137" i="2"/>
  <c r="B138" i="2"/>
  <c r="B139" i="2"/>
  <c r="B140" i="2"/>
  <c r="B141" i="2"/>
  <c r="B142" i="2"/>
  <c r="B143" i="2"/>
  <c r="B144" i="2"/>
  <c r="B146" i="2"/>
  <c r="B147" i="2"/>
  <c r="B148" i="2"/>
  <c r="B149" i="2"/>
  <c r="B150" i="2"/>
  <c r="B152" i="2"/>
  <c r="B154" i="2"/>
  <c r="B155" i="2"/>
  <c r="B156" i="2"/>
  <c r="B157" i="2"/>
  <c r="B159" i="2"/>
  <c r="B160" i="2"/>
  <c r="B161" i="2"/>
  <c r="B162" i="2"/>
  <c r="B164" i="2"/>
  <c r="B165" i="2"/>
  <c r="B166" i="2"/>
  <c r="B167" i="2"/>
  <c r="B168" i="2"/>
  <c r="B170" i="2"/>
  <c r="B171" i="2"/>
  <c r="B172" i="2"/>
  <c r="B173" i="2"/>
  <c r="B175" i="2"/>
  <c r="B176" i="2"/>
  <c r="B177" i="2"/>
  <c r="B178" i="2"/>
  <c r="B179" i="2"/>
  <c r="B180" i="2"/>
  <c r="B181" i="2"/>
  <c r="B184" i="2"/>
  <c r="B185" i="2"/>
  <c r="B187" i="2"/>
  <c r="B188" i="2"/>
  <c r="B189" i="2"/>
  <c r="B190" i="2"/>
  <c r="B191" i="2"/>
  <c r="B193" i="2"/>
  <c r="B194" i="2"/>
  <c r="B195" i="2"/>
  <c r="B196" i="2"/>
  <c r="B197" i="2"/>
  <c r="B198" i="2"/>
  <c r="B199" i="2"/>
  <c r="B200" i="2"/>
  <c r="B201" i="2"/>
  <c r="B202" i="2"/>
  <c r="B203" i="2"/>
  <c r="B204" i="2"/>
  <c r="B205" i="2"/>
  <c r="B206" i="2"/>
  <c r="B207" i="2"/>
  <c r="B208" i="2"/>
  <c r="B209" i="2"/>
  <c r="B211" i="2"/>
  <c r="B212" i="2"/>
  <c r="B215" i="2"/>
  <c r="B217" i="2"/>
  <c r="B219" i="2"/>
  <c r="B220" i="2"/>
  <c r="B221" i="2"/>
  <c r="B222" i="2"/>
  <c r="B224" i="2"/>
  <c r="B225" i="2"/>
  <c r="B226" i="2"/>
  <c r="B227" i="2"/>
  <c r="B228" i="2"/>
  <c r="B229" i="2"/>
  <c r="B230" i="2"/>
  <c r="B231" i="2"/>
  <c r="B232" i="2"/>
  <c r="B233" i="2"/>
  <c r="B174" i="2"/>
  <c r="B235" i="2"/>
  <c r="B236" i="2"/>
  <c r="B237" i="2"/>
  <c r="B238" i="2"/>
  <c r="B240" i="2"/>
  <c r="B241" i="2"/>
  <c r="B242" i="2"/>
  <c r="B243" i="2"/>
  <c r="B244" i="2"/>
  <c r="B245" i="2"/>
  <c r="B247" i="2"/>
  <c r="B248" i="2"/>
  <c r="B249" i="2"/>
  <c r="B250" i="2"/>
  <c r="B252" i="2"/>
  <c r="B253" i="2"/>
  <c r="B254" i="2"/>
  <c r="B255" i="2"/>
  <c r="B256" i="2"/>
  <c r="B258" i="2"/>
  <c r="B259" i="2"/>
  <c r="B260" i="2"/>
  <c r="B261" i="2"/>
  <c r="B262" i="2"/>
  <c r="B263" i="2"/>
  <c r="B264" i="2"/>
  <c r="B267" i="2"/>
  <c r="B269" i="2"/>
  <c r="B270" i="2"/>
  <c r="B272" i="2"/>
  <c r="B273" i="2"/>
  <c r="B274" i="2"/>
  <c r="B275" i="2"/>
  <c r="B276" i="2"/>
  <c r="B277" i="2"/>
  <c r="B278" i="2"/>
  <c r="B279" i="2"/>
  <c r="B280" i="2"/>
  <c r="B281" i="2"/>
  <c r="B282" i="2"/>
  <c r="B283" i="2"/>
  <c r="B284" i="2"/>
  <c r="B286" i="2"/>
  <c r="B287" i="2"/>
  <c r="B288" i="2"/>
  <c r="B289" i="2"/>
  <c r="B291" i="2"/>
  <c r="B292" i="2"/>
  <c r="B294" i="2"/>
  <c r="B295" i="2"/>
  <c r="B297" i="2"/>
  <c r="B298" i="2"/>
  <c r="B299" i="2"/>
  <c r="B300" i="2"/>
  <c r="B301" i="2"/>
  <c r="B302" i="2"/>
  <c r="B303" i="2"/>
  <c r="B305" i="2"/>
  <c r="B306" i="2"/>
  <c r="B307" i="2"/>
  <c r="B308" i="2"/>
  <c r="B309" i="2"/>
  <c r="B310" i="2"/>
  <c r="B311" i="2"/>
  <c r="B312" i="2"/>
  <c r="B313" i="2"/>
  <c r="B314" i="2"/>
  <c r="B315" i="2"/>
  <c r="B316" i="2"/>
  <c r="B317" i="2"/>
  <c r="B318" i="2"/>
  <c r="B319" i="2"/>
  <c r="B321" i="2"/>
  <c r="B322" i="2"/>
  <c r="B323" i="2"/>
  <c r="B324" i="2"/>
  <c r="B325" i="2"/>
  <c r="B326" i="2"/>
  <c r="B327" i="2"/>
  <c r="B328" i="2"/>
  <c r="B329" i="2"/>
  <c r="B330" i="2"/>
  <c r="B331" i="2"/>
  <c r="B332" i="2"/>
  <c r="B333" i="2"/>
  <c r="B334" i="2"/>
  <c r="B335" i="2"/>
  <c r="B336" i="2"/>
  <c r="B337" i="2"/>
  <c r="B338" i="2"/>
  <c r="B339" i="2"/>
  <c r="B340" i="2"/>
  <c r="B343" i="2"/>
  <c r="B344" i="2"/>
  <c r="B346" i="2"/>
  <c r="B347" i="2"/>
  <c r="B350" i="2"/>
  <c r="B351" i="2"/>
  <c r="B353" i="2"/>
  <c r="B354" i="2"/>
  <c r="B355" i="2"/>
  <c r="B356" i="2"/>
  <c r="B358" i="2"/>
  <c r="B359" i="2"/>
  <c r="B360" i="2"/>
  <c r="B361" i="2"/>
  <c r="B363" i="2"/>
  <c r="B365" i="2"/>
  <c r="B366" i="2"/>
  <c r="B367" i="2"/>
  <c r="B368" i="2"/>
  <c r="B369" i="2"/>
  <c r="B372" i="2"/>
  <c r="B371" i="2"/>
  <c r="B373" i="2"/>
  <c r="B374" i="2"/>
  <c r="B375" i="2"/>
  <c r="B376" i="2"/>
  <c r="B377" i="2"/>
  <c r="B378" i="2"/>
  <c r="B379" i="2"/>
  <c r="B380" i="2"/>
  <c r="B381" i="2"/>
  <c r="B382" i="2"/>
  <c r="B383" i="2"/>
  <c r="B384" i="2"/>
  <c r="B385" i="2"/>
  <c r="B386" i="2"/>
  <c r="B388" i="2"/>
  <c r="B389" i="2"/>
  <c r="B390" i="2"/>
  <c r="B391" i="2"/>
  <c r="B392" i="2"/>
  <c r="B393" i="2"/>
  <c r="B395" i="2"/>
  <c r="B397" i="2"/>
  <c r="B398" i="2"/>
  <c r="B399" i="2"/>
  <c r="B400" i="2"/>
  <c r="B401" i="2"/>
  <c r="B402" i="2"/>
  <c r="B403" i="2"/>
  <c r="B404" i="2"/>
  <c r="B405" i="2"/>
  <c r="B406" i="2"/>
  <c r="B407" i="2"/>
  <c r="B409" i="2"/>
  <c r="B410" i="2"/>
  <c r="B411" i="2"/>
  <c r="B412" i="2"/>
  <c r="B413" i="2"/>
  <c r="B414" i="2"/>
  <c r="B416" i="2"/>
  <c r="B417" i="2"/>
  <c r="B418" i="2"/>
  <c r="B419" i="2"/>
  <c r="B420" i="2"/>
  <c r="B421" i="2"/>
  <c r="B422" i="2"/>
  <c r="B424" i="2"/>
  <c r="B425" i="2"/>
  <c r="B427" i="2"/>
  <c r="B428" i="2"/>
  <c r="B429" i="2"/>
  <c r="B430" i="2"/>
  <c r="B431" i="2"/>
  <c r="B432" i="2"/>
  <c r="B433" i="2"/>
  <c r="B434" i="2"/>
  <c r="B435" i="2"/>
  <c r="B436" i="2"/>
  <c r="B437" i="2"/>
  <c r="B438" i="2"/>
  <c r="B439" i="2"/>
  <c r="B440" i="2"/>
  <c r="B441" i="2"/>
  <c r="B443" i="2"/>
  <c r="B444" i="2"/>
  <c r="B445" i="2"/>
  <c r="B446" i="2"/>
  <c r="B447" i="2"/>
  <c r="B449" i="2"/>
  <c r="B455" i="2"/>
  <c r="B456" i="2"/>
  <c r="B457" i="2"/>
  <c r="B458" i="2"/>
  <c r="B459" i="2"/>
  <c r="B460" i="2"/>
  <c r="B461" i="2"/>
  <c r="B463" i="2"/>
  <c r="B466" i="2"/>
  <c r="B467" i="2"/>
  <c r="B468" i="2"/>
  <c r="B469" i="2"/>
  <c r="B470" i="2"/>
  <c r="B471" i="2"/>
  <c r="B472" i="2"/>
  <c r="B473" i="2"/>
  <c r="B474" i="2"/>
  <c r="B475" i="2"/>
  <c r="B476" i="2"/>
  <c r="B477" i="2"/>
  <c r="B478" i="2"/>
  <c r="B479" i="2"/>
  <c r="B480" i="2"/>
  <c r="B481" i="2"/>
  <c r="B482" i="2"/>
  <c r="B484" i="2"/>
  <c r="B485" i="2"/>
  <c r="B486" i="2"/>
  <c r="B488" i="2"/>
  <c r="B490" i="2"/>
  <c r="B491" i="2"/>
  <c r="B492" i="2"/>
  <c r="B493" i="2"/>
  <c r="B494" i="2"/>
  <c r="B495" i="2"/>
  <c r="B496" i="2"/>
  <c r="B497" i="2"/>
  <c r="B498" i="2"/>
  <c r="B500" i="2"/>
  <c r="B501" i="2"/>
  <c r="B503" i="2"/>
  <c r="B504" i="2"/>
  <c r="B505" i="2"/>
  <c r="B506" i="2"/>
  <c r="B508" i="2"/>
  <c r="B509" i="2"/>
  <c r="B510"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6" i="2"/>
  <c r="B547" i="2"/>
  <c r="B548" i="2"/>
  <c r="B549" i="2"/>
  <c r="B550" i="2"/>
  <c r="B551" i="2"/>
  <c r="B552" i="2"/>
  <c r="B553" i="2"/>
  <c r="B554" i="2"/>
  <c r="B557" i="2"/>
  <c r="B558" i="2"/>
  <c r="B559" i="2"/>
  <c r="B560" i="2"/>
  <c r="B561" i="2"/>
  <c r="B563" i="2"/>
  <c r="B564" i="2"/>
  <c r="B565" i="2"/>
  <c r="B566" i="2"/>
  <c r="B567" i="2"/>
  <c r="B568" i="2"/>
  <c r="B569" i="2"/>
  <c r="B570" i="2"/>
  <c r="B571" i="2"/>
  <c r="B572" i="2"/>
  <c r="B573" i="2"/>
  <c r="B574" i="2"/>
  <c r="B575" i="2"/>
  <c r="B576" i="2"/>
  <c r="B577" i="2"/>
  <c r="B578" i="2"/>
  <c r="B579" i="2"/>
  <c r="B581" i="2"/>
  <c r="B582" i="2"/>
  <c r="B583" i="2"/>
  <c r="B584" i="2"/>
  <c r="B585" i="2"/>
  <c r="B586" i="2"/>
  <c r="B588" i="2"/>
  <c r="B590" i="2"/>
  <c r="B591" i="2"/>
  <c r="B592" i="2"/>
  <c r="B593" i="2"/>
  <c r="B594" i="2"/>
  <c r="B595" i="2"/>
  <c r="B596" i="2"/>
  <c r="B598" i="2"/>
  <c r="B599" i="2"/>
  <c r="B600" i="2"/>
  <c r="B601" i="2"/>
  <c r="B602" i="2"/>
  <c r="B603" i="2"/>
  <c r="B604" i="2"/>
  <c r="B605" i="2"/>
  <c r="B607" i="2"/>
  <c r="B608" i="2"/>
  <c r="B609" i="2"/>
  <c r="B610" i="2"/>
  <c r="B611" i="2"/>
  <c r="B612" i="2"/>
  <c r="B613" i="2"/>
  <c r="B614" i="2"/>
  <c r="B615" i="2"/>
  <c r="B616" i="2"/>
  <c r="B617" i="2"/>
  <c r="B618" i="2"/>
  <c r="B620" i="2"/>
  <c r="B621" i="2"/>
  <c r="B622" i="2"/>
  <c r="B623" i="2"/>
  <c r="B625" i="2"/>
  <c r="B626" i="2"/>
  <c r="B627" i="2"/>
  <c r="B628" i="2"/>
  <c r="B629" i="2"/>
  <c r="B630" i="2"/>
  <c r="B632" i="2"/>
  <c r="B633" i="2"/>
  <c r="B634" i="2"/>
  <c r="B636" i="2"/>
  <c r="B637" i="2"/>
  <c r="B638" i="2"/>
  <c r="B640" i="2"/>
  <c r="B641" i="2"/>
  <c r="B642" i="2"/>
  <c r="B644" i="2"/>
  <c r="B645" i="2"/>
  <c r="B646" i="2"/>
  <c r="B648" i="2"/>
  <c r="B649" i="2"/>
  <c r="B651" i="2"/>
  <c r="B652" i="2"/>
  <c r="B654" i="2"/>
  <c r="B655" i="2"/>
  <c r="B656" i="2"/>
  <c r="B657" i="2"/>
  <c r="B658" i="2"/>
  <c r="B659" i="2"/>
  <c r="B660" i="2"/>
  <c r="B661" i="2"/>
  <c r="B662"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5342" i="1" l="1"/>
  <c r="E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2" i="1"/>
  <c r="F5322"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E5292" i="1"/>
  <c r="F5292"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64" i="2" l="1"/>
  <c r="I293" i="2"/>
  <c r="I556" i="2"/>
  <c r="I489" i="2"/>
  <c r="I98" i="2"/>
  <c r="E5213" i="1"/>
  <c r="F5213" i="1"/>
  <c r="I511" i="2"/>
  <c r="I462" i="2"/>
  <c r="I84" i="2"/>
  <c r="I304" i="2"/>
  <c r="I450" i="2"/>
  <c r="I151" i="2"/>
  <c r="I452" i="2"/>
  <c r="I451" i="2"/>
  <c r="I454" i="2"/>
  <c r="I453" i="2"/>
  <c r="E712" i="1"/>
  <c r="E705" i="1"/>
  <c r="E713" i="1"/>
  <c r="I268" i="2"/>
  <c r="I396" i="2"/>
  <c r="I145" i="2"/>
  <c r="I362" i="2"/>
  <c r="I415" i="2"/>
  <c r="I387" i="2"/>
  <c r="I653" i="2"/>
  <c r="I271" i="2"/>
  <c r="I71" i="2"/>
  <c r="I341" i="2"/>
  <c r="I153" i="2"/>
  <c r="I580" i="2"/>
  <c r="I12" i="2"/>
  <c r="I257" i="2"/>
  <c r="I296" i="2"/>
  <c r="I80" i="2"/>
  <c r="I643" i="2"/>
  <c r="I394" i="2"/>
  <c r="I72" i="2"/>
  <c r="I555" i="2"/>
  <c r="I631" i="2"/>
  <c r="I183" i="2"/>
  <c r="I465" i="2"/>
  <c r="I635" i="2"/>
  <c r="I349" i="2"/>
  <c r="I364" i="2"/>
  <c r="I223" i="2"/>
  <c r="I158" i="2"/>
  <c r="I370" i="2"/>
  <c r="I342" i="2"/>
  <c r="I448" i="2"/>
  <c r="I4" i="2"/>
  <c r="I606" i="2"/>
  <c r="I562" i="2"/>
  <c r="I597" i="2"/>
  <c r="I348" i="2"/>
  <c r="I192" i="2"/>
  <c r="I290" i="2"/>
  <c r="I266" i="2"/>
  <c r="I442" i="2"/>
  <c r="I18" i="2"/>
  <c r="I234" i="2"/>
  <c r="I587" i="2"/>
  <c r="I639" i="2"/>
  <c r="I507" i="2"/>
  <c r="I589" i="2"/>
  <c r="I619" i="2"/>
  <c r="I239" i="2"/>
  <c r="I100" i="2"/>
  <c r="I624" i="2"/>
  <c r="I285" i="2"/>
  <c r="I108" i="2"/>
  <c r="I647" i="2"/>
  <c r="I182" i="2"/>
  <c r="I487" i="2"/>
  <c r="I357" i="2"/>
  <c r="I320" i="2"/>
  <c r="I251" i="2"/>
  <c r="I214" i="2"/>
  <c r="I218" i="2"/>
  <c r="I545" i="2"/>
  <c r="I216" i="2"/>
  <c r="I345" i="2"/>
  <c r="I210" i="2"/>
  <c r="I499" i="2"/>
  <c r="I246" i="2"/>
  <c r="I352" i="2"/>
  <c r="I77" i="2"/>
  <c r="I265" i="2"/>
  <c r="I54" i="2"/>
  <c r="I650" i="2"/>
  <c r="I186" i="2"/>
  <c r="I163" i="2"/>
  <c r="I69" i="2"/>
  <c r="I58" i="2"/>
  <c r="I42" i="2"/>
  <c r="I426" i="2"/>
  <c r="I169" i="2"/>
  <c r="I79" i="2"/>
  <c r="I502" i="2"/>
  <c r="I124" i="2"/>
  <c r="I661" i="2"/>
  <c r="I222" i="2"/>
  <c r="I372" i="2"/>
  <c r="I35" i="2"/>
  <c r="I338" i="2"/>
  <c r="I398" i="2"/>
  <c r="I652" i="2"/>
  <c r="I284" i="2"/>
  <c r="I498" i="2"/>
  <c r="I194" i="2"/>
  <c r="I569" i="2"/>
  <c r="I144" i="2"/>
  <c r="I337" i="2"/>
  <c r="I633" i="2"/>
  <c r="I407" i="2"/>
  <c r="I541" i="2"/>
  <c r="I154" i="2"/>
  <c r="I613" i="2"/>
  <c r="I119" i="2"/>
  <c r="I45" i="2"/>
  <c r="I549" i="2"/>
  <c r="I478" i="2"/>
  <c r="I405" i="2"/>
  <c r="I328" i="2"/>
  <c r="I254" i="2"/>
  <c r="I181" i="2"/>
  <c r="I109" i="2"/>
  <c r="I34" i="2"/>
  <c r="I627" i="2"/>
  <c r="I506" i="2"/>
  <c r="I428" i="2"/>
  <c r="I358" i="2"/>
  <c r="I282" i="2"/>
  <c r="I208" i="2"/>
  <c r="I133" i="2"/>
  <c r="I60" i="2"/>
  <c r="I611" i="2"/>
  <c r="I574" i="2"/>
  <c r="I609" i="2"/>
  <c r="I538" i="2"/>
  <c r="I468" i="2"/>
  <c r="I393" i="2"/>
  <c r="I317" i="2"/>
  <c r="I242" i="2"/>
  <c r="I170" i="2"/>
  <c r="I96" i="2"/>
  <c r="I24" i="2"/>
  <c r="I616" i="2"/>
  <c r="I546" i="2"/>
  <c r="I475" i="2"/>
  <c r="I402" i="2"/>
  <c r="I325" i="2"/>
  <c r="I250" i="2"/>
  <c r="I178" i="2"/>
  <c r="I105" i="2"/>
  <c r="I31" i="2"/>
  <c r="I564" i="2"/>
  <c r="I493" i="2"/>
  <c r="I417" i="2"/>
  <c r="I340" i="2"/>
  <c r="I270" i="2"/>
  <c r="I197" i="2"/>
  <c r="I121" i="2"/>
  <c r="I47" i="2"/>
  <c r="I605" i="2"/>
  <c r="I535" i="2"/>
  <c r="I390" i="2"/>
  <c r="I314" i="2"/>
  <c r="I238" i="2"/>
  <c r="I166" i="2"/>
  <c r="I93" i="2"/>
  <c r="I21" i="2"/>
  <c r="I509" i="2"/>
  <c r="I568" i="2"/>
  <c r="I430" i="2"/>
  <c r="I237" i="2"/>
  <c r="I347" i="2"/>
  <c r="I523" i="2"/>
  <c r="I78" i="2"/>
  <c r="I485" i="2"/>
  <c r="I115" i="2"/>
  <c r="I343" i="2"/>
  <c r="I48" i="2"/>
  <c r="I287" i="2"/>
  <c r="I596" i="2"/>
  <c r="I165" i="2"/>
  <c r="I321" i="2"/>
  <c r="I19" i="2"/>
  <c r="I277" i="2"/>
  <c r="I329" i="2"/>
  <c r="I247" i="2"/>
  <c r="I447" i="2"/>
  <c r="I143" i="2"/>
  <c r="I519" i="2"/>
  <c r="I640" i="2"/>
  <c r="I294" i="2"/>
  <c r="I351" i="2"/>
  <c r="I490" i="2"/>
  <c r="I101" i="2"/>
  <c r="I561" i="2"/>
  <c r="I111" i="2"/>
  <c r="I36" i="2"/>
  <c r="I540" i="2"/>
  <c r="I470" i="2"/>
  <c r="I397" i="2"/>
  <c r="I319" i="2"/>
  <c r="I244" i="2"/>
  <c r="I172" i="2"/>
  <c r="I99" i="2"/>
  <c r="I26" i="2"/>
  <c r="I610" i="2"/>
  <c r="I496" i="2"/>
  <c r="I420" i="2"/>
  <c r="I346" i="2"/>
  <c r="I274" i="2"/>
  <c r="I200" i="2"/>
  <c r="I125" i="2"/>
  <c r="I50" i="2"/>
  <c r="I584" i="2"/>
  <c r="I558" i="2"/>
  <c r="I601" i="2"/>
  <c r="I530" i="2"/>
  <c r="I458" i="2"/>
  <c r="I384" i="2"/>
  <c r="I309" i="2"/>
  <c r="I233" i="2"/>
  <c r="I160" i="2"/>
  <c r="I88" i="2"/>
  <c r="I15" i="2"/>
  <c r="I608" i="2"/>
  <c r="I537" i="2"/>
  <c r="I467" i="2"/>
  <c r="I392" i="2"/>
  <c r="I316" i="2"/>
  <c r="I241" i="2"/>
  <c r="I168" i="2"/>
  <c r="I95" i="2"/>
  <c r="I23" i="2"/>
  <c r="I553" i="2"/>
  <c r="I482" i="2"/>
  <c r="I409" i="2"/>
  <c r="I332" i="2"/>
  <c r="I259" i="2"/>
  <c r="I188" i="2"/>
  <c r="I113" i="2"/>
  <c r="I38" i="2"/>
  <c r="I598" i="2"/>
  <c r="I527" i="2"/>
  <c r="I455" i="2"/>
  <c r="I381" i="2"/>
  <c r="I306" i="2"/>
  <c r="I231" i="2"/>
  <c r="I156" i="2"/>
  <c r="I85" i="2"/>
  <c r="I11" i="2"/>
  <c r="I480" i="2"/>
  <c r="I659" i="2"/>
  <c r="I526" i="2"/>
  <c r="I497" i="2"/>
  <c r="I201" i="2"/>
  <c r="I301" i="2"/>
  <c r="I602" i="2"/>
  <c r="I261" i="2"/>
  <c r="I634" i="2"/>
  <c r="I272" i="2"/>
  <c r="I433" i="2"/>
  <c r="I65" i="2"/>
  <c r="I542" i="2"/>
  <c r="I660" i="2"/>
  <c r="I276" i="2"/>
  <c r="I649" i="2"/>
  <c r="I212" i="2"/>
  <c r="I283" i="2"/>
  <c r="I551" i="2"/>
  <c r="I203" i="2"/>
  <c r="I414" i="2"/>
  <c r="I118" i="2"/>
  <c r="I449" i="2"/>
  <c r="I595" i="2"/>
  <c r="I255" i="2"/>
  <c r="I615" i="2"/>
  <c r="I295" i="2"/>
  <c r="I438" i="2"/>
  <c r="I500" i="2"/>
  <c r="I102" i="2"/>
  <c r="I28" i="2"/>
  <c r="I532" i="2"/>
  <c r="I460" i="2"/>
  <c r="I386" i="2"/>
  <c r="I311" i="2"/>
  <c r="I235" i="2"/>
  <c r="I162" i="2"/>
  <c r="I90" i="2"/>
  <c r="I17" i="2"/>
  <c r="I583" i="2"/>
  <c r="I486" i="2"/>
  <c r="I412" i="2"/>
  <c r="I335" i="2"/>
  <c r="I262" i="2"/>
  <c r="I191" i="2"/>
  <c r="I116" i="2"/>
  <c r="I41" i="2"/>
  <c r="I567" i="2"/>
  <c r="I539" i="2"/>
  <c r="I592" i="2"/>
  <c r="I522" i="2"/>
  <c r="I444" i="2"/>
  <c r="I376" i="2"/>
  <c r="I300" i="2"/>
  <c r="I227" i="2"/>
  <c r="I149" i="2"/>
  <c r="I76" i="2"/>
  <c r="I6" i="2"/>
  <c r="I600" i="2"/>
  <c r="I529" i="2"/>
  <c r="I457" i="2"/>
  <c r="I383" i="2"/>
  <c r="I308" i="2"/>
  <c r="I232" i="2"/>
  <c r="I159" i="2"/>
  <c r="I87" i="2"/>
  <c r="I14" i="2"/>
  <c r="I544" i="2"/>
  <c r="I474" i="2"/>
  <c r="I401" i="2"/>
  <c r="I324" i="2"/>
  <c r="I249" i="2"/>
  <c r="I177" i="2"/>
  <c r="I104" i="2"/>
  <c r="I30" i="2"/>
  <c r="I588" i="2"/>
  <c r="I520" i="2"/>
  <c r="I440" i="2"/>
  <c r="I373" i="2"/>
  <c r="I297" i="2"/>
  <c r="I224" i="2"/>
  <c r="I146" i="2"/>
  <c r="I74" i="2"/>
  <c r="I483" i="2"/>
  <c r="I339" i="2"/>
  <c r="I46" i="2"/>
  <c r="I491" i="2"/>
  <c r="I604" i="2"/>
  <c r="I236" i="2"/>
  <c r="I641" i="2"/>
  <c r="I136" i="2"/>
  <c r="I221" i="2"/>
  <c r="I510" i="2"/>
  <c r="I155" i="2"/>
  <c r="I379" i="2"/>
  <c r="I82" i="2"/>
  <c r="I399" i="2"/>
  <c r="I550" i="2"/>
  <c r="I211" i="2"/>
  <c r="I607" i="2"/>
  <c r="I230" i="2"/>
  <c r="I406" i="2"/>
  <c r="I644" i="2"/>
  <c r="I439" i="2"/>
  <c r="I92" i="2"/>
  <c r="I20" i="2"/>
  <c r="I524" i="2"/>
  <c r="I446" i="2"/>
  <c r="I378" i="2"/>
  <c r="I302" i="2"/>
  <c r="I229" i="2"/>
  <c r="I152" i="2"/>
  <c r="I81" i="2"/>
  <c r="I8" i="2"/>
  <c r="I566" i="2"/>
  <c r="I477" i="2"/>
  <c r="I404" i="2"/>
  <c r="I327" i="2"/>
  <c r="I253" i="2"/>
  <c r="I180" i="2"/>
  <c r="I107" i="2"/>
  <c r="I33" i="2"/>
  <c r="I658" i="2"/>
  <c r="I657" i="2"/>
  <c r="I582" i="2"/>
  <c r="I515" i="2"/>
  <c r="I435" i="2"/>
  <c r="I367" i="2"/>
  <c r="I289" i="2"/>
  <c r="I219" i="2"/>
  <c r="I140" i="2"/>
  <c r="I67" i="2"/>
  <c r="I662" i="2"/>
  <c r="I591" i="2"/>
  <c r="I521" i="2"/>
  <c r="I443" i="2"/>
  <c r="I375" i="2"/>
  <c r="I299" i="2"/>
  <c r="I226" i="2"/>
  <c r="I148" i="2"/>
  <c r="I5" i="2"/>
  <c r="I536" i="2"/>
  <c r="I466" i="2"/>
  <c r="I391" i="2"/>
  <c r="I315" i="2"/>
  <c r="I240" i="2"/>
  <c r="I167" i="2"/>
  <c r="I94" i="2"/>
  <c r="I22" i="2"/>
  <c r="I578" i="2"/>
  <c r="I512" i="2"/>
  <c r="I432" i="2"/>
  <c r="I363" i="2"/>
  <c r="I286" i="2"/>
  <c r="I213" i="2"/>
  <c r="I137" i="2"/>
  <c r="I64" i="2"/>
  <c r="I501" i="2"/>
  <c r="I353" i="2"/>
  <c r="I204" i="2"/>
  <c r="I55" i="2"/>
  <c r="I563" i="2"/>
  <c r="I269" i="2"/>
  <c r="I120" i="2"/>
  <c r="I322" i="2"/>
  <c r="I256" i="2"/>
  <c r="I245" i="2"/>
  <c r="I63" i="2"/>
  <c r="I275" i="2"/>
  <c r="I51" i="2"/>
  <c r="I445" i="2"/>
  <c r="I228" i="2"/>
  <c r="I626" i="2"/>
  <c r="I411" i="2"/>
  <c r="I190" i="2"/>
  <c r="I494" i="2"/>
  <c r="I122" i="2"/>
  <c r="I513" i="2"/>
  <c r="I138" i="2"/>
  <c r="I552" i="2"/>
  <c r="I431" i="2"/>
  <c r="I560" i="2"/>
  <c r="I184" i="2"/>
  <c r="I586" i="2"/>
  <c r="I621" i="2"/>
  <c r="I164" i="2"/>
  <c r="I472" i="2"/>
  <c r="I651" i="2"/>
  <c r="I350" i="2"/>
  <c r="I44" i="2"/>
  <c r="I361" i="2"/>
  <c r="I518" i="2"/>
  <c r="I173" i="2"/>
  <c r="I630" i="2"/>
  <c r="I185" i="2"/>
  <c r="I360" i="2"/>
  <c r="I371" i="2"/>
  <c r="I83" i="2"/>
  <c r="I10" i="2"/>
  <c r="I517" i="2"/>
  <c r="I437" i="2"/>
  <c r="I369" i="2"/>
  <c r="I292" i="2"/>
  <c r="I220" i="2"/>
  <c r="I142" i="2"/>
  <c r="I70" i="2"/>
  <c r="I620" i="2"/>
  <c r="I548" i="2"/>
  <c r="I469" i="2"/>
  <c r="I395" i="2"/>
  <c r="I318" i="2"/>
  <c r="I243" i="2"/>
  <c r="I171" i="2"/>
  <c r="I97" i="2"/>
  <c r="I25" i="2"/>
  <c r="I637" i="2"/>
  <c r="I646" i="2"/>
  <c r="I573" i="2"/>
  <c r="I505" i="2"/>
  <c r="I427" i="2"/>
  <c r="I356" i="2"/>
  <c r="I281" i="2"/>
  <c r="I207" i="2"/>
  <c r="I132" i="2"/>
  <c r="I59" i="2"/>
  <c r="I656" i="2"/>
  <c r="I581" i="2"/>
  <c r="I514" i="2"/>
  <c r="I434" i="2"/>
  <c r="I366" i="2"/>
  <c r="I288" i="2"/>
  <c r="I217" i="2"/>
  <c r="I139" i="2"/>
  <c r="I66" i="2"/>
  <c r="I599" i="2"/>
  <c r="I528" i="2"/>
  <c r="I456" i="2"/>
  <c r="I382" i="2"/>
  <c r="I307" i="2"/>
  <c r="I157" i="2"/>
  <c r="I86" i="2"/>
  <c r="I13" i="2"/>
  <c r="I570" i="2"/>
  <c r="I423" i="2"/>
  <c r="I278" i="2"/>
  <c r="I129" i="2"/>
  <c r="I416" i="2"/>
  <c r="I91" i="2"/>
  <c r="I380" i="2"/>
  <c r="I73" i="2"/>
  <c r="I642" i="2"/>
  <c r="I421" i="2"/>
  <c r="I559" i="2"/>
  <c r="I150" i="2"/>
  <c r="I557" i="2"/>
  <c r="I40" i="2"/>
  <c r="I418" i="2"/>
  <c r="I579" i="2"/>
  <c r="I215" i="2"/>
  <c r="I408" i="2"/>
  <c r="I389" i="2"/>
  <c r="I525" i="2"/>
  <c r="I135" i="2"/>
  <c r="I534" i="2"/>
  <c r="I576" i="2"/>
  <c r="I110" i="2"/>
  <c r="I612" i="2"/>
  <c r="I312" i="2"/>
  <c r="I27" i="2"/>
  <c r="I305" i="2"/>
  <c r="I479" i="2"/>
  <c r="I127" i="2"/>
  <c r="I577" i="2"/>
  <c r="I128" i="2"/>
  <c r="I303" i="2"/>
  <c r="I654" i="2"/>
  <c r="I313" i="2"/>
  <c r="I628" i="2"/>
  <c r="I508" i="2"/>
  <c r="I429" i="2"/>
  <c r="I359" i="2"/>
  <c r="I209" i="2"/>
  <c r="I134" i="2"/>
  <c r="I61" i="2"/>
  <c r="I594" i="2"/>
  <c r="I531" i="2"/>
  <c r="I459" i="2"/>
  <c r="I385" i="2"/>
  <c r="I310" i="2"/>
  <c r="I174" i="2"/>
  <c r="I161" i="2"/>
  <c r="I89" i="2"/>
  <c r="I16" i="2"/>
  <c r="I618" i="2"/>
  <c r="I636" i="2"/>
  <c r="I495" i="2"/>
  <c r="I419" i="2"/>
  <c r="I344" i="2"/>
  <c r="I273" i="2"/>
  <c r="I199" i="2"/>
  <c r="I123" i="2"/>
  <c r="I49" i="2"/>
  <c r="I645" i="2"/>
  <c r="I572" i="2"/>
  <c r="I504" i="2"/>
  <c r="I425" i="2"/>
  <c r="I355" i="2"/>
  <c r="I280" i="2"/>
  <c r="I206" i="2"/>
  <c r="I131" i="2"/>
  <c r="I57" i="2"/>
  <c r="I590" i="2"/>
  <c r="I441" i="2"/>
  <c r="I374" i="2"/>
  <c r="I298" i="2"/>
  <c r="I225" i="2"/>
  <c r="I147" i="2"/>
  <c r="I75" i="2"/>
  <c r="I492" i="2"/>
  <c r="I196" i="2"/>
  <c r="I62" i="2"/>
  <c r="I264" i="2"/>
  <c r="I629" i="2"/>
  <c r="I603" i="2"/>
  <c r="I126" i="2"/>
  <c r="I377" i="2"/>
  <c r="I7" i="2"/>
  <c r="I334" i="2"/>
  <c r="I565" i="2"/>
  <c r="I198" i="2"/>
  <c r="I365" i="2"/>
  <c r="I623" i="2"/>
  <c r="I267" i="2"/>
  <c r="I533" i="2"/>
  <c r="I202" i="2"/>
  <c r="I263" i="2"/>
  <c r="I291" i="2"/>
  <c r="I476" i="2"/>
  <c r="I554" i="2"/>
  <c r="I571" i="2"/>
  <c r="I614" i="2"/>
  <c r="I248" i="2"/>
  <c r="I187" i="2"/>
  <c r="I655" i="2"/>
  <c r="I189" i="2"/>
  <c r="I471" i="2"/>
  <c r="I632" i="2"/>
  <c r="I193" i="2"/>
  <c r="I403" i="2"/>
  <c r="I484" i="2"/>
  <c r="I503" i="2"/>
  <c r="I543" i="2"/>
  <c r="I488" i="2"/>
  <c r="I37" i="2"/>
  <c r="I422" i="2"/>
  <c r="I622" i="2"/>
  <c r="I175" i="2"/>
  <c r="I117" i="2"/>
  <c r="I141" i="2"/>
  <c r="I326" i="2"/>
  <c r="I410" i="2"/>
  <c r="I424" i="2"/>
  <c r="I481" i="2"/>
  <c r="I176" i="2"/>
  <c r="I461" i="2"/>
  <c r="I106" i="2"/>
  <c r="I52" i="2"/>
  <c r="I195" i="2"/>
  <c r="I53" i="2"/>
  <c r="I43" i="2"/>
  <c r="I68" i="2"/>
  <c r="I252" i="2"/>
  <c r="I333" i="2"/>
  <c r="I354" i="2"/>
  <c r="I473" i="2"/>
  <c r="I112" i="2"/>
  <c r="I205" i="2"/>
  <c r="I388" i="2"/>
  <c r="I575" i="2"/>
  <c r="I648" i="2"/>
  <c r="I638" i="2"/>
  <c r="I179" i="2"/>
  <c r="I260" i="2"/>
  <c r="I279" i="2"/>
  <c r="I400" i="2"/>
  <c r="I103" i="2"/>
  <c r="I516" i="2"/>
  <c r="I9" i="2"/>
  <c r="I463" i="2"/>
  <c r="I413" i="2"/>
  <c r="I436" i="2"/>
  <c r="I617" i="2"/>
  <c r="I32" i="2"/>
  <c r="I114" i="2"/>
  <c r="I130" i="2"/>
  <c r="I323" i="2"/>
  <c r="I29" i="2"/>
  <c r="I330" i="2"/>
  <c r="I585" i="2"/>
  <c r="I336" i="2"/>
  <c r="I368" i="2"/>
  <c r="I547" i="2"/>
  <c r="I625" i="2"/>
  <c r="I39" i="2"/>
  <c r="I56" i="2"/>
  <c r="I258" i="2"/>
  <c r="I593" i="2"/>
  <c r="I331"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5334" i="1" l="1"/>
  <c r="K5334" i="1" s="1"/>
  <c r="L5327" i="1"/>
  <c r="K5327" i="1" s="1"/>
  <c r="L5335" i="1"/>
  <c r="K5335" i="1" s="1"/>
  <c r="L5343" i="1"/>
  <c r="K5343" i="1" s="1"/>
  <c r="L5351" i="1"/>
  <c r="K5351" i="1" s="1"/>
  <c r="L5336" i="1"/>
  <c r="K5336" i="1" s="1"/>
  <c r="L5344" i="1"/>
  <c r="K5344" i="1" s="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l="1"/>
  <c r="A6" i="2" s="1"/>
  <c r="A7" i="2" s="1"/>
  <c r="A8" i="2" s="1"/>
  <c r="A9" i="2" s="1"/>
  <c r="A156" i="2"/>
  <c r="A157"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l="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183" i="2"/>
  <c r="A11" i="2"/>
  <c r="A10" i="2"/>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158" i="2"/>
  <c r="A67" i="2" l="1"/>
  <c r="A68" i="2" s="1"/>
  <c r="A69" i="2"/>
  <c r="A220" i="2"/>
  <c r="A221" i="2"/>
  <c r="A223" i="2" l="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22" i="2"/>
  <c r="A70" i="2"/>
  <c r="A72" i="2"/>
  <c r="A73" i="2" s="1"/>
  <c r="A74" i="2" s="1"/>
  <c r="A75" i="2" s="1"/>
  <c r="A76" i="2" s="1"/>
  <c r="A77" i="2" s="1"/>
  <c r="A78" i="2" s="1"/>
  <c r="A71" i="2"/>
  <c r="A80" i="2" l="1"/>
  <c r="A79" i="2"/>
  <c r="A81" i="2" s="1"/>
  <c r="A82" i="2" s="1"/>
  <c r="A256" i="2"/>
  <c r="A255" i="2"/>
  <c r="A257" i="2" s="1"/>
  <c r="A258" i="2" s="1"/>
  <c r="A259" i="2" s="1"/>
  <c r="A260" i="2" s="1"/>
  <c r="A261" i="2" s="1"/>
  <c r="A262" i="2" s="1"/>
  <c r="A263" i="2" s="1"/>
  <c r="A264" i="2" s="1"/>
  <c r="A265" i="2" s="1"/>
  <c r="A266" i="2" s="1"/>
  <c r="A83" i="2" l="1"/>
  <c r="A85" i="2" s="1"/>
  <c r="A86" i="2" s="1"/>
  <c r="A87" i="2" s="1"/>
  <c r="A88" i="2" s="1"/>
  <c r="A89" i="2" s="1"/>
  <c r="A90" i="2" s="1"/>
  <c r="A91" i="2" s="1"/>
  <c r="A92" i="2" s="1"/>
  <c r="A93" i="2" s="1"/>
  <c r="A94" i="2" s="1"/>
  <c r="A95" i="2" s="1"/>
  <c r="A96" i="2" s="1"/>
  <c r="A84" i="2"/>
  <c r="A268" i="2"/>
  <c r="A269" i="2" s="1"/>
  <c r="A267" i="2"/>
  <c r="A97" i="2" l="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98" i="2"/>
  <c r="A271" i="2"/>
  <c r="A270" i="2"/>
  <c r="A272" i="2" s="1"/>
  <c r="A273" i="2" s="1"/>
  <c r="A274" i="2" s="1"/>
  <c r="A275" i="2" s="1"/>
  <c r="A276" i="2" s="1"/>
  <c r="A137" i="2" l="1"/>
  <c r="A138" i="2" s="1"/>
  <c r="A139" i="2" s="1"/>
  <c r="A140" i="2" s="1"/>
  <c r="A141" i="2" s="1"/>
  <c r="A142" i="2" s="1"/>
  <c r="A143" i="2" s="1"/>
  <c r="A145" i="2" s="1"/>
  <c r="A146" i="2" s="1"/>
  <c r="A147" i="2" s="1"/>
  <c r="A149" i="2" s="1"/>
  <c r="A277" i="2"/>
  <c r="A278" i="2"/>
  <c r="A279" i="2" s="1"/>
  <c r="A280" i="2" s="1"/>
  <c r="A281" i="2" s="1"/>
  <c r="A282" i="2" s="1"/>
  <c r="A283" i="2" s="1"/>
  <c r="A284" i="2" s="1"/>
  <c r="A285" i="2" s="1"/>
  <c r="A286" i="2" s="1"/>
  <c r="A287" i="2" s="1"/>
  <c r="A288" i="2" s="1"/>
  <c r="A289" i="2" s="1"/>
  <c r="A290" i="2" s="1"/>
  <c r="A291" i="2" s="1"/>
  <c r="A292" i="2" l="1"/>
  <c r="A294" i="2" s="1"/>
  <c r="A295" i="2" s="1"/>
  <c r="A297" i="2" s="1"/>
  <c r="A298" i="2" s="1"/>
  <c r="A299" i="2" s="1"/>
  <c r="A300" i="2" s="1"/>
  <c r="A301" i="2" s="1"/>
  <c r="A302" i="2" s="1"/>
  <c r="A293" i="2"/>
  <c r="A148" i="2"/>
  <c r="A144" i="2"/>
  <c r="A150" i="2"/>
  <c r="A152" i="2" s="1"/>
  <c r="A151" i="2"/>
  <c r="A296" i="2" l="1"/>
  <c r="A303" i="2"/>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8" i="2" s="1"/>
  <c r="A339" i="2" s="1"/>
  <c r="A304" i="2"/>
  <c r="A153" i="2"/>
  <c r="A337" i="2" l="1"/>
  <c r="A340" i="2"/>
  <c r="A342" i="2"/>
  <c r="A343" i="2" s="1"/>
  <c r="A344" i="2" s="1"/>
  <c r="A345" i="2" s="1"/>
  <c r="A346" i="2" s="1"/>
  <c r="A347" i="2" s="1"/>
  <c r="A341" i="2"/>
  <c r="A349" i="2" l="1"/>
  <c r="A348" i="2"/>
  <c r="A350" i="2" s="1"/>
  <c r="A351" i="2" s="1"/>
  <c r="A352" i="2" l="1"/>
  <c r="A353" i="2"/>
  <c r="A354" i="2" s="1"/>
  <c r="A355" i="2" s="1"/>
  <c r="A356" i="2" s="1"/>
  <c r="A357" i="2" s="1"/>
  <c r="A358" i="2" s="1"/>
  <c r="A359" i="2" s="1"/>
  <c r="A360" i="2" s="1"/>
  <c r="A362" i="2" l="1"/>
  <c r="A364" i="2" s="1"/>
  <c r="A365" i="2" s="1"/>
  <c r="A366" i="2" s="1"/>
  <c r="A367" i="2" s="1"/>
  <c r="A368" i="2" s="1"/>
  <c r="A361" i="2"/>
  <c r="A363" i="2" s="1"/>
  <c r="A369" i="2" l="1"/>
  <c r="A371" i="2" s="1"/>
  <c r="A372" i="2" s="1"/>
  <c r="A373" i="2" s="1"/>
  <c r="A374" i="2" s="1"/>
  <c r="A375" i="2" s="1"/>
  <c r="A376" i="2" s="1"/>
  <c r="A377" i="2" s="1"/>
  <c r="A378" i="2" s="1"/>
  <c r="A379" i="2" s="1"/>
  <c r="A380" i="2" s="1"/>
  <c r="A381" i="2" s="1"/>
  <c r="A382" i="2" s="1"/>
  <c r="A383" i="2" s="1"/>
  <c r="A384" i="2" s="1"/>
  <c r="A385" i="2" s="1"/>
  <c r="A370" i="2"/>
  <c r="A386" i="2" l="1"/>
  <c r="A387" i="2"/>
  <c r="A388" i="2" l="1"/>
  <c r="A389" i="2"/>
  <c r="A390" i="2" s="1"/>
  <c r="A392" i="2" l="1"/>
  <c r="A391" i="2"/>
  <c r="A394" i="2" l="1"/>
  <c r="A396" i="2" s="1"/>
  <c r="A397" i="2" s="1"/>
  <c r="A398" i="2" s="1"/>
  <c r="A399" i="2" s="1"/>
  <c r="A400" i="2" s="1"/>
  <c r="A401" i="2" s="1"/>
  <c r="A402" i="2" s="1"/>
  <c r="A403" i="2" s="1"/>
  <c r="A404" i="2" s="1"/>
  <c r="A405" i="2" s="1"/>
  <c r="A406" i="2" s="1"/>
  <c r="A407" i="2" s="1"/>
  <c r="A408" i="2" s="1"/>
  <c r="A409" i="2" s="1"/>
  <c r="A410" i="2" s="1"/>
  <c r="A411" i="2" s="1"/>
  <c r="A412" i="2" s="1"/>
  <c r="A413" i="2" s="1"/>
  <c r="A393" i="2"/>
  <c r="A395" i="2" s="1"/>
  <c r="A414" i="2" l="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15" i="2"/>
  <c r="A451" i="2" l="1"/>
  <c r="A450" i="2"/>
  <c r="A453" i="2"/>
  <c r="A452" i="2"/>
  <c r="A449" i="2"/>
  <c r="A455" i="2" s="1"/>
  <c r="A456" i="2" s="1"/>
  <c r="A457" i="2" s="1"/>
  <c r="A458" i="2" s="1"/>
  <c r="A459" i="2" s="1"/>
  <c r="A460" i="2" s="1"/>
  <c r="A454" i="2"/>
  <c r="A461" i="2" l="1"/>
  <c r="A463"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62" i="2"/>
  <c r="A464" i="2" s="1"/>
  <c r="A488" i="2" l="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1" i="2" s="1"/>
  <c r="A489" i="2"/>
  <c r="A465" i="2"/>
  <c r="A510" i="2" l="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5" i="2" s="1"/>
  <c r="A557" i="2" s="1"/>
  <c r="A558" i="2" s="1"/>
  <c r="A559" i="2" s="1"/>
  <c r="A560" i="2" s="1"/>
  <c r="A561" i="2" s="1"/>
  <c r="A562" i="2" s="1"/>
  <c r="A563" i="2" s="1"/>
  <c r="A564" i="2" s="1"/>
  <c r="A565" i="2" s="1"/>
  <c r="A566" i="2" s="1"/>
  <c r="A567" i="2" s="1"/>
  <c r="A568" i="2" s="1"/>
  <c r="A569" i="2" s="1"/>
  <c r="A570" i="2" s="1"/>
  <c r="A571" i="2" s="1"/>
  <c r="A573" i="2" s="1"/>
  <c r="A574" i="2" s="1"/>
  <c r="A575" i="2" s="1"/>
  <c r="A576" i="2" s="1"/>
  <c r="A577" i="2" s="1"/>
  <c r="A578" i="2" s="1"/>
  <c r="A579" i="2" s="1"/>
  <c r="A554" i="2" l="1"/>
  <c r="A556" i="2" s="1"/>
  <c r="A572" i="2"/>
  <c r="A580" i="2"/>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30" i="2" s="1"/>
  <c r="A629" i="2" l="1"/>
  <c r="A631" i="2" s="1"/>
  <c r="A632" i="2" s="1"/>
  <c r="A633" i="2" s="1"/>
  <c r="A635" i="2" s="1"/>
  <c r="A634" i="2" l="1"/>
  <c r="A636" i="2" s="1"/>
  <c r="A637" i="2" s="1"/>
  <c r="A638" i="2" s="1"/>
  <c r="A639" i="2" s="1"/>
  <c r="A640" i="2" s="1"/>
  <c r="A642" i="2" s="1"/>
  <c r="A641" i="2" l="1"/>
  <c r="A643" i="2" s="1"/>
  <c r="A644" i="2" s="1"/>
  <c r="A645" i="2" s="1"/>
  <c r="A646" i="2" s="1"/>
  <c r="A647" i="2" s="1"/>
  <c r="A648" i="2" s="1"/>
  <c r="A649" i="2" s="1"/>
  <c r="A650" i="2" l="1"/>
  <c r="A651" i="2" s="1"/>
  <c r="A653" i="2" s="1"/>
  <c r="A654" i="2" s="1"/>
  <c r="A655" i="2" s="1"/>
  <c r="A656" i="2" s="1"/>
  <c r="A657" i="2" s="1"/>
  <c r="A658" i="2" s="1"/>
  <c r="A659" i="2" s="1"/>
  <c r="A660" i="2" s="1"/>
  <c r="A661" i="2" s="1"/>
  <c r="A662" i="2" s="1"/>
  <c r="A652" i="2" l="1"/>
</calcChain>
</file>

<file path=xl/sharedStrings.xml><?xml version="1.0" encoding="utf-8"?>
<sst xmlns="http://schemas.openxmlformats.org/spreadsheetml/2006/main" count="16634" uniqueCount="2325">
  <si>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</si>
  <si>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</si>
  <si>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</si>
  <si>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</si>
  <si>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</si>
  <si>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</si>
  <si>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</si>
  <si>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</si>
  <si>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</si>
  <si>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</si>
  <si>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</si>
  <si>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</si>
  <si>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</si>
  <si>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</si>
  <si>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</si>
  <si>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</si>
  <si>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</si>
  <si>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</si>
  <si>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</si>
  <si>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</si>
  <si>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</si>
  <si>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</si>
  <si>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</si>
  <si>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</si>
  <si>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</si>
  <si>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</si>
  <si>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</si>
  <si>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</si>
  <si>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</si>
  <si>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</si>
  <si>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</si>
  <si>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</si>
  <si>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</si>
  <si>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</si>
  <si>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</si>
  <si>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</si>
  <si>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</si>
  <si>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</si>
  <si>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</si>
  <si>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</si>
  <si>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</si>
  <si>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</si>
  <si>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</si>
  <si>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</si>
  <si>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</si>
  <si>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</si>
  <si>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</si>
  <si>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</si>
  <si>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</si>
  <si>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</si>
  <si>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</si>
  <si>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</si>
  <si>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</si>
  <si>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</si>
  <si>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</si>
  <si>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</si>
  <si>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</si>
  <si>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</si>
  <si>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</si>
  <si>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</si>
  <si>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</si>
  <si>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</si>
  <si>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</si>
  <si>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</si>
  <si>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</si>
  <si>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</si>
  <si>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</si>
  <si>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</si>
  <si>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</si>
  <si>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</si>
  <si>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</si>
  <si>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</si>
  <si>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</si>
  <si>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</si>
  <si>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</si>
  <si>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</si>
  <si>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</si>
  <si>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</si>
  <si>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</si>
  <si>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</si>
  <si>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</si>
  <si>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</si>
  <si>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</si>
  <si>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</si>
  <si>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</si>
  <si>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</si>
  <si>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</si>
  <si>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</si>
  <si>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</si>
  <si>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</si>
  <si>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</si>
  <si>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</si>
  <si>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</si>
  <si>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</si>
  <si>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</si>
  <si>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</si>
  <si>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</si>
  <si>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</si>
  <si>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</si>
  <si>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</si>
  <si>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</si>
  <si>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</si>
  <si>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</si>
  <si>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</si>
  <si>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</si>
  <si>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</si>
  <si>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</si>
  <si>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</si>
  <si>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</si>
  <si>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</si>
  <si>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</si>
  <si>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</si>
  <si>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</si>
  <si>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</si>
  <si>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</si>
  <si>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</si>
  <si>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</si>
  <si>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</si>
  <si>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</si>
  <si>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</si>
  <si>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</si>
  <si>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</si>
  <si>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</si>
  <si>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</si>
  <si>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</si>
  <si>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</si>
  <si>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</si>
  <si>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</si>
  <si>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</si>
  <si>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</si>
  <si>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</si>
  <si>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</si>
  <si>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</si>
  <si>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</si>
  <si>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</si>
  <si>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</si>
  <si>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</si>
  <si>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</si>
  <si>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</si>
  <si>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</si>
  <si>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</si>
  <si>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</si>
  <si>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</si>
  <si>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</si>
  <si>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</si>
  <si>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</si>
  <si>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</si>
  <si>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</si>
  <si>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</si>
  <si>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</si>
  <si>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</si>
  <si>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</si>
  <si>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</si>
  <si>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</si>
  <si>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</si>
  <si>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</si>
  <si>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</si>
  <si>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</si>
  <si>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</si>
  <si>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</si>
  <si>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</si>
  <si>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</si>
  <si>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</si>
  <si>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</si>
  <si>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</si>
  <si>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</si>
  <si>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</si>
  <si>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</si>
  <si>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</si>
  <si>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</si>
  <si>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</si>
  <si>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</si>
  <si>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</si>
  <si>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</si>
  <si>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</si>
  <si>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</si>
  <si>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</si>
  <si>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</si>
  <si>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</si>
  <si>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</si>
  <si>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</si>
  <si>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</si>
  <si>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</si>
  <si>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</si>
  <si>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</si>
  <si>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</si>
  <si>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</si>
  <si>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</si>
  <si>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</si>
  <si>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</si>
  <si>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</si>
  <si>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</si>
  <si>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</si>
  <si>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</si>
  <si>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</si>
  <si>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</si>
  <si>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</si>
  <si>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</si>
  <si>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</si>
  <si>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</si>
  <si>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</si>
  <si>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</si>
  <si>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</si>
  <si>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</si>
  <si>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</si>
  <si>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</si>
  <si>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</si>
  <si>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</si>
  <si>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</si>
  <si>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</si>
  <si>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</si>
  <si>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</si>
  <si>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</si>
  <si>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</si>
  <si>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</si>
  <si>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</si>
  <si>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</si>
  <si>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</si>
  <si>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</si>
  <si>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</si>
  <si>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</si>
  <si>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</si>
  <si>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</si>
  <si>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</si>
  <si>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</si>
  <si>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</si>
  <si>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</si>
  <si>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</si>
  <si>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</si>
  <si>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</si>
  <si>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</si>
  <si>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</si>
  <si>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</si>
  <si>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</si>
  <si>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</si>
  <si>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</si>
  <si>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</si>
  <si>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</si>
  <si>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</si>
  <si>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</si>
  <si>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</si>
  <si>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</si>
  <si>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</si>
  <si>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</si>
  <si>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</si>
  <si>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</si>
  <si>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</si>
  <si>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</si>
  <si>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</si>
  <si>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</si>
  <si>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</si>
  <si>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</si>
  <si>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</si>
  <si>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</si>
  <si>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</si>
  <si>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</si>
  <si>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</si>
  <si>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</si>
  <si>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</si>
  <si>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</si>
  <si>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</si>
  <si>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</si>
  <si>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</si>
  <si>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</si>
  <si>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</si>
  <si>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</si>
  <si>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</si>
  <si>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</si>
  <si>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</si>
  <si>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</si>
  <si>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</si>
  <si>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</si>
  <si>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</si>
  <si>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</si>
  <si>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</si>
  <si>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</si>
  <si>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</si>
  <si>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</si>
  <si>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</si>
  <si>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</si>
  <si>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</si>
  <si>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</si>
  <si>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</si>
  <si>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</si>
  <si>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</si>
  <si>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</si>
  <si>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</si>
  <si>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</si>
  <si>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</si>
  <si>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</si>
  <si>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</si>
  <si>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</si>
  <si>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</si>
  <si>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</si>
  <si>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</si>
  <si>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</si>
  <si>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</si>
  <si>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</si>
  <si>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</si>
  <si>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</si>
  <si>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</si>
  <si>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</si>
  <si>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</si>
  <si>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</si>
  <si>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</si>
  <si>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</si>
  <si>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</si>
  <si>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</si>
  <si>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</si>
  <si>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</si>
  <si>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</si>
  <si>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</si>
  <si>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</si>
  <si>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</si>
  <si>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</si>
  <si>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</si>
  <si>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</si>
  <si>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</si>
  <si>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</si>
  <si>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</si>
  <si>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</si>
  <si>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</si>
  <si>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</si>
  <si>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</si>
  <si>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</si>
  <si>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</si>
  <si>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</si>
  <si>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</si>
  <si>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</si>
  <si>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</si>
  <si>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</si>
  <si>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</si>
  <si>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</si>
  <si>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</si>
  <si>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</si>
  <si>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</si>
  <si>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</si>
  <si>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</si>
  <si>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</si>
  <si>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</si>
  <si>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</si>
  <si>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</si>
  <si>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</si>
  <si>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</si>
  <si>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</si>
  <si>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</si>
  <si>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</si>
  <si>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</si>
  <si>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</si>
  <si>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</si>
  <si>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</si>
  <si>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</si>
  <si>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</si>
  <si>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</si>
  <si>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</si>
  <si>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</si>
  <si>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</si>
  <si>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</si>
  <si>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</si>
  <si>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</si>
  <si>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</si>
  <si>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</si>
  <si>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</si>
  <si>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</si>
  <si>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</si>
  <si>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</si>
  <si>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</si>
  <si>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</si>
  <si>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</si>
  <si>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</si>
  <si>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</si>
  <si>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</si>
  <si>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</si>
  <si>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</si>
  <si>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</si>
  <si>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</si>
  <si>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</si>
  <si>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</si>
  <si>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</si>
  <si>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</si>
  <si>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</si>
  <si>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</si>
  <si>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</si>
  <si>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</si>
  <si>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</si>
  <si>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</si>
  <si>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</si>
  <si>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</si>
  <si>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</si>
  <si>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</si>
  <si>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</si>
  <si>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</si>
  <si>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</si>
  <si>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</si>
  <si>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</si>
  <si>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</si>
  <si>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</si>
  <si>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</si>
  <si>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</si>
  <si>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</si>
  <si>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</si>
  <si>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</si>
  <si>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</si>
  <si>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</si>
  <si>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</si>
  <si>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</si>
  <si>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</si>
  <si>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</si>
  <si>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</si>
  <si>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</si>
  <si>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</si>
  <si>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</si>
  <si>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</si>
  <si>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</si>
  <si>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</si>
  <si>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</si>
  <si>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</si>
  <si>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</si>
  <si>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</si>
  <si>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</si>
  <si>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</si>
  <si>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</si>
  <si>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</si>
  <si>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</si>
  <si>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</si>
  <si>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</si>
  <si>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</si>
  <si>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</si>
  <si>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</si>
  <si>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</si>
  <si>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</si>
  <si>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</si>
  <si>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</si>
  <si>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</si>
  <si>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</si>
  <si>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</si>
  <si>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</si>
  <si>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</si>
  <si>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</si>
  <si>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</si>
  <si>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</si>
  <si>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</si>
  <si>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</si>
  <si>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</si>
  <si>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</si>
  <si>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</si>
  <si>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</si>
  <si>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</si>
  <si>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</si>
  <si>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</si>
  <si>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</si>
  <si>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</si>
  <si>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</si>
  <si>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</si>
  <si>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</si>
  <si>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</si>
  <si>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</si>
  <si>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</si>
  <si>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</si>
  <si>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</si>
  <si>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</si>
  <si>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</si>
  <si>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</si>
  <si>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</si>
  <si>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</si>
  <si>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</si>
  <si>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</si>
  <si>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</si>
  <si>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</si>
  <si>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</si>
  <si>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</si>
  <si>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</si>
  <si>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</si>
  <si>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</si>
  <si>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</si>
  <si>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</si>
  <si>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</si>
  <si>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</si>
  <si>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</si>
  <si>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</si>
  <si>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</si>
  <si>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</si>
  <si>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</si>
  <si>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</si>
  <si>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</si>
  <si>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</si>
  <si>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</si>
  <si>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</si>
  <si>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</si>
  <si>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</si>
  <si>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</si>
  <si>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</si>
  <si>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</si>
  <si>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</si>
  <si>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</si>
  <si>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</si>
  <si>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</si>
  <si>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</si>
  <si>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</si>
  <si>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</si>
  <si>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</si>
  <si>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</si>
  <si>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</si>
  <si>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</si>
  <si>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</si>
  <si>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</si>
  <si>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</si>
  <si>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</si>
  <si>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</si>
  <si>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</si>
  <si>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</si>
  <si>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</si>
  <si>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</si>
  <si>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</si>
  <si>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</si>
  <si>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</si>
  <si>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</si>
  <si>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</si>
  <si>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</si>
  <si>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</si>
  <si>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</si>
  <si>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</si>
  <si>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</si>
  <si>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</si>
  <si>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</si>
  <si>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</si>
  <si>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</si>
  <si>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</si>
  <si>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</si>
  <si>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</si>
  <si>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</si>
  <si>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</si>
  <si>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</si>
  <si>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</si>
  <si>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</si>
  <si>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</si>
  <si>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</si>
  <si>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</si>
  <si>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</si>
  <si>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</si>
  <si>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</si>
  <si>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</si>
  <si>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</si>
  <si>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</si>
  <si>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</si>
  <si>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</si>
  <si>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</si>
  <si>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</si>
  <si>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</si>
  <si>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</si>
  <si>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</si>
  <si>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</si>
  <si>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</si>
  <si>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</si>
  <si>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</si>
  <si>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</si>
  <si>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</si>
  <si>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</si>
  <si>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</si>
  <si>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</si>
  <si>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</si>
  <si>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</si>
  <si>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</si>
  <si>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</si>
  <si>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</si>
  <si>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</si>
  <si>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</si>
  <si>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</si>
  <si>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</si>
  <si>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</si>
  <si>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</si>
  <si>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</si>
  <si>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</si>
  <si>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</si>
  <si>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</si>
  <si>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</si>
  <si>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</si>
  <si>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</si>
  <si>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</si>
  <si>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</si>
  <si>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</si>
  <si>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</si>
  <si>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</si>
  <si>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</si>
  <si>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</si>
  <si>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</si>
  <si>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</si>
  <si>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</si>
  <si>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</si>
  <si>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</si>
  <si>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</si>
  <si>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</si>
  <si>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</si>
  <si>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</si>
  <si>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</si>
  <si>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</si>
  <si>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</si>
  <si>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</si>
  <si>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</si>
  <si>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</si>
  <si>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</si>
  <si>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</si>
  <si>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</si>
  <si>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</si>
  <si>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</si>
  <si>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</si>
  <si>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</si>
  <si>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</si>
  <si>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</si>
  <si>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</si>
  <si>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</si>
  <si>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</si>
  <si>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</si>
  <si>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</si>
  <si>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</si>
  <si>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</si>
  <si>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</si>
  <si>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</si>
  <si>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</si>
  <si>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</si>
  <si>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</si>
  <si>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</si>
  <si>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</si>
  <si>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</si>
  <si>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</si>
  <si>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</si>
  <si>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</si>
  <si>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</si>
  <si>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</si>
  <si>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</si>
  <si>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</si>
  <si>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</si>
  <si>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</si>
  <si>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</si>
  <si>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</si>
  <si>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</si>
  <si>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</si>
  <si>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</si>
  <si>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</si>
  <si>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</si>
  <si>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</si>
  <si>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</si>
  <si>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</si>
  <si>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</si>
  <si>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</si>
  <si>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</si>
  <si>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</si>
  <si>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</si>
  <si>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</si>
  <si>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</si>
  <si>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</si>
  <si>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</si>
  <si>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</si>
  <si>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</si>
  <si>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</si>
  <si>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</si>
  <si>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</si>
  <si>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</si>
  <si>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</si>
  <si>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</si>
  <si>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</si>
  <si>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</si>
  <si>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</si>
  <si>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</si>
  <si>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</si>
  <si>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</si>
  <si>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</si>
  <si>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</si>
  <si>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</si>
  <si>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</si>
  <si>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</si>
  <si>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</si>
  <si>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</si>
  <si>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</si>
  <si>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</si>
  <si>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</si>
  <si>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</si>
  <si>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</si>
  <si>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</si>
  <si>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</si>
  <si>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</si>
  <si>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</si>
  <si>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</si>
  <si>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</si>
  <si>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</si>
  <si>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</si>
  <si>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</si>
  <si>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</si>
  <si>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</si>
  <si>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</si>
  <si>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</si>
  <si>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</si>
  <si>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</si>
  <si>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</si>
  <si>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</si>
  <si>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</si>
  <si>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</si>
  <si>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</si>
  <si>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</si>
  <si>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</si>
  <si>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</si>
  <si>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</si>
  <si>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</si>
  <si>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</si>
  <si>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</si>
  <si>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</si>
  <si>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</si>
  <si>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</si>
  <si>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</si>
  <si>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</si>
  <si>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</si>
  <si>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</si>
  <si>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</si>
  <si>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</si>
  <si>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</si>
  <si>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</si>
  <si>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</si>
  <si>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</si>
  <si>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</si>
  <si>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</si>
  <si>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</si>
  <si>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</si>
  <si>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</si>
  <si>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</si>
  <si>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</si>
  <si>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</si>
  <si>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</si>
  <si>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</si>
  <si>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</si>
  <si>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</si>
  <si>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</si>
  <si>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</si>
  <si>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</si>
  <si>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</si>
  <si>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</si>
  <si>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</si>
  <si>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</si>
  <si>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</si>
  <si>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</si>
  <si>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</si>
  <si>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</si>
  <si>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</si>
  <si>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</si>
  <si>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</si>
  <si>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</si>
  <si>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</si>
  <si>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</si>
  <si>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</si>
  <si>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</si>
  <si>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</si>
  <si>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</si>
  <si>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</si>
  <si>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</si>
  <si>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</si>
  <si>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</si>
  <si>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</si>
  <si>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</si>
  <si>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</si>
  <si>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</si>
  <si>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</si>
  <si>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</si>
  <si>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</si>
  <si>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</si>
  <si>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</si>
  <si>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</si>
  <si>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</si>
  <si>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</si>
  <si>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</si>
  <si>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</si>
  <si>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</si>
  <si>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</si>
  <si>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</si>
  <si>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</si>
  <si>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</si>
  <si>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</si>
  <si>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</si>
  <si>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</si>
  <si>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</si>
  <si>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</si>
  <si>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</si>
  <si>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</si>
  <si>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</si>
  <si>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</si>
  <si>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</si>
  <si>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</si>
  <si>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</si>
  <si>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</si>
  <si>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</si>
  <si>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</si>
  <si>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</si>
  <si>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</si>
  <si>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</si>
  <si>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</si>
  <si>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</si>
  <si>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</si>
  <si>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</si>
  <si>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</si>
  <si>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</si>
  <si>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</si>
  <si>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</si>
  <si>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</si>
  <si>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</si>
  <si>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</si>
  <si>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</si>
  <si>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</si>
  <si>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</si>
  <si>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</si>
  <si>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</si>
  <si>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</si>
  <si>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</si>
  <si>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</si>
  <si>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</si>
  <si>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</si>
  <si>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</si>
  <si>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</si>
  <si>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</si>
  <si>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</si>
  <si>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</si>
  <si>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</si>
  <si>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</si>
  <si>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</si>
  <si>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</si>
  <si>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</si>
  <si>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</si>
  <si>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</si>
  <si>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</si>
  <si>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</si>
  <si>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</si>
  <si>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</si>
  <si>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</si>
  <si>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</si>
  <si>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</si>
  <si>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</si>
  <si>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</si>
  <si>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</si>
  <si>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</si>
  <si>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</si>
  <si>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</si>
  <si>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</si>
  <si>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</si>
  <si>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</si>
  <si>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</si>
  <si>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</si>
  <si>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</si>
  <si>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</si>
  <si>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</si>
  <si>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</si>
  <si>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</si>
  <si>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</si>
  <si>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</si>
  <si>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</si>
  <si>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</si>
  <si>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</si>
  <si>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</si>
  <si>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</si>
  <si>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</si>
  <si>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</si>
  <si>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</si>
  <si>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</si>
  <si>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</si>
  <si>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</si>
  <si>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</si>
  <si>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</si>
  <si>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</si>
  <si>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</si>
  <si>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</si>
  <si>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</si>
  <si>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</si>
  <si>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</si>
  <si>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</si>
  <si>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</si>
  <si>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</si>
  <si>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</si>
  <si>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</si>
  <si>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</si>
  <si>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</si>
  <si>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</si>
  <si>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</si>
  <si>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</si>
  <si>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</si>
  <si>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</si>
  <si>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</si>
  <si>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</si>
  <si>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</si>
  <si>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</si>
  <si>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</si>
  <si>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</si>
  <si>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</si>
  <si>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</si>
  <si>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</si>
  <si>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</si>
  <si>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</si>
  <si>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</si>
  <si>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</si>
  <si>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</si>
  <si>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</si>
  <si>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</si>
  <si>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</si>
  <si>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</si>
  <si>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</si>
  <si>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</si>
  <si>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</si>
  <si>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</si>
  <si>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</si>
  <si>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</si>
  <si>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</si>
  <si>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</si>
  <si>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</si>
  <si>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</si>
  <si>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</si>
  <si>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</si>
  <si>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</si>
  <si>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</si>
  <si>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</si>
  <si>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</si>
  <si>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</si>
  <si>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</si>
  <si>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</si>
  <si>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</si>
  <si>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</si>
  <si>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</si>
  <si>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</si>
  <si>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</si>
  <si>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</si>
  <si>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</si>
  <si>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</si>
  <si>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</si>
  <si>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</si>
  <si>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</si>
  <si>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</si>
  <si>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</si>
  <si>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</si>
  <si>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</si>
  <si>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</si>
  <si>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</si>
  <si>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</si>
  <si>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</si>
  <si>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</si>
  <si>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</si>
  <si>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</si>
  <si>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</si>
  <si>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</si>
  <si>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</si>
  <si>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</si>
  <si>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</si>
  <si>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</si>
  <si>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</si>
  <si>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</si>
  <si>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</si>
  <si>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</si>
  <si>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</si>
  <si>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</si>
  <si>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</si>
  <si>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</si>
  <si>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</si>
  <si>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</si>
  <si>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</si>
  <si>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</si>
  <si>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</si>
  <si>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</si>
  <si>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</si>
  <si>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</si>
  <si>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</si>
  <si>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</si>
  <si>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</si>
  <si>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</si>
  <si>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</si>
  <si>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</si>
  <si>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</si>
  <si>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</si>
  <si>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</si>
  <si>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</si>
  <si>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</si>
  <si>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</si>
  <si>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</si>
  <si>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</si>
  <si>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</si>
  <si>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</si>
  <si>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</si>
  <si>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</si>
  <si>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</si>
  <si>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</si>
  <si>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</si>
  <si>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</si>
  <si>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</si>
  <si>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</si>
  <si>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</si>
  <si>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</si>
  <si>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</si>
  <si>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</si>
  <si>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</si>
  <si>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</si>
  <si>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</si>
  <si>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</si>
  <si>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</si>
  <si>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</si>
  <si>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</si>
  <si>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</si>
  <si>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</si>
  <si>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</si>
  <si>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</si>
  <si>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</si>
  <si>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</si>
  <si>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</si>
  <si>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</si>
  <si>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</si>
  <si>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</si>
  <si>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</si>
  <si>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</si>
  <si>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</si>
  <si>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</si>
  <si>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</si>
  <si>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</si>
  <si>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</si>
  <si>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</si>
  <si>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</si>
  <si>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</si>
  <si>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</si>
  <si>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</si>
  <si>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</si>
  <si>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</si>
  <si>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</si>
  <si>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</si>
  <si>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</si>
  <si>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</si>
  <si>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</si>
  <si>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</si>
  <si>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</si>
  <si>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</si>
  <si>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</si>
  <si>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</si>
  <si>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</si>
  <si>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</si>
  <si>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</si>
  <si>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</si>
  <si>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</si>
  <si>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</si>
  <si>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</si>
  <si>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</si>
  <si>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</si>
  <si>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</si>
  <si>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</si>
  <si>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</si>
  <si>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</si>
  <si>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</si>
  <si>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</si>
  <si>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</si>
  <si>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</si>
  <si>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</si>
  <si>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</si>
  <si>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</si>
  <si>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</si>
  <si>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</si>
  <si>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</si>
  <si>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</si>
  <si>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</si>
  <si>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</si>
  <si>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</si>
  <si>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</si>
  <si>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</si>
  <si>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</si>
  <si>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</si>
  <si>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</si>
  <si>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</si>
  <si>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</si>
  <si>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</si>
  <si>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</si>
  <si>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</si>
  <si>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</si>
  <si>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</si>
  <si>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</si>
  <si>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</si>
  <si>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</si>
  <si>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</si>
  <si>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</si>
  <si>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</si>
  <si>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</si>
  <si>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</si>
  <si>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</si>
  <si>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</si>
  <si>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</si>
  <si>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</si>
  <si>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</si>
  <si>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</si>
  <si>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</si>
  <si>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</si>
  <si>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</si>
  <si>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</si>
  <si>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</si>
  <si>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</si>
  <si>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</si>
  <si>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</si>
  <si>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</si>
  <si>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</si>
  <si>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</si>
  <si>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</si>
  <si>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</si>
  <si>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</si>
  <si>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</si>
  <si>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</si>
  <si>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</si>
  <si>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</si>
  <si>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</si>
  <si>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</si>
  <si>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</si>
  <si>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</si>
  <si>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</si>
  <si>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</si>
  <si>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</si>
  <si>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</si>
  <si>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</si>
  <si>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</si>
  <si>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</si>
  <si>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</si>
  <si>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</si>
  <si>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</si>
  <si>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</si>
  <si>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</si>
  <si>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</si>
  <si>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</si>
  <si>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</si>
  <si>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</si>
  <si>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</si>
  <si>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</si>
  <si>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</si>
  <si>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</si>
  <si>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</si>
  <si>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</si>
  <si>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</si>
  <si>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</si>
  <si>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</si>
  <si>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</si>
  <si>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</si>
  <si>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</si>
  <si>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</si>
  <si>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</si>
  <si>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</si>
  <si>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</si>
  <si>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</si>
  <si>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</si>
  <si>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</si>
  <si>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</si>
  <si>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</si>
  <si>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</si>
  <si>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</si>
  <si>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</si>
  <si>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</si>
  <si>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</si>
  <si>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</si>
  <si>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</si>
  <si>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</si>
  <si>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</si>
  <si>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</si>
  <si>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</si>
  <si>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</si>
  <si>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</si>
  <si>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</si>
  <si>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</si>
  <si>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</si>
  <si>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</si>
  <si>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</si>
  <si>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</si>
  <si>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</si>
  <si>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</si>
  <si>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</si>
  <si>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</si>
  <si>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</si>
  <si>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</si>
  <si>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</si>
  <si>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</si>
  <si>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</si>
  <si>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</si>
  <si>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</si>
  <si>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</si>
  <si>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</si>
  <si>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</si>
  <si>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</si>
  <si>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</si>
  <si>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</si>
  <si>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</si>
  <si>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</si>
  <si>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</si>
  <si>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</si>
  <si>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</si>
  <si>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</si>
  <si>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</si>
  <si>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</si>
  <si>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</si>
  <si>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</si>
  <si>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</si>
  <si>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</si>
  <si>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</si>
  <si>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</si>
  <si>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</si>
  <si>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</si>
  <si>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</si>
  <si>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</si>
  <si>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</si>
  <si>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</si>
  <si>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</si>
  <si>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</si>
  <si>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</si>
  <si>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</si>
  <si>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</si>
  <si>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</si>
  <si>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</si>
  <si>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</si>
  <si>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</si>
  <si>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</si>
  <si>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</si>
  <si>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</si>
  <si>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</si>
  <si>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</si>
  <si>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</si>
  <si>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</si>
  <si>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</si>
  <si>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</si>
  <si>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</si>
  <si>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</si>
  <si>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</si>
  <si>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</si>
  <si>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</si>
  <si>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</si>
  <si>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</si>
  <si>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</si>
  <si>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</si>
  <si>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</si>
  <si>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</si>
  <si>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</si>
  <si>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</si>
  <si>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</si>
  <si>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</si>
  <si>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</si>
  <si>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</si>
  <si>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</si>
  <si>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</si>
  <si>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</si>
  <si>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</si>
  <si>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</si>
  <si>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</si>
  <si>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</si>
  <si>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</si>
  <si>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</si>
  <si>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</si>
  <si>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</si>
  <si>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</si>
  <si>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</si>
  <si>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</si>
  <si>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</si>
  <si>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</si>
  <si>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</si>
  <si>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</si>
  <si>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</si>
  <si>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</si>
  <si>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</si>
  <si>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</si>
  <si>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</si>
  <si>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</si>
  <si>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</si>
  <si>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</si>
  <si>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</si>
  <si>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</si>
  <si>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</si>
  <si>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</si>
  <si>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</si>
  <si>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</si>
  <si>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</si>
  <si>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</si>
  <si>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</si>
  <si>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</si>
  <si>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</si>
  <si>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</si>
  <si>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</si>
  <si>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</si>
  <si>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</si>
  <si>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</si>
  <si>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</si>
  <si>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</si>
  <si>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</si>
  <si>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</si>
  <si>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</si>
  <si>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</si>
  <si>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</si>
  <si>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</si>
  <si>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</si>
  <si>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</si>
  <si>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</si>
  <si>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</si>
  <si>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</si>
  <si>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</si>
  <si>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</si>
  <si>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</si>
  <si>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</si>
  <si>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</si>
  <si>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</si>
  <si>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</si>
  <si>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</si>
  <si>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</si>
  <si>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</si>
  <si>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</si>
  <si>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</si>
  <si>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</si>
  <si>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</si>
  <si>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</si>
  <si>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</si>
  <si>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</si>
  <si>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</si>
  <si>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</si>
  <si>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</si>
  <si>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</si>
  <si>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</si>
  <si>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</si>
  <si>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</si>
  <si>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</si>
  <si>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</si>
  <si>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</si>
  <si>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</si>
  <si>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</si>
  <si>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</si>
  <si>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</si>
  <si>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</si>
  <si>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</si>
  <si>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</si>
  <si>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</si>
  <si>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</si>
  <si>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</si>
  <si>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</si>
  <si>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</si>
  <si>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</si>
  <si>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</si>
  <si>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</si>
  <si>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</si>
  <si>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</si>
  <si>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</si>
  <si>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</si>
  <si>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</si>
  <si>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</si>
  <si>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</si>
  <si>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</si>
  <si>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</si>
  <si>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</si>
  <si>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</si>
  <si>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</si>
  <si>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</si>
  <si>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</si>
  <si>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</si>
  <si>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</si>
  <si>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</si>
  <si>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</si>
  <si>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</si>
  <si>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</si>
  <si>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</si>
  <si>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</si>
  <si>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</si>
  <si>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</si>
  <si>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</si>
  <si>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</si>
  <si>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</si>
  <si>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</si>
  <si>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</si>
  <si>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</si>
  <si>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</si>
  <si>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</si>
  <si>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</si>
  <si>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</si>
  <si>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</si>
  <si>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</si>
  <si>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</si>
  <si>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</si>
  <si>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</si>
  <si>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</si>
  <si>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</si>
  <si>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</si>
  <si>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</si>
  <si>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</si>
  <si>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</si>
  <si>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</si>
  <si>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</si>
  <si>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</si>
  <si>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</si>
  <si>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</si>
  <si>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</si>
  <si>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</si>
  <si>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</si>
  <si>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</si>
  <si>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</si>
  <si>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</si>
  <si>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</si>
  <si>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</si>
  <si>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</si>
  <si>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</si>
  <si>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</si>
  <si>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</si>
  <si>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</si>
  <si>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</si>
  <si>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</si>
  <si>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</si>
  <si>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</si>
  <si>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</si>
  <si>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</si>
  <si>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</si>
  <si>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</si>
  <si>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</si>
  <si>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</si>
  <si>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</si>
  <si>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</si>
  <si>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</si>
  <si>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</si>
  <si>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</si>
  <si>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</si>
  <si>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</si>
  <si>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</si>
  <si>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</si>
  <si>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</si>
  <si>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</si>
  <si>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</si>
  <si>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</si>
  <si>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</si>
  <si>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</si>
  <si>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</si>
  <si>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</si>
  <si>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</si>
  <si>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</si>
  <si>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</si>
  <si>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</si>
  <si>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</si>
  <si>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</si>
  <si>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</si>
  <si>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</si>
  <si>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</si>
  <si>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</si>
  <si>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</si>
  <si>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</si>
  <si>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</si>
  <si>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</si>
  <si>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</si>
  <si>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</si>
  <si>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</si>
  <si>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</si>
  <si>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</si>
  <si>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</si>
  <si>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</si>
  <si>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</si>
  <si>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</si>
  <si>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</si>
  <si>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</si>
  <si>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</si>
  <si>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</si>
  <si>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</si>
  <si>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</si>
  <si>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</si>
  <si>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</si>
  <si>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</si>
  <si>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</si>
  <si>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</si>
  <si>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</si>
  <si>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</si>
  <si>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</si>
  <si>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</si>
  <si>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</si>
  <si>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</si>
  <si>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</si>
  <si>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</si>
  <si>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</si>
  <si>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</si>
  <si>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</si>
  <si>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</si>
  <si>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</si>
  <si>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</si>
  <si>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</si>
  <si>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</si>
  <si>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</si>
  <si>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</si>
  <si>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</si>
  <si>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</si>
  <si>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</si>
  <si>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</si>
  <si>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</si>
  <si>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</si>
  <si>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</si>
  <si>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</si>
  <si>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</si>
  <si>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</si>
  <si>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</si>
  <si>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</si>
  <si>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</si>
  <si>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</si>
  <si>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</si>
  <si>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</si>
  <si>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</si>
  <si>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</si>
  <si>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</si>
  <si>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</si>
  <si>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</si>
  <si>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</si>
  <si>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</si>
  <si>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</si>
  <si>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</si>
  <si>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</si>
  <si>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</si>
  <si>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</si>
  <si>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</si>
  <si>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</si>
  <si>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</si>
  <si>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</si>
  <si>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</si>
  <si>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</si>
  <si>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</si>
  <si>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</si>
  <si>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</si>
  <si>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</si>
  <si>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</si>
  <si>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</si>
  <si>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</si>
  <si>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</si>
  <si>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</si>
  <si>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</si>
  <si>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</si>
  <si>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</si>
  <si>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</si>
  <si>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</si>
  <si>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</si>
  <si>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</si>
  <si>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</si>
  <si>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</si>
  <si>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</si>
  <si>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</si>
  <si>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</si>
  <si>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</si>
  <si>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</si>
  <si>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</si>
  <si>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</si>
  <si>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</si>
  <si>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</si>
  <si>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</si>
  <si>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</si>
  <si>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</si>
  <si>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</si>
  <si>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</si>
  <si>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</si>
  <si>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</si>
  <si>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</si>
  <si>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</si>
  <si>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</si>
  <si>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</si>
  <si>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</si>
  <si>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</si>
  <si>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</si>
  <si>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</si>
  <si>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</si>
  <si>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</si>
  <si>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</si>
  <si>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</si>
  <si>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</si>
  <si>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</si>
  <si>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</si>
  <si>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</si>
  <si>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</si>
  <si>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</si>
  <si>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</si>
  <si>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</si>
  <si>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</si>
  <si>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</si>
  <si>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</si>
  <si>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</si>
  <si>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</si>
  <si>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</si>
  <si>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</si>
  <si>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</si>
  <si>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</si>
  <si>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</si>
  <si>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</si>
  <si>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</si>
  <si>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</si>
  <si>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</si>
  <si>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</si>
  <si>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</si>
  <si>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</si>
  <si>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</si>
  <si>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</si>
  <si>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</si>
  <si>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</si>
  <si>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</si>
  <si>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</si>
  <si>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</si>
  <si>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</si>
  <si>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</si>
  <si>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</si>
  <si>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</si>
  <si>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</si>
  <si>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</si>
  <si>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</si>
  <si>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</si>
  <si>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</si>
  <si>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</si>
  <si>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</si>
  <si>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</si>
  <si>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</si>
  <si>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</si>
  <si>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</si>
  <si>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</si>
  <si>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</si>
  <si>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</si>
  <si>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</si>
  <si>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</si>
  <si>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</si>
  <si>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</si>
  <si>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</si>
  <si>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</si>
  <si>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</si>
  <si>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</si>
  <si>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</si>
  <si>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</si>
  <si>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</si>
  <si>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</si>
  <si>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</si>
  <si>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</si>
  <si>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</si>
  <si>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</si>
  <si>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</si>
  <si>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</si>
  <si>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</si>
  <si>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</si>
  <si>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</si>
  <si>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</si>
  <si>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</si>
  <si>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</si>
  <si>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</si>
  <si>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</si>
  <si>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</si>
  <si>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</si>
  <si>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</si>
  <si>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</si>
  <si>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</si>
  <si>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</si>
  <si>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</si>
  <si>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</si>
  <si>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</si>
  <si>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</si>
  <si>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</si>
  <si>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</si>
  <si>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</si>
  <si>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</si>
  <si>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</si>
  <si>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</si>
  <si>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</si>
  <si>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</si>
  <si>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</si>
  <si>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</si>
  <si>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</si>
  <si>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</si>
  <si>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</si>
  <si>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</si>
  <si>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</si>
  <si>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</si>
  <si>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</si>
  <si>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</si>
  <si>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</si>
  <si>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</si>
  <si>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</si>
  <si>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</si>
  <si>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</si>
  <si>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</si>
  <si>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</si>
  <si>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</si>
  <si>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</si>
  <si>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</si>
  <si>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</si>
  <si>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</si>
  <si>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</si>
  <si>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</si>
  <si>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</si>
  <si>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</si>
  <si>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</si>
  <si>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</si>
  <si>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</si>
  <si>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</si>
  <si>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</si>
  <si>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</si>
  <si>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</si>
  <si>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</si>
  <si>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</si>
  <si>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</si>
  <si>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</si>
  <si>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</si>
  <si>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</si>
  <si>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</si>
  <si>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</si>
  <si>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</si>
  <si>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</si>
  <si>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</si>
  <si>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</si>
  <si>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</si>
  <si>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</si>
  <si>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</si>
  <si>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</si>
  <si>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</si>
  <si>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</si>
  <si>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</si>
  <si>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</si>
  <si>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</si>
  <si>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</si>
  <si>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</si>
  <si>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</si>
  <si>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</si>
  <si>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</si>
  <si>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</si>
  <si>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</si>
  <si>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</si>
  <si>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</si>
  <si>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</si>
  <si>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</si>
  <si>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</si>
  <si>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</si>
  <si>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</si>
  <si>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</si>
  <si>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</si>
  <si>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</si>
  <si>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</si>
  <si>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</si>
  <si>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</si>
  <si>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</si>
  <si>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</si>
  <si>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</si>
  <si>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</si>
  <si>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</si>
  <si>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</si>
  <si>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</si>
  <si>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</si>
  <si>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</si>
  <si>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</si>
  <si>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</si>
  <si>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</si>
  <si>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</si>
  <si>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</si>
  <si>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</si>
  <si>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</si>
  <si>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</si>
  <si>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</si>
  <si>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</si>
  <si>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</si>
  <si>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</si>
  <si>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</si>
  <si>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</si>
  <si>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</si>
  <si>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</si>
  <si>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</si>
  <si>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</si>
  <si>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</si>
  <si>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</si>
  <si>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</si>
  <si>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</si>
  <si>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</si>
  <si>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</si>
  <si>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</si>
  <si>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</si>
  <si>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</si>
  <si>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</si>
  <si>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</si>
  <si>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</si>
  <si>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</si>
  <si>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</si>
  <si>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</si>
  <si>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</si>
  <si>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</si>
  <si>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</si>
  <si>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</si>
  <si>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</si>
  <si>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</si>
  <si>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</si>
  <si>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</si>
  <si>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</si>
  <si>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</si>
  <si>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</si>
  <si>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</si>
  <si>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</si>
  <si>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</si>
  <si>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</si>
  <si>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</si>
  <si>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</si>
  <si>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</si>
  <si>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</si>
  <si>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</si>
  <si>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</si>
  <si>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</si>
  <si>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</si>
  <si>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</si>
  <si>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</si>
  <si>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</si>
  <si>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</si>
  <si>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</si>
  <si>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</si>
  <si>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</si>
  <si>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</si>
  <si>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</si>
  <si>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</si>
  <si>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</si>
  <si>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</si>
  <si>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</si>
  <si>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</si>
  <si>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</si>
  <si>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</si>
  <si>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</si>
  <si>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</si>
  <si>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</si>
  <si>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</si>
  <si>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</si>
  <si>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</si>
  <si>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</si>
  <si>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</si>
  <si>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</si>
  <si>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</si>
  <si>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</si>
  <si>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</si>
  <si>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</si>
  <si>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</si>
  <si>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</si>
  <si>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</si>
  <si>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</si>
  <si>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</si>
  <si>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</si>
  <si>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</si>
  <si>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</si>
  <si>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</si>
  <si>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</si>
  <si>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</si>
  <si>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</si>
  <si>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</si>
  <si>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</si>
  <si>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</si>
  <si>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</si>
  <si>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</si>
  <si>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</si>
  <si>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</si>
  <si>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</si>
  <si>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</si>
  <si>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</si>
  <si>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</si>
  <si>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</si>
  <si>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</si>
  <si>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</si>
  <si>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</si>
  <si>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</si>
  <si>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</si>
  <si>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</si>
  <si>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</si>
  <si>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</si>
  <si>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</si>
  <si>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</si>
  <si>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</si>
  <si>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</si>
  <si>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</si>
  <si>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</si>
  <si>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</si>
  <si>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</si>
  <si>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</si>
  <si>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</si>
  <si>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</si>
  <si>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</si>
  <si>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</si>
  <si>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</si>
  <si>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</si>
  <si>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</si>
  <si>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</si>
  <si>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</si>
  <si>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</si>
  <si>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</si>
  <si>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</si>
  <si>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</si>
  <si>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</si>
  <si>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</si>
  <si>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</si>
  <si>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</si>
  <si>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</si>
  <si>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</si>
  <si>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</si>
  <si>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</si>
  <si>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</si>
  <si>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</si>
  <si>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</si>
  <si>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</si>
  <si>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</si>
  <si>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</si>
  <si>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</si>
  <si>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</si>
  <si>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</si>
  <si>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</si>
  <si>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</si>
  <si>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</si>
  <si>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</si>
  <si>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</si>
  <si>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</si>
  <si>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</si>
  <si>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</si>
  <si>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</si>
  <si>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</si>
  <si>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</si>
  <si>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</si>
  <si>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</si>
  <si>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</si>
  <si>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</si>
  <si>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</si>
  <si>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</si>
  <si>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</si>
  <si>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</si>
  <si>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</si>
  <si>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</si>
  <si>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</si>
  <si>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</si>
  <si>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</si>
  <si>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</si>
  <si>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</si>
  <si>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</si>
  <si>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</si>
  <si>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</si>
  <si>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</si>
  <si>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</si>
  <si>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</si>
  <si>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</si>
  <si>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</si>
  <si>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</si>
  <si>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</si>
  <si>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</si>
  <si>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</si>
  <si>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</si>
  <si>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</si>
  <si>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</si>
  <si>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</si>
  <si>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</si>
  <si>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</si>
  <si>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</si>
  <si>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</si>
  <si>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</si>
  <si>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</si>
  <si>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</si>
  <si>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</si>
  <si>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</si>
  <si>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</si>
  <si>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</si>
  <si>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</si>
  <si>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</si>
  <si>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</si>
  <si>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</si>
  <si>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</si>
  <si>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</si>
  <si>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</si>
  <si>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</si>
  <si>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</si>
  <si>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</si>
  <si>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</si>
  <si>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</si>
  <si>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</si>
  <si>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</si>
  <si>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</si>
  <si>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</si>
  <si>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</si>
  <si>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</si>
  <si>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</si>
  <si>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</si>
  <si>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</si>
  <si>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</si>
  <si>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</si>
  <si>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</si>
  <si>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</si>
  <si>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</si>
  <si>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</si>
  <si>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</si>
  <si>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</si>
  <si>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</si>
  <si>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</si>
  <si>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</si>
  <si>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</si>
  <si>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</si>
  <si>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</si>
  <si>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</si>
  <si>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</si>
  <si>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</si>
  <si>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</si>
  <si>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</si>
  <si>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</si>
  <si>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</si>
  <si>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</si>
  <si>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</si>
  <si>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</si>
  <si>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</si>
  <si>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</si>
  <si>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</si>
  <si>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</si>
  <si>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</si>
  <si>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</si>
  <si>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</si>
  <si>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</si>
  <si>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</si>
  <si>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</si>
  <si>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</si>
  <si>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</si>
  <si>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</si>
  <si>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</si>
  <si>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</si>
  <si>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</si>
  <si>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</si>
  <si>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</si>
  <si>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</si>
  <si>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</si>
  <si>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</si>
  <si>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</si>
  <si>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</si>
  <si>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</si>
  <si>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</si>
  <si>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</si>
  <si>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</si>
  <si>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</si>
  <si>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</si>
  <si>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</si>
  <si>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</si>
  <si>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</si>
  <si>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</si>
  <si>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</si>
  <si>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</si>
  <si>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</si>
  <si>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</si>
  <si>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</si>
  <si>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</si>
  <si>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</si>
  <si>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</si>
  <si>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</si>
  <si>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</si>
  <si>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</si>
  <si>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</si>
  <si>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</si>
  <si>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</si>
  <si>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</si>
  <si>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</si>
  <si>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</si>
  <si>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</si>
  <si>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</si>
  <si>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</si>
  <si>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</si>
  <si>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</si>
  <si>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</si>
  <si>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</si>
  <si>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</si>
  <si>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</si>
  <si>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</si>
  <si>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</si>
  <si>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</si>
  <si>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</si>
  <si>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</si>
  <si>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</si>
  <si>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</si>
  <si>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</si>
  <si>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</si>
  <si>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</si>
  <si>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</si>
  <si>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</si>
  <si>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</si>
  <si>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</si>
  <si>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</si>
  <si>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</si>
  <si>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</si>
  <si>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</si>
  <si>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</si>
  <si>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</si>
  <si>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</si>
  <si>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</si>
  <si>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</si>
  <si>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</si>
  <si>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</si>
  <si>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</si>
  <si>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</si>
  <si>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</si>
  <si>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</si>
  <si>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</si>
  <si>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</si>
  <si>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</si>
  <si>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</si>
  <si>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</si>
  <si>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</si>
  <si>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</si>
  <si>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</si>
  <si>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</si>
  <si>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</si>
  <si>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</si>
  <si>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</si>
  <si>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</si>
  <si>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</si>
  <si>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</si>
  <si>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</si>
  <si>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</si>
  <si>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</si>
  <si>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</si>
  <si>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</si>
  <si>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</si>
  <si>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</si>
  <si>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</si>
  <si>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</si>
  <si>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</si>
  <si>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</si>
  <si>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</si>
  <si>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</si>
  <si>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</si>
  <si>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</si>
  <si>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</si>
  <si>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</si>
  <si>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</si>
  <si>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</si>
  <si>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</si>
  <si>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</si>
  <si>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</si>
  <si>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</si>
  <si>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</si>
  <si>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</si>
  <si>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</si>
  <si>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</si>
  <si>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</si>
  <si>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</si>
  <si>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</si>
  <si>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</si>
  <si>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</si>
  <si>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</si>
  <si>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</si>
  <si>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</si>
  <si>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</si>
  <si>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</si>
  <si>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</si>
  <si>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</si>
  <si>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</si>
  <si>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</si>
  <si>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</si>
  <si>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</si>
  <si>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</si>
  <si>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</si>
  <si>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</si>
  <si>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</si>
  <si>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</si>
  <si>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</si>
  <si>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</si>
  <si>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</si>
  <si>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</si>
  <si>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</si>
  <si>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</si>
  <si>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</si>
  <si>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</si>
  <si>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</si>
  <si>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</si>
  <si>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</si>
  <si>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</si>
  <si>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</si>
  <si>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</si>
  <si>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</si>
  <si>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</si>
  <si>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</si>
  <si>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</si>
  <si>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</si>
  <si>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</si>
  <si>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</si>
  <si>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</si>
  <si>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</si>
  <si>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</si>
  <si>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</si>
  <si>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</si>
  <si>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</si>
  <si>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</si>
  <si>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</si>
  <si>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</si>
  <si>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</si>
  <si>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</si>
  <si>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</si>
  <si>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</si>
  <si>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</si>
  <si>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</si>
  <si>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</si>
  <si>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</si>
  <si>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</si>
  <si>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</si>
  <si>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</si>
  <si>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</si>
  <si>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</si>
  <si>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</si>
  <si>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</si>
  <si>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</si>
  <si>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</si>
  <si>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</si>
  <si>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</si>
  <si>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Column1</t>
  </si>
  <si>
    <t>LABOR DAY</t>
  </si>
  <si>
    <t>MONREAL</t>
  </si>
  <si>
    <r>
      <t>MA</t>
    </r>
    <r>
      <rPr>
        <sz val="11"/>
        <color theme="1"/>
        <rFont val="Calibri"/>
        <family val="2"/>
      </rPr>
      <t>ÑAGO</t>
    </r>
  </si>
  <si>
    <t>EXEC ASST TO MAYOR</t>
  </si>
  <si>
    <t>MONREAL GREGORIO M.</t>
  </si>
  <si>
    <t>VL WITHOUT PAY</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</si>
  <si>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</si>
  <si>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</si>
  <si>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</si>
  <si>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</si>
  <si>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</si>
  <si>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</si>
  <si>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</si>
  <si>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</si>
  <si>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</si>
  <si>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</si>
  <si>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</si>
  <si>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</si>
  <si>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</si>
  <si>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</si>
  <si>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</si>
  <si>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</si>
  <si>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</si>
  <si>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</si>
  <si>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</si>
  <si>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</si>
  <si>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</si>
  <si>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</si>
  <si>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</si>
  <si>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</si>
  <si>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</si>
  <si>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</si>
  <si>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</si>
  <si>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</si>
  <si>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</si>
  <si>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</si>
  <si>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</si>
  <si>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</si>
  <si>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</si>
  <si>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</si>
  <si>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</si>
  <si>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</si>
  <si>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</si>
  <si>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</si>
  <si>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</si>
  <si>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</si>
  <si>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</si>
  <si>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</si>
  <si>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</si>
  <si>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</si>
  <si>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</si>
  <si>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</si>
  <si>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</si>
  <si>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</si>
  <si>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</si>
  <si>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</si>
  <si>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</si>
  <si>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</si>
  <si>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</si>
  <si>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</si>
  <si>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</si>
  <si>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</si>
  <si>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</si>
  <si>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</si>
  <si>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</si>
  <si>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</si>
  <si>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</si>
  <si>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</si>
  <si>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</si>
  <si>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</si>
  <si>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</si>
  <si>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</si>
  <si>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</si>
  <si>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</si>
  <si>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</si>
  <si>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</si>
  <si>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</si>
  <si>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</si>
  <si>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</si>
  <si>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</si>
  <si>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</si>
  <si>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</si>
  <si>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</si>
  <si>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</si>
  <si>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</si>
  <si>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</si>
  <si>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</si>
  <si>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</si>
  <si>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</si>
  <si>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</si>
  <si>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</si>
  <si>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</si>
  <si>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</si>
  <si>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</si>
  <si>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</si>
  <si>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</si>
  <si>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</si>
  <si>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</si>
  <si>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</si>
  <si>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</si>
  <si>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</si>
  <si>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</si>
  <si>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</si>
  <si>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</si>
  <si>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</si>
  <si>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</si>
  <si>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</si>
  <si>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</si>
  <si>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</si>
  <si>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</si>
  <si>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</si>
  <si>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</si>
  <si>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</si>
  <si>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</si>
  <si>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</si>
  <si>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</si>
  <si>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</si>
  <si>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</si>
  <si>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</si>
  <si>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</si>
  <si>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</si>
  <si>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</si>
  <si>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</si>
  <si>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</si>
  <si>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</si>
  <si>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</si>
  <si>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WITHOUT PAY</t>
  </si>
  <si>
    <t>SPECIAL PRIVLEGE</t>
  </si>
  <si>
    <t>REMELYN</t>
  </si>
  <si>
    <t>OFFICE STAFF</t>
  </si>
  <si>
    <t>PEOPLE'S PARK</t>
  </si>
  <si>
    <t>RAMOS REMELYN A.</t>
  </si>
  <si>
    <t>RODEL</t>
  </si>
  <si>
    <t>ORTEGA RODEL R.</t>
  </si>
  <si>
    <t>SPECIALPRIVILEGE</t>
  </si>
  <si>
    <t>GILBERTO</t>
  </si>
  <si>
    <t>NATANAUAN GILBERTO A.</t>
  </si>
  <si>
    <t>FERRY</t>
  </si>
  <si>
    <t>RUGA</t>
  </si>
  <si>
    <t>FERRY FRANCIS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</si>
</sst>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1">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0" fontId="0" fillId="0" borderId="4" xfId="0" applyNumberFormat="1" applyBorder="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8">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0070C0"/>
      </font>
    </dxf>
    <dxf>
      <font>
        <color theme="9" tint="-0.24994659260841701"/>
      </font>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7"/>
      <tableStyleElement type="headerRow" dxfId="76"/>
      <tableStyleElement type="firstColumn" dxfId="75"/>
      <tableStyleElement type="firstRowStripe" dxfId="74"/>
      <tableStyleElement type="firstHeaderCell" dxfId="73"/>
    </tableStyle>
    <tableStyle name="Leave Report" table="0" count="13" xr9:uid="{00000000-0011-0000-FFFF-FFFF01000000}">
      <tableStyleElement type="wholeTable" dxfId="72"/>
      <tableStyleElement type="headerRow" dxfId="71"/>
      <tableStyleElement type="totalRow" dxfId="70"/>
      <tableStyleElement type="firstRowStripe" dxfId="69"/>
      <tableStyleElement type="firstColumnStripe" dxfId="68"/>
      <tableStyleElement type="firstSubtotalColumn" dxfId="67"/>
      <tableStyleElement type="firstSubtotalRow" dxfId="66"/>
      <tableStyleElement type="secondSubtotalRow" dxfId="65"/>
      <tableStyleElement type="firstRowSubheading" dxfId="64"/>
      <tableStyleElement type="secondRowSubheading" dxfId="63"/>
      <tableStyleElement type="thirdRowSubheading" dxfId="62"/>
      <tableStyleElement type="pageFieldLabels" dxfId="61"/>
      <tableStyleElement type="pageFieldValues"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43.690611458333" createdVersion="8" refreshedVersion="8" minRefreshableVersion="3" recordCount="5353" xr:uid="{00000000-000A-0000-FFFF-FFFF01000000}">
  <cacheSource type="worksheet">
    <worksheetSource name="LeaveTracker"/>
  </cacheSource>
  <cacheFields count="15">
    <cacheField name="CTRL  No" numFmtId="0">
      <sharedItems containsMixedTypes="1" containsNumber="1" containsInteger="1" minValue="1" maxValue="1696" count="1780">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sharedItems>
    </cacheField>
    <cacheField name="Date Encoded" numFmtId="14">
      <sharedItems containsSemiMixedTypes="0" containsNonDate="0" containsDate="1" containsString="0" minDate="2019-11-20T00:00:00" maxDate="2023-04-28T00:00:00"/>
    </cacheField>
    <cacheField name="Date File" numFmtId="14">
      <sharedItems containsNonDate="0" containsDate="1" containsString="0" containsBlank="1" minDate="2019-01-02T00:00:00" maxDate="2023-12-23T00:00:00" count="505">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MixedTypes="1" containsNumber="1" containsInteger="1" minValue="0" maxValue="0" count="7">
        <s v="CASUAL"/>
        <s v="REGULAR"/>
        <s v="JOBCON"/>
        <s v="CO TERM"/>
        <n v="0"/>
        <s v="MARDO MELINDA E."/>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3">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FORCE LEAVE"/>
    <s v="1 OTHER"/>
    <n v="1"/>
    <m/>
  </r>
  <r>
    <x v="46"/>
    <d v="2022-08-05T00:00:00"/>
    <x v="30"/>
    <s v="GUMIRAN HERMINIA A."/>
    <s v="DEPED"/>
    <x v="0"/>
    <d v="2022-07-18T00:00:00"/>
    <d v="2022-07-19T00:00:00"/>
    <s v="OTHER"/>
    <s v="FORCE LEAVE"/>
    <s v="2 OTHER"/>
    <n v="2"/>
    <m/>
  </r>
  <r>
    <x v="46"/>
    <d v="2022-08-05T00:00:00"/>
    <x v="3"/>
    <s v="GUMIRAN HERMINIA A."/>
    <s v="DEPED"/>
    <x v="0"/>
    <d v="2022-07-21T00:00:00"/>
    <d v="2022-07-22T00:00:00"/>
    <s v="OTHER"/>
    <s v="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FORCE LEAVE"/>
    <s v="1 OTHER"/>
    <n v="1"/>
    <m/>
  </r>
  <r>
    <x v="73"/>
    <d v="2022-08-05T00:00:00"/>
    <x v="49"/>
    <s v="DELA CRUZ CHARITO A."/>
    <s v="AGRICULTURE OFFICE"/>
    <x v="0"/>
    <d v="2022-07-01T00:00:00"/>
    <d v="2022-07-01T00:00:00"/>
    <s v="OTHER"/>
    <s v="FORCE LEAVE"/>
    <s v="1 OTHER"/>
    <n v="1"/>
    <m/>
  </r>
  <r>
    <x v="73"/>
    <d v="2022-08-05T00:00:00"/>
    <x v="49"/>
    <s v="DELA CRUZ CHARITO A."/>
    <s v="AGRICULTURE OFFICE"/>
    <x v="0"/>
    <d v="2022-07-06T00:00:00"/>
    <d v="2022-07-06T00:00:00"/>
    <s v="OTHER"/>
    <s v="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D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D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D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D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D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D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DGE"/>
    <s v="1 OTHER"/>
    <n v="1"/>
    <m/>
  </r>
  <r>
    <x v="164"/>
    <d v="2022-09-02T00:00:00"/>
    <x v="8"/>
    <s v="SARDIÑOLA REBECCA C."/>
    <s v="SP"/>
    <x v="0"/>
    <d v="2022-07-21T00:00:00"/>
    <d v="2022-07-22T00:00:00"/>
    <s v="OTHER"/>
    <s v="SEC 21 EO 292 SPECIAL PRIVILED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D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D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D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D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DGE"/>
    <s v="1 OTHER"/>
    <n v="1"/>
    <m/>
  </r>
  <r>
    <x v="222"/>
    <d v="2022-10-10T00:00:00"/>
    <x v="91"/>
    <s v="SUMAGUI LORENA P."/>
    <s v="BIR"/>
    <x v="0"/>
    <d v="2022-07-28T00:00:00"/>
    <d v="2022-07-28T00:00:00"/>
    <s v="OTHER"/>
    <s v="SEC 21 EO 292 SPECIAL PRIVILED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D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D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D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D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DGE"/>
    <s v="1 OTHER"/>
    <n v="1"/>
    <m/>
  </r>
  <r>
    <x v="257"/>
    <d v="2022-10-11T00:00:00"/>
    <x v="99"/>
    <s v="PEJI NARCISO V."/>
    <s v="TCIS"/>
    <x v="2"/>
    <d v="2022-10-13T00:00:00"/>
    <d v="2022-10-14T00:00:00"/>
    <s v="WITHOUTPAY"/>
    <s v="SL"/>
    <s v="2 WITHOUTPAY"/>
    <n v="2"/>
    <m/>
  </r>
  <r>
    <x v="257"/>
    <d v="2022-10-11T00:00:00"/>
    <x v="99"/>
    <s v="PEJI NARCISO V."/>
    <s v="TCIS"/>
    <x v="2"/>
    <d v="2022-10-17T00:00:00"/>
    <d v="2022-10-21T00:00:00"/>
    <s v="WITHOUTPAY"/>
    <s v="SL"/>
    <s v="5 WITHOUTPAY"/>
    <n v="5"/>
    <m/>
  </r>
  <r>
    <x v="257"/>
    <d v="2022-10-11T00:00:00"/>
    <x v="99"/>
    <s v="PEJI NARCISO V."/>
    <s v="TCIS"/>
    <x v="2"/>
    <d v="2022-10-24T00:00:00"/>
    <d v="2022-10-28T00:00:00"/>
    <s v="WITHOUTPAY"/>
    <s v="SL"/>
    <s v="5 WITHOUTPAY"/>
    <n v="5"/>
    <m/>
  </r>
  <r>
    <x v="257"/>
    <d v="2022-10-11T00:00:00"/>
    <x v="99"/>
    <s v="PEJI NARCISO V."/>
    <s v="TCIS"/>
    <x v="2"/>
    <d v="2022-10-31T00:00:00"/>
    <d v="2022-10-31T00:00:00"/>
    <s v="WITHOUTPAY"/>
    <s v="SL"/>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D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DGE"/>
    <s v="1 OTHER"/>
    <n v="1"/>
    <m/>
  </r>
  <r>
    <x v="265"/>
    <d v="2022-10-12T00:00:00"/>
    <x v="80"/>
    <s v="ANGCAYA IRENE V."/>
    <s v="TICC"/>
    <x v="0"/>
    <d v="2022-07-29T00:00:00"/>
    <d v="2022-07-29T00:00:00"/>
    <s v="OTHER"/>
    <s v="SEC 21 EO 292 SPECIAL PRIVILED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D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DGE"/>
    <s v="1 OTHER"/>
    <n v="1"/>
    <m/>
  </r>
  <r>
    <x v="299"/>
    <d v="2022-10-12T00:00:00"/>
    <x v="15"/>
    <s v="PEJI REGINE B."/>
    <s v="MO"/>
    <x v="0"/>
    <d v="2022-06-08T00:00:00"/>
    <d v="2022-06-08T00:00:00"/>
    <s v="OTHER"/>
    <s v="SEC 21 EO 292 SPECIAL PRIVILED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s v="1 WITHOUTPAY"/>
    <n v="1"/>
    <m/>
  </r>
  <r>
    <x v="303"/>
    <d v="2022-10-12T00:00:00"/>
    <x v="108"/>
    <s v="NUÑEZ RUBEN JR J."/>
    <s v="TICC"/>
    <x v="2"/>
    <d v="2022-09-05T00:00:00"/>
    <d v="2022-09-05T00:00:00"/>
    <s v="WITHOUTPAY"/>
    <s v="SL"/>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D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DGE"/>
    <s v="1 OTHER"/>
    <n v="1"/>
    <m/>
  </r>
  <r>
    <x v="317"/>
    <d v="2022-10-12T00:00:00"/>
    <x v="109"/>
    <s v="RODRIGUEZ NARCISCO E."/>
    <s v="EEO/CITY MARKET"/>
    <x v="0"/>
    <d v="2022-10-01T00:00:00"/>
    <d v="2022-10-01T00:00:00"/>
    <s v="OTHER"/>
    <s v="SEC 21 EO 292 SPECIAL PRIVILEDGE"/>
    <s v="0 OTHER"/>
    <n v="0"/>
    <m/>
  </r>
  <r>
    <x v="317"/>
    <d v="2022-10-12T00:00:00"/>
    <x v="109"/>
    <s v="RODRIGUEZ NARCISCO E."/>
    <s v="EEO/CITY MARKET"/>
    <x v="0"/>
    <d v="2022-10-03T00:00:00"/>
    <d v="2022-10-03T00:00:00"/>
    <s v="OTHER"/>
    <s v="SEC 21 EO 292 SPECIAL PRIVILED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D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D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D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D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D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D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D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D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D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D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D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D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D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DGE"/>
    <s v="1 OTHER"/>
    <n v="1"/>
    <m/>
  </r>
  <r>
    <x v="503"/>
    <d v="2022-11-15T00:00:00"/>
    <x v="87"/>
    <s v="DOGELIO CHRISTIAN B."/>
    <s v="LEGAL"/>
    <x v="0"/>
    <d v="2022-09-19T00:00:00"/>
    <d v="2022-09-20T00:00:00"/>
    <s v="OTHER"/>
    <s v="SEC 21 EO 292 SPECIAL PRIVILEDGE"/>
    <s v="2 OTHER"/>
    <n v="2"/>
    <m/>
  </r>
  <r>
    <x v="504"/>
    <d v="2022-11-15T00:00:00"/>
    <x v="142"/>
    <s v="DILIDILI AIREEN M."/>
    <s v="TICC"/>
    <x v="0"/>
    <d v="2022-09-19T00:00:00"/>
    <d v="2022-09-19T00:00:00"/>
    <s v="OTHER"/>
    <s v="SEC 21 EO 292 SPECIAL PRIVILED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DGE"/>
    <s v="1 OTHER"/>
    <n v="1"/>
    <m/>
  </r>
  <r>
    <x v="508"/>
    <d v="2022-11-15T00:00:00"/>
    <x v="133"/>
    <s v="DATU SHIRLEY G."/>
    <s v="ONT"/>
    <x v="0"/>
    <d v="2022-09-08T00:00:00"/>
    <d v="2022-09-08T00:00:00"/>
    <s v="OTHER"/>
    <s v="SEC 21 EO 292 SPECIAL PRIVILED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DGE"/>
    <s v="1 OTHER"/>
    <n v="1"/>
    <m/>
  </r>
  <r>
    <x v="521"/>
    <d v="2022-11-15T00:00:00"/>
    <x v="108"/>
    <s v="PEREA BABEL G."/>
    <s v="HOUSING"/>
    <x v="0"/>
    <d v="2022-09-01T00:00:00"/>
    <d v="2022-09-01T00:00:00"/>
    <s v="OTHER"/>
    <s v="SEC 21 EO 292 SPECIAL PRIVILEDGE"/>
    <s v="1 OTHER"/>
    <n v="1"/>
    <m/>
  </r>
  <r>
    <x v="522"/>
    <d v="2022-11-15T00:00:00"/>
    <x v="111"/>
    <s v="PADILLA JANE Z."/>
    <s v="CPDO"/>
    <x v="1"/>
    <d v="2022-09-22T00:00:00"/>
    <d v="2022-09-22T00:00:00"/>
    <s v="OTHER"/>
    <s v="SEC 21 EO 292 SPECIAL PRIVILED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DGE"/>
    <s v="2 OTHER"/>
    <n v="2"/>
    <m/>
  </r>
  <r>
    <x v="527"/>
    <d v="2022-11-15T00:00:00"/>
    <x v="109"/>
    <s v="REGINALDO MARISSA C."/>
    <s v="TCIS"/>
    <x v="2"/>
    <d v="2022-10-03T00:00:00"/>
    <d v="2022-10-03T00:00:00"/>
    <s v="OTHER"/>
    <s v="SEC 21 EO 292 SPECIAL PRIVILEDGE"/>
    <s v="1 OTHER"/>
    <n v="1"/>
    <m/>
  </r>
  <r>
    <x v="528"/>
    <d v="2022-11-15T00:00:00"/>
    <x v="140"/>
    <s v="RAMA RAQUEL J."/>
    <s v="INTERNAL"/>
    <x v="0"/>
    <d v="2022-10-12T00:00:00"/>
    <d v="2022-10-12T00:00:00"/>
    <s v="OTHER"/>
    <s v="SEC 21 EO 292 SPECIAL PRIVILEDGE"/>
    <s v="1 OTHER"/>
    <n v="1"/>
    <m/>
  </r>
  <r>
    <x v="528"/>
    <d v="2022-11-15T00:00:00"/>
    <x v="140"/>
    <s v="RAMA RAQUEL J."/>
    <s v="INTERNAL"/>
    <x v="0"/>
    <d v="2022-10-14T00:00:00"/>
    <d v="2022-10-14T00:00:00"/>
    <s v="OTHER"/>
    <s v="SEC 21 EO 292 SPECIAL PRIVILED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D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D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D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DGE"/>
    <s v="1 OTHER"/>
    <n v="1"/>
    <m/>
  </r>
  <r>
    <x v="555"/>
    <d v="2022-11-17T00:00:00"/>
    <x v="157"/>
    <s v="ANDAL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D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D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D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D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D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DGE"/>
    <s v="1 OTHER"/>
    <n v="1"/>
    <m/>
  </r>
  <r>
    <x v="591"/>
    <d v="2022-11-17T00:00:00"/>
    <x v="153"/>
    <s v="MULINGTAPANG GUILLERMA O."/>
    <s v="GSO"/>
    <x v="0"/>
    <d v="2022-10-26T00:00:00"/>
    <d v="2022-10-26T00:00:00"/>
    <s v="OTHER"/>
    <s v="SEC 21 EO 292 SPECIAL PRIVILED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D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D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DGE"/>
    <s v="1 OTHER"/>
    <n v="1"/>
    <m/>
  </r>
  <r>
    <x v="619"/>
    <d v="2022-11-17T00:00:00"/>
    <x v="135"/>
    <s v="DIMAANO LEOVIGILDA A."/>
    <s v="EEO/CITY MARKET"/>
    <x v="0"/>
    <d v="2022-10-26T00:00:00"/>
    <d v="2022-10-27T00:00:00"/>
    <s v="OTHER"/>
    <s v="SEC 21 EO 292 SPECIAL PRIVILED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D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D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D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D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D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D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D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ADMIN"/>
    <x v="0"/>
    <d v="2022-11-01T00:00:00"/>
    <d v="2022-11-02T00:00:00"/>
    <s v="SL"/>
    <m/>
    <s v="1 SL"/>
    <n v="1"/>
    <m/>
  </r>
  <r>
    <x v="705"/>
    <d v="2022-11-28T00:00:00"/>
    <x v="144"/>
    <s v="MARDO MELINDA E."/>
    <s v="ADMIN"/>
    <x v="0"/>
    <d v="2022-10-10T00:00:00"/>
    <d v="2022-10-22T00:00:00"/>
    <s v="VL"/>
    <m/>
    <s v="10 VL"/>
    <n v="10"/>
    <m/>
  </r>
  <r>
    <x v="706"/>
    <d v="2022-11-28T00:00:00"/>
    <x v="144"/>
    <s v="MARDO MELINDA E."/>
    <s v="ADMIN"/>
    <x v="0"/>
    <d v="2022-10-24T00:00:00"/>
    <d v="2022-10-25T00:00:00"/>
    <s v="SL"/>
    <m/>
    <s v="2 SL"/>
    <n v="2"/>
    <m/>
  </r>
  <r>
    <x v="707"/>
    <d v="2022-11-28T00:00:00"/>
    <x v="149"/>
    <s v="MARDO MELINDA E."/>
    <s v="ADMIN"/>
    <x v="0"/>
    <d v="2022-10-01T00:00:00"/>
    <d v="2022-10-01T00:00:00"/>
    <s v="SL"/>
    <m/>
    <s v="0 SL"/>
    <n v="0"/>
    <m/>
  </r>
  <r>
    <x v="708"/>
    <d v="2022-11-28T00:00:00"/>
    <x v="149"/>
    <s v="MARDO MELINDA E."/>
    <s v="ADMIN"/>
    <x v="0"/>
    <d v="2022-09-28T00:00:00"/>
    <d v="2022-09-28T00:00:00"/>
    <s v="SL"/>
    <m/>
    <s v="1 SL"/>
    <n v="1"/>
    <m/>
  </r>
  <r>
    <x v="708"/>
    <d v="2022-11-28T00:00:00"/>
    <x v="149"/>
    <s v="MARDO MELINDA E."/>
    <s v="ADMIN"/>
    <x v="0"/>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FORCE LEAVE"/>
    <s v="3 Other"/>
    <n v="3"/>
    <m/>
  </r>
  <r>
    <x v="762"/>
    <d v="2019-11-22T00:00:00"/>
    <x v="196"/>
    <s v="MONTENEGRO HELEN L."/>
    <s v="TOPS (ADMIN CSU)"/>
    <x v="1"/>
    <d v="2019-12-06T00:00:00"/>
    <d v="2019-12-06T00:00:00"/>
    <s v="OTHER"/>
    <s v="FORCE LEAVE"/>
    <s v="1 Other"/>
    <n v="1"/>
    <m/>
  </r>
  <r>
    <x v="762"/>
    <d v="2019-11-22T00:00:00"/>
    <x v="196"/>
    <s v="MONTENEGRO HELEN L."/>
    <s v="TOPS (ADMIN CSU)"/>
    <x v="1"/>
    <d v="2019-12-20T00:00:00"/>
    <d v="2019-12-20T00:00:00"/>
    <s v="OTHER"/>
    <s v="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HARACTER"/>
    <x v="0"/>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HARACTER"/>
    <x v="0"/>
    <d v="2019-10-11T00:00:00"/>
    <d v="2019-10-11T00:00:00"/>
    <s v="SL"/>
    <m/>
    <s v="1 SL"/>
    <n v="1"/>
    <m/>
  </r>
  <r>
    <x v="790"/>
    <d v="2019-11-25T00:00:00"/>
    <x v="201"/>
    <s v="GARCIA HAIZEL M."/>
    <s v="CHARACTER"/>
    <x v="0"/>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FORCE LEAVE"/>
    <s v="2 VL"/>
    <n v="2"/>
    <m/>
  </r>
  <r>
    <x v="816"/>
    <d v="2019-11-26T00:00:00"/>
    <x v="190"/>
    <s v="DE GRANO MA. ERLINDA F."/>
    <s v="CTO"/>
    <x v="1"/>
    <d v="2019-10-30T00:00:00"/>
    <d v="2019-10-30T00:00:00"/>
    <s v="VL"/>
    <s v="FORCE LEAVE"/>
    <s v="1 VL"/>
    <n v="1"/>
    <m/>
  </r>
  <r>
    <x v="817"/>
    <d v="2019-11-26T00:00:00"/>
    <x v="205"/>
    <s v="DE GRANO MA. ERLINDA F."/>
    <s v="CTO"/>
    <x v="1"/>
    <d v="2019-10-29T00:00:00"/>
    <d v="2019-10-29T00:00:00"/>
    <s v="VL"/>
    <s v="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HARACTER"/>
    <x v="0"/>
    <d v="2019-11-21T00:00:00"/>
    <d v="2019-11-21T00:00:00"/>
    <s v="SL"/>
    <m/>
    <s v="1 SL"/>
    <n v="1"/>
    <m/>
  </r>
  <r>
    <x v="975"/>
    <d v="2019-12-04T00:00:00"/>
    <x v="176"/>
    <s v="GARCIA HAIZEL M."/>
    <s v="CHARACTER"/>
    <x v="0"/>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FORCE LEAVE"/>
    <s v="1 OTHER"/>
    <n v="1"/>
    <m/>
  </r>
  <r>
    <x v="1003"/>
    <d v="2019-12-20T00:00:00"/>
    <x v="247"/>
    <s v="ALCANTARA RIZALINA B."/>
    <s v="INTEGRATED CENTRAL TERMINAL"/>
    <x v="1"/>
    <d v="2019-12-18T00:00:00"/>
    <d v="2019-12-18T00:00:00"/>
    <s v="OTHER"/>
    <s v="FORCE LEAVE"/>
    <s v="1 OTHER"/>
    <n v="1"/>
    <m/>
  </r>
  <r>
    <x v="1003"/>
    <d v="2019-12-20T00:00:00"/>
    <x v="247"/>
    <s v="ALCANTARA RIZALINA B."/>
    <s v="INTEGRATED CENTRAL TERMINAL"/>
    <x v="1"/>
    <d v="2019-12-23T00:00:00"/>
    <d v="2019-12-23T00:00:00"/>
    <s v="OTHER"/>
    <s v="FORCE LEAVE"/>
    <s v="1 OTHER"/>
    <n v="1"/>
    <m/>
  </r>
  <r>
    <x v="1003"/>
    <d v="2019-12-20T00:00:00"/>
    <x v="247"/>
    <s v="ALCANTARA RIZALINA B."/>
    <s v="INTEGRATED CENTRAL TERMINAL"/>
    <x v="1"/>
    <d v="2019-12-26T00:00:00"/>
    <d v="2019-12-27T00:00:00"/>
    <s v="OTHER"/>
    <s v="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FORCE LEAVE"/>
    <s v="1 OTHER"/>
    <n v="1"/>
    <m/>
  </r>
  <r>
    <x v="1024"/>
    <d v="2019-12-20T00:00:00"/>
    <x v="219"/>
    <s v="ANARNA CRISTINA F."/>
    <s v="PICNIC GROVE"/>
    <x v="1"/>
    <d v="2019-12-09T00:00:00"/>
    <d v="2019-12-10T00:00:00"/>
    <s v="OTHER"/>
    <s v="FORCE LEAVE"/>
    <s v="2 OTHER"/>
    <n v="2"/>
    <m/>
  </r>
  <r>
    <x v="1024"/>
    <d v="2019-12-20T00:00:00"/>
    <x v="219"/>
    <s v="ANARNA CRISTINA F."/>
    <s v="PICNIC GROVE"/>
    <x v="1"/>
    <d v="2019-12-16T00:00:00"/>
    <d v="2019-12-17T00:00:00"/>
    <s v="OTHER"/>
    <s v="FORCE LEAVE"/>
    <s v="2 OTHER"/>
    <n v="2"/>
    <m/>
  </r>
  <r>
    <x v="1025"/>
    <d v="2019-12-20T00:00:00"/>
    <x v="255"/>
    <s v="DE OCAMPO MA. ELENA D."/>
    <s v="SP"/>
    <x v="1"/>
    <d v="2019-12-26T00:00:00"/>
    <d v="2019-12-27T00:00:00"/>
    <s v="OTHER"/>
    <s v="FORCE LEAVE"/>
    <s v="2 OTHER"/>
    <n v="2"/>
    <m/>
  </r>
  <r>
    <x v="1026"/>
    <d v="2019-12-20T00:00:00"/>
    <x v="256"/>
    <s v="DE OCAMPO MA. ELENA D."/>
    <s v="SP"/>
    <x v="1"/>
    <d v="2019-12-16T00:00:00"/>
    <d v="2019-12-18T00:00:00"/>
    <s v="OTHER"/>
    <s v="FORCE LEAVE"/>
    <s v="3 OTHER"/>
    <n v="3"/>
    <m/>
  </r>
  <r>
    <x v="1027"/>
    <d v="2019-12-20T00:00:00"/>
    <x v="244"/>
    <s v="VILLAVIRAY MA. CANDELARIA D."/>
    <s v="PICNIC GROVE"/>
    <x v="1"/>
    <d v="2019-11-20T00:00:00"/>
    <d v="2019-11-21T00:00:00"/>
    <s v="OTHER"/>
    <s v="FORCE LEAVE"/>
    <s v="2 OTHER"/>
    <n v="2"/>
    <m/>
  </r>
  <r>
    <x v="1027"/>
    <d v="2019-12-20T00:00:00"/>
    <x v="244"/>
    <s v="VILLAVIRAY MA. CANDELARIA D."/>
    <s v="PICNIC GROVE"/>
    <x v="1"/>
    <d v="2019-11-24T00:00:00"/>
    <d v="2019-11-24T00:00:00"/>
    <s v="OTHER"/>
    <s v="FORCE LEAVE"/>
    <s v="1 OTHER"/>
    <n v="1"/>
    <m/>
  </r>
  <r>
    <x v="1027"/>
    <d v="2019-12-20T00:00:00"/>
    <x v="244"/>
    <s v="VILLAVIRAY MA. CANDELARIA D."/>
    <s v="PICNIC GROVE"/>
    <x v="1"/>
    <d v="2019-11-27T00:00:00"/>
    <d v="2019-11-28T00:00:00"/>
    <s v="OTHER"/>
    <s v="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FORCE LEAVE"/>
    <s v="4 OTHER"/>
    <n v="4"/>
    <m/>
  </r>
  <r>
    <x v="1041"/>
    <d v="2019-12-20T00:00:00"/>
    <x v="247"/>
    <s v="PANALIGAN GIL L."/>
    <s v="AGRICULTURE OFFICE"/>
    <x v="1"/>
    <d v="2019-12-20T00:00:00"/>
    <d v="2019-12-20T00:00:00"/>
    <s v="OTHER"/>
    <s v="FORCE LEAVE"/>
    <s v="1 OTHER"/>
    <n v="1"/>
    <m/>
  </r>
  <r>
    <x v="1041"/>
    <d v="2019-12-20T00:00:00"/>
    <x v="247"/>
    <s v="PANALIGAN GIL L."/>
    <s v="AGRICULTURE OFFICE"/>
    <x v="1"/>
    <d v="2019-12-23T00:00:00"/>
    <d v="2019-12-23T00:00:00"/>
    <s v="OTHER"/>
    <s v="FORCE LEAVE"/>
    <s v="1 OTHER"/>
    <n v="1"/>
    <m/>
  </r>
  <r>
    <x v="1041"/>
    <d v="2019-12-20T00:00:00"/>
    <x v="247"/>
    <s v="PANALIGAN GIL L."/>
    <s v="AGRICULTURE OFFICE"/>
    <x v="1"/>
    <d v="2019-12-26T00:00:00"/>
    <d v="2019-12-27T00:00:00"/>
    <s v="OTHER"/>
    <s v="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FORCE LEAVE"/>
    <s v="3 OTHER"/>
    <n v="3"/>
    <m/>
  </r>
  <r>
    <x v="1089"/>
    <d v="2020-02-18T00:00:00"/>
    <x v="227"/>
    <s v="MANALO ELIADA F."/>
    <s v="SP"/>
    <x v="1"/>
    <d v="2019-11-11T00:00:00"/>
    <d v="2019-11-11T00:00:00"/>
    <s v="SL"/>
    <m/>
    <s v="1 SL"/>
    <n v="1"/>
    <m/>
  </r>
  <r>
    <x v="1090"/>
    <d v="2020-02-18T00:00:00"/>
    <x v="267"/>
    <s v="REOSA CECILIA A."/>
    <s v="SP"/>
    <x v="1"/>
    <d v="2019-12-17T00:00:00"/>
    <d v="2019-12-19T00:00:00"/>
    <s v="OTHER"/>
    <s v="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FORCE LEAVE"/>
    <s v="2 OTHER"/>
    <n v="2"/>
    <m/>
  </r>
  <r>
    <x v="1093"/>
    <d v="2020-02-18T00:00:00"/>
    <x v="251"/>
    <s v="AMBION LAMBERTO A."/>
    <s v="VMO"/>
    <x v="1"/>
    <d v="2019-12-18T00:00:00"/>
    <d v="2019-12-20T00:00:00"/>
    <s v="OTHER"/>
    <s v="FORCE LEAVE"/>
    <s v="3 OTHER"/>
    <n v="3"/>
    <m/>
  </r>
  <r>
    <x v="1094"/>
    <d v="2020-02-18T00:00:00"/>
    <x v="251"/>
    <s v="CALANOG ALMA P."/>
    <s v="VMO"/>
    <x v="1"/>
    <d v="2019-12-19T00:00:00"/>
    <d v="2019-12-20T00:00:00"/>
    <s v="OTHER"/>
    <s v="FORCE LEAVE"/>
    <s v="2 OTHER"/>
    <n v="2"/>
    <m/>
  </r>
  <r>
    <x v="1094"/>
    <d v="2020-02-18T00:00:00"/>
    <x v="251"/>
    <s v="CALANOG ALMA P."/>
    <s v="VMO"/>
    <x v="1"/>
    <d v="2019-12-23T00:00:00"/>
    <d v="2019-12-23T00:00:00"/>
    <s v="OTHER"/>
    <s v="FORCE LEAVE"/>
    <s v="1 OTHER"/>
    <n v="1"/>
    <m/>
  </r>
  <r>
    <x v="1094"/>
    <d v="2020-02-18T00:00:00"/>
    <x v="249"/>
    <s v="CALANOG ALMA P."/>
    <s v="VMO"/>
    <x v="1"/>
    <d v="2019-12-26T00:00:00"/>
    <d v="2019-12-27T00:00:00"/>
    <s v="OTHER"/>
    <s v="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FORCE LEAVE"/>
    <s v="1 OTHER"/>
    <n v="1"/>
    <m/>
  </r>
  <r>
    <x v="1112"/>
    <d v="2020-02-18T00:00:00"/>
    <x v="271"/>
    <s v="BORJA EDWIN G."/>
    <s v="TCCH/TICC"/>
    <x v="1"/>
    <d v="2019-12-17T00:00:00"/>
    <d v="2019-12-17T00:00:00"/>
    <s v="OTHER"/>
    <s v="FORCE LEAVE"/>
    <s v="1 OTHER"/>
    <n v="1"/>
    <m/>
  </r>
  <r>
    <x v="1112"/>
    <d v="2020-02-18T00:00:00"/>
    <x v="271"/>
    <s v="BORJA EDWIN G."/>
    <s v="TCCH/TICC"/>
    <x v="1"/>
    <d v="2019-12-19T00:00:00"/>
    <d v="2019-12-19T00:00:00"/>
    <s v="OTHER"/>
    <s v="FORCE LEAVE"/>
    <s v="1 OTHER"/>
    <n v="1"/>
    <m/>
  </r>
  <r>
    <x v="1112"/>
    <d v="2020-02-18T00:00:00"/>
    <x v="271"/>
    <s v="BORJA EDWIN G."/>
    <s v="TCCH/TICC"/>
    <x v="1"/>
    <d v="2019-12-23T00:00:00"/>
    <d v="2019-12-23T00:00:00"/>
    <s v="OTHER"/>
    <s v="FORCE LEAVE"/>
    <s v="1 OTHER"/>
    <n v="1"/>
    <m/>
  </r>
  <r>
    <x v="1112"/>
    <d v="2020-02-18T00:00:00"/>
    <x v="271"/>
    <s v="BORJA EDWIN G."/>
    <s v="TCCH/TICC"/>
    <x v="1"/>
    <d v="2019-12-27T00:00:00"/>
    <d v="2019-12-27T00:00:00"/>
    <s v="OTHER"/>
    <s v="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FORCE LEAVE"/>
    <s v="1 OTHER"/>
    <n v="1"/>
    <m/>
  </r>
  <r>
    <x v="1127"/>
    <d v="2020-02-18T00:00:00"/>
    <x v="268"/>
    <s v="MALUBAY MELINDA D."/>
    <s v="THRDC"/>
    <x v="1"/>
    <d v="2019-12-27T00:00:00"/>
    <d v="2019-12-27T00:00:00"/>
    <s v="OTHER"/>
    <s v="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FORCE LEAVE"/>
    <s v="2 OTHER"/>
    <n v="2"/>
    <m/>
  </r>
  <r>
    <x v="1172"/>
    <d v="2020-02-18T00:00:00"/>
    <x v="262"/>
    <s v="DE VILLA OFELIA G."/>
    <s v="COMELEC"/>
    <x v="1"/>
    <d v="2019-12-23T00:00:00"/>
    <d v="2019-12-23T00:00:00"/>
    <s v="OTHER"/>
    <s v="FORCE LEAVE"/>
    <s v="1 OTHER"/>
    <n v="1"/>
    <m/>
  </r>
  <r>
    <x v="1172"/>
    <d v="2020-02-18T00:00:00"/>
    <x v="255"/>
    <s v="DE VILLA OFELIA G."/>
    <s v="COMELEC"/>
    <x v="1"/>
    <d v="2019-12-26T00:00:00"/>
    <d v="2019-12-27T00:00:00"/>
    <s v="OTHER"/>
    <s v="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FORCE LEAVE"/>
    <s v="3 OTHER"/>
    <n v="3"/>
    <m/>
  </r>
  <r>
    <x v="1174"/>
    <d v="2020-02-18T00:00:00"/>
    <x v="268"/>
    <s v="CORTEZ NERIFE H."/>
    <s v="DEPED"/>
    <x v="1"/>
    <d v="2019-12-26T00:00:00"/>
    <d v="2019-12-27T00:00:00"/>
    <s v="OTHER"/>
    <s v="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ONT"/>
    <x v="1"/>
    <d v="2019-12-16T00:00:00"/>
    <d v="2019-12-20T00:00:00"/>
    <s v="VL"/>
    <m/>
    <s v="5 VL"/>
    <n v="5"/>
    <m/>
  </r>
  <r>
    <x v="1184"/>
    <d v="2020-02-18T00:00:00"/>
    <x v="219"/>
    <s v="MONTENEGRO EDWIN D."/>
    <s v="ONT"/>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FORCE LEAVE"/>
    <s v="2 OTHER"/>
    <n v="2"/>
    <m/>
  </r>
  <r>
    <x v="1193"/>
    <d v="2020-02-18T00:00:00"/>
    <x v="251"/>
    <s v="FERMA MARIA VICTORIA D."/>
    <s v="CCT"/>
    <x v="1"/>
    <d v="2019-12-26T00:00:00"/>
    <d v="2019-12-27T00:00:00"/>
    <s v="OTHER"/>
    <s v="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FORCE LEAVE"/>
    <s v="3 OTHER"/>
    <n v="3"/>
    <m/>
  </r>
  <r>
    <x v="1199"/>
    <d v="2020-02-18T00:00:00"/>
    <x v="251"/>
    <s v="PETIL GLENDA D."/>
    <s v="CCT"/>
    <x v="1"/>
    <d v="2019-12-26T00:00:00"/>
    <d v="2019-12-27T00:00:00"/>
    <s v="OTHER"/>
    <s v="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FORCE LEAVE"/>
    <s v="2 OTHER"/>
    <n v="2"/>
    <m/>
  </r>
  <r>
    <x v="1202"/>
    <d v="2020-02-18T00:00:00"/>
    <x v="252"/>
    <s v="PEREY AIRENE O."/>
    <s v="CCT"/>
    <x v="1"/>
    <d v="2019-12-26T00:00:00"/>
    <d v="2019-12-27T00:00:00"/>
    <s v="OTHER"/>
    <s v="FORCE LEAVE"/>
    <s v="2 OTHER"/>
    <n v="2"/>
    <m/>
  </r>
  <r>
    <x v="1203"/>
    <d v="2020-02-18T00:00:00"/>
    <x v="273"/>
    <s v="BANICO PILAR B."/>
    <s v="CCT"/>
    <x v="1"/>
    <d v="2019-12-18T00:00:00"/>
    <d v="2019-12-20T00:00:00"/>
    <s v="OTHER"/>
    <s v="FORCE LEAVE"/>
    <s v="3 OTHER"/>
    <n v="3"/>
    <m/>
  </r>
  <r>
    <x v="1203"/>
    <d v="2020-02-18T00:00:00"/>
    <x v="255"/>
    <s v="BANICO PILAR B."/>
    <s v="CCT"/>
    <x v="1"/>
    <d v="2019-12-26T00:00:00"/>
    <d v="2019-12-27T00:00:00"/>
    <s v="OTHER"/>
    <s v="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FORCE LEAVE"/>
    <s v="1 OTHER"/>
    <n v="1"/>
    <m/>
  </r>
  <r>
    <x v="1209"/>
    <d v="2020-02-18T00:00:00"/>
    <x v="256"/>
    <s v="TORRES DINAH G."/>
    <s v="CCT"/>
    <x v="1"/>
    <d v="2019-12-26T00:00:00"/>
    <d v="2019-12-26T00:00:00"/>
    <s v="OTHER"/>
    <s v="FORCE LEAVE"/>
    <s v="1 OTHER"/>
    <n v="1"/>
    <m/>
  </r>
  <r>
    <x v="1210"/>
    <d v="2020-02-18T00:00:00"/>
    <x v="268"/>
    <s v="GARCIA HAIZEL M."/>
    <s v="CHARACTER"/>
    <x v="0"/>
    <d v="2019-12-12T00:00:00"/>
    <d v="2019-12-12T00:00:00"/>
    <s v="SL"/>
    <m/>
    <s v="1 SL"/>
    <n v="1"/>
    <m/>
  </r>
  <r>
    <x v="1211"/>
    <d v="2020-02-18T00:00:00"/>
    <x v="247"/>
    <s v="GARCIA HAIZEL M."/>
    <s v="CHARACTER"/>
    <x v="0"/>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FORCE LEAVE"/>
    <s v="2 OTHER"/>
    <n v="2"/>
    <m/>
  </r>
  <r>
    <x v="1233"/>
    <d v="2020-02-18T00:00:00"/>
    <x v="249"/>
    <s v="VILLAVIRAY MAR CLYDE D."/>
    <s v="CHO"/>
    <x v="1"/>
    <d v="2019-12-23T00:00:00"/>
    <d v="2019-12-23T00:00:00"/>
    <s v="OTHER"/>
    <s v="FORCE LEAVE"/>
    <s v="1 OTHER"/>
    <n v="1"/>
    <m/>
  </r>
  <r>
    <x v="1233"/>
    <d v="2020-02-18T00:00:00"/>
    <x v="249"/>
    <s v="VILLAVIRAY MAR CLYDE D."/>
    <s v="CHO"/>
    <x v="1"/>
    <d v="2019-12-27T00:00:00"/>
    <d v="2019-12-27T00:00:00"/>
    <s v="OTHER"/>
    <s v="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FORCE LEAVE"/>
    <s v="1 OTHER"/>
    <n v="1"/>
    <m/>
  </r>
  <r>
    <x v="1243"/>
    <d v="2020-02-18T00:00:00"/>
    <x v="252"/>
    <s v="UNTALAN DIVINA R."/>
    <s v="CTO"/>
    <x v="1"/>
    <d v="2019-12-23T00:00:00"/>
    <d v="2019-12-23T00:00:00"/>
    <s v="OTHER"/>
    <s v="FORCE LEAVE"/>
    <s v="1 OTHER"/>
    <n v="1"/>
    <m/>
  </r>
  <r>
    <x v="1243"/>
    <d v="2020-02-18T00:00:00"/>
    <x v="252"/>
    <s v="UNTALAN DIVINA R."/>
    <s v="CTO"/>
    <x v="1"/>
    <d v="2019-12-26T00:00:00"/>
    <d v="2019-12-26T00:00:00"/>
    <s v="OTHER"/>
    <s v="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FORCE LEAVE"/>
    <s v="1 OTHER"/>
    <n v="1"/>
    <m/>
  </r>
  <r>
    <x v="1254"/>
    <d v="2020-03-03T00:00:00"/>
    <x v="263"/>
    <s v="DUNGO PURISIMA CORAZON E."/>
    <s v="CTO"/>
    <x v="1"/>
    <d v="2019-12-23T00:00:00"/>
    <d v="2019-12-23T00:00:00"/>
    <s v="OTHER"/>
    <s v="FORCE LEAVE"/>
    <s v="1 OTHER"/>
    <n v="1"/>
    <m/>
  </r>
  <r>
    <x v="1255"/>
    <d v="2020-03-03T00:00:00"/>
    <x v="238"/>
    <s v="DUNGO PURISIMA CORAZON E."/>
    <s v="CTO"/>
    <x v="1"/>
    <d v="2019-11-28T00:00:00"/>
    <d v="2019-11-29T00:00:00"/>
    <s v="OTHER"/>
    <s v="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CCT"/>
    <x v="0"/>
    <d v="2020-02-03T00:00:00"/>
    <d v="2020-02-03T00:00:00"/>
    <s v="OTHER"/>
    <s v="CALAMITY LEAVE"/>
    <s v="1 OTHER"/>
    <n v="1"/>
    <m/>
  </r>
  <r>
    <x v="1288"/>
    <d v="2020-03-03T00:00:00"/>
    <x v="287"/>
    <s v="PEREY GENNILYN  "/>
    <s v="CCT"/>
    <x v="0"/>
    <d v="2020-02-13T00:00:00"/>
    <d v="2020-02-13T00:00:00"/>
    <s v="OTHER"/>
    <s v="CALAMITY LEAVE"/>
    <s v="1 OTHER"/>
    <n v="1"/>
    <m/>
  </r>
  <r>
    <x v="1288"/>
    <d v="2020-03-03T00:00:00"/>
    <x v="288"/>
    <s v="PEREY GENNILYN  "/>
    <s v="CCT"/>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HARACTER"/>
    <x v="0"/>
    <d v="2020-02-04T00:00:00"/>
    <d v="2020-02-04T00:00:00"/>
    <s v="OTHER"/>
    <s v="CALAMITY LEAVE"/>
    <s v="1 OTHER"/>
    <n v="1"/>
    <m/>
  </r>
  <r>
    <x v="1300"/>
    <d v="2020-03-03T00:00:00"/>
    <x v="284"/>
    <s v="GARCIA HAIZEL M."/>
    <s v="CHARACTER"/>
    <x v="0"/>
    <d v="2020-02-13T00:00:00"/>
    <d v="2020-02-13T00:00:00"/>
    <s v="OTHER"/>
    <s v="CALAMITY LEAVE"/>
    <s v="1 OTHER"/>
    <n v="1"/>
    <m/>
  </r>
  <r>
    <x v="1300"/>
    <d v="2020-03-03T00:00:00"/>
    <x v="284"/>
    <s v="GARCIA HAIZEL M."/>
    <s v="CHARACTER"/>
    <x v="0"/>
    <d v="2020-02-14T00:00:00"/>
    <d v="2020-02-14T00:00:00"/>
    <s v="OTHER"/>
    <s v="CALAMITY LEAVE"/>
    <s v="1 OTHER"/>
    <n v="1"/>
    <m/>
  </r>
  <r>
    <x v="1301"/>
    <d v="2020-03-03T00:00:00"/>
    <x v="282"/>
    <s v="GARCIA HAIZEL M."/>
    <s v="CHARACTER"/>
    <x v="0"/>
    <d v="2020-01-15T00:00:00"/>
    <d v="2020-01-15T00:00:00"/>
    <s v="OTHER"/>
    <s v="CALAMITY LEAVE"/>
    <s v="1 OTHER"/>
    <n v="1"/>
    <m/>
  </r>
  <r>
    <x v="1301"/>
    <d v="2020-03-03T00:00:00"/>
    <x v="282"/>
    <s v="GARCIA HAIZEL M."/>
    <s v="CHARACTER"/>
    <x v="0"/>
    <d v="2020-01-17T00:00:00"/>
    <d v="2020-01-17T00:00:00"/>
    <s v="OTHER"/>
    <s v="CALAMITY LEAVE"/>
    <s v="1 OTHER"/>
    <n v="1"/>
    <m/>
  </r>
  <r>
    <x v="1302"/>
    <d v="2020-03-03T00:00:00"/>
    <x v="264"/>
    <s v="GARCIA HAIZEL M."/>
    <s v="CHARACTER"/>
    <x v="0"/>
    <d v="2020-01-16T00:00:00"/>
    <d v="2020-01-16T00:00:00"/>
    <s v="OTHER"/>
    <s v="BIRTHDAY LEAVE"/>
    <s v="1 OTHER"/>
    <n v="1"/>
    <m/>
  </r>
  <r>
    <x v="1303"/>
    <d v="2020-03-03T00:00:00"/>
    <x v="264"/>
    <s v="GARCIA HAIZEL M."/>
    <s v="CHARACTER"/>
    <x v="0"/>
    <d v="2020-01-02T00:00:00"/>
    <d v="2020-01-03T00:00:00"/>
    <s v="SL"/>
    <m/>
    <s v="2 SL"/>
    <n v="2"/>
    <m/>
  </r>
  <r>
    <x v="1304"/>
    <d v="2020-03-03T00:00:00"/>
    <x v="264"/>
    <s v="GARCIA HAIZEL M."/>
    <s v="CHARACTER"/>
    <x v="0"/>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FORCE LEAVE"/>
    <s v="2 OTHER"/>
    <n v="2"/>
    <m/>
  </r>
  <r>
    <x v="1312"/>
    <d v="2020-03-03T00:00:00"/>
    <x v="268"/>
    <s v="CARAAN FELIX M."/>
    <s v="MAHOGANY MARKET"/>
    <x v="1"/>
    <d v="2019-12-26T00:00:00"/>
    <d v="2019-12-26T00:00:00"/>
    <s v="OTHER"/>
    <s v="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FORCE LEAVE"/>
    <s v="1 OTHER"/>
    <n v="1"/>
    <m/>
  </r>
  <r>
    <x v="1353"/>
    <d v="2020-03-03T00:00:00"/>
    <x v="265"/>
    <s v="MENDOZA ROMEO B."/>
    <s v="EEO/ CITY MARKET"/>
    <x v="1"/>
    <d v="2019-12-19T00:00:00"/>
    <d v="2019-12-20T00:00:00"/>
    <s v="OTHER"/>
    <s v="FORCE LEAVE"/>
    <s v="2 OTHER"/>
    <n v="2"/>
    <m/>
  </r>
  <r>
    <x v="1353"/>
    <d v="2020-03-03T00:00:00"/>
    <x v="265"/>
    <s v="MENDOZA ROMEO B."/>
    <s v="EEO/ CITY MARKET"/>
    <x v="1"/>
    <d v="2019-12-23T00:00:00"/>
    <d v="2019-12-23T00:00:00"/>
    <s v="OTHER"/>
    <s v="FORCE LEAVE"/>
    <s v="1 OTHER"/>
    <n v="1"/>
    <m/>
  </r>
  <r>
    <x v="1353"/>
    <d v="2020-03-03T00:00:00"/>
    <x v="265"/>
    <s v="MENDOZA ROMEO B."/>
    <s v="EEO/ CITY MARKET"/>
    <x v="1"/>
    <d v="2019-12-26T00:00:00"/>
    <d v="2019-12-26T00:00:00"/>
    <s v="OTHER"/>
    <s v="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3"/>
    <d v="2020-02-28T00:00:00"/>
    <d v="2020-02-28T00:00:00"/>
    <s v="SL"/>
    <m/>
    <s v="1 SL"/>
    <n v="1"/>
    <m/>
  </r>
  <r>
    <x v="1480"/>
    <d v="2020-03-25T00:00:00"/>
    <x v="319"/>
    <s v="GALANG JULIET B."/>
    <s v="VMO"/>
    <x v="3"/>
    <d v="2020-03-02T00:00:00"/>
    <d v="2020-03-04T00:00:00"/>
    <s v="SL"/>
    <m/>
    <s v="3 SL"/>
    <n v="3"/>
    <m/>
  </r>
  <r>
    <x v="1481"/>
    <d v="2020-03-25T00:00:00"/>
    <x v="309"/>
    <s v="GALANG JULIET B."/>
    <s v="VMO"/>
    <x v="3"/>
    <d v="2020-02-20T00:00:00"/>
    <d v="2020-02-21T00:00:00"/>
    <s v="SL"/>
    <m/>
    <s v="1.5 SL"/>
    <n v="1.5"/>
    <m/>
  </r>
  <r>
    <x v="1482"/>
    <d v="2020-03-25T00:00:00"/>
    <x v="300"/>
    <s v="GALANG JULIET B."/>
    <s v="VMO"/>
    <x v="3"/>
    <d v="2020-02-11T00:00:00"/>
    <d v="2020-02-11T00:00:00"/>
    <s v="SL"/>
    <m/>
    <s v="1 SL"/>
    <n v="1"/>
    <m/>
  </r>
  <r>
    <x v="1483"/>
    <d v="2020-03-25T00:00:00"/>
    <x v="310"/>
    <s v="GALANG JULIET B."/>
    <s v="VMO"/>
    <x v="3"/>
    <d v="2020-01-22T00:00:00"/>
    <d v="2020-01-22T00:00:00"/>
    <s v="SL"/>
    <m/>
    <s v="1 SL"/>
    <n v="1"/>
    <m/>
  </r>
  <r>
    <x v="1484"/>
    <d v="2020-03-25T00:00:00"/>
    <x v="281"/>
    <s v="GALANG JULIET B."/>
    <s v="VMO"/>
    <x v="3"/>
    <d v="2020-01-15T00:00:00"/>
    <d v="2020-01-17T00:00:00"/>
    <s v="OTHER"/>
    <s v="CALAMITY LEAVE"/>
    <s v="3 OTHER"/>
    <n v="3"/>
    <m/>
  </r>
  <r>
    <x v="1484"/>
    <d v="2020-03-25T00:00:00"/>
    <x v="281"/>
    <s v="GALANG JULIET B."/>
    <s v="VMO"/>
    <x v="3"/>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4"/>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HARACTER"/>
    <x v="0"/>
    <s v="7/1/2022"/>
    <s v="7/1/2022"/>
    <s v="SL"/>
    <s v=""/>
    <s v="1 SL"/>
    <n v="1"/>
    <m/>
  </r>
  <r>
    <x v="301"/>
    <d v="2022-07-25T00:00:00"/>
    <x v="4"/>
    <s v="AMORA ELISA ! S."/>
    <s v="ACCOUNTING"/>
    <x v="1"/>
    <s v="7/1/2022"/>
    <s v="7/1/2022"/>
    <s v="SL"/>
    <s v=""/>
    <s v="1 SL"/>
    <n v="1"/>
    <m/>
  </r>
  <r>
    <x v="302"/>
    <d v="2022-07-25T00:00:00"/>
    <x v="4"/>
    <s v="FERNANDEZ MILAGROS C."/>
    <s v="CENR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FORCE LEAVE"/>
    <s v="0 OTHER"/>
    <n v="0"/>
    <m/>
  </r>
  <r>
    <x v="1502"/>
    <d v="2022-07-25T00:00:00"/>
    <x v="64"/>
    <s v="MANALO CYNTHIA D."/>
    <s v="ONT"/>
    <x v="1"/>
    <s v="7/18/2022"/>
    <s v="7/21/2022"/>
    <s v="OTHER"/>
    <s v="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ENR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3"/>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ENR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HARACTER"/>
    <x v="0"/>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HARACTER"/>
    <x v="0"/>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HARACTER"/>
    <x v="0"/>
    <d v="2022-11-15T00:00:00"/>
    <d v="2022-11-15T00:00:00"/>
    <s v="SL"/>
    <m/>
    <s v="1 SL"/>
    <n v="1"/>
    <m/>
  </r>
  <r>
    <x v="1636"/>
    <d v="2022-12-27T00:00:00"/>
    <x v="221"/>
    <s v="GARCIA HAIZEL M."/>
    <s v="CHARACTER"/>
    <x v="0"/>
    <d v="2022-11-22T00:00:00"/>
    <d v="2022-11-22T00:00:00"/>
    <s v="SL"/>
    <m/>
    <s v="1 SL"/>
    <n v="1"/>
    <m/>
  </r>
  <r>
    <x v="1636"/>
    <d v="2022-12-27T00:00:00"/>
    <x v="221"/>
    <s v="GARCIA HAIZEL M."/>
    <s v="CHARACTER"/>
    <x v="0"/>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ADMIN"/>
    <x v="0"/>
    <d v="2022-11-17T00:00:00"/>
    <d v="2022-11-18T00:00:00"/>
    <s v="VL"/>
    <s v="SEC 25 EO 292- FORCE LEAVE"/>
    <s v="2 VL"/>
    <n v="2"/>
    <m/>
  </r>
  <r>
    <x v="1769"/>
    <d v="2022-12-27T00:00:00"/>
    <x v="166"/>
    <s v="MARDO MELINDA E."/>
    <s v="ADMIN"/>
    <x v="0"/>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FORCE LEAVE"/>
    <s v="1 VL"/>
    <n v="1"/>
    <m/>
  </r>
  <r>
    <x v="1136"/>
    <d v="2023-02-15T00:00:00"/>
    <x v="353"/>
    <s v="LUCIANO ADELAIDA C."/>
    <s v="MO"/>
    <x v="1"/>
    <d v="2022-12-23T00:00:00"/>
    <d v="2022-12-29T00:00:00"/>
    <s v="VL"/>
    <s v="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4"/>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3"/>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4"/>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4"/>
    <d v="2022-12-15T00:00:00"/>
    <d v="2022-12-19T00:00:00"/>
    <s v="VL"/>
    <m/>
    <s v="3 VL"/>
    <n v="3"/>
    <m/>
  </r>
  <r>
    <x v="1224"/>
    <d v="2023-02-15T00:00:00"/>
    <x v="367"/>
    <s v="ARCILLA MAYETTE A."/>
    <s v="CSWDO"/>
    <x v="4"/>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ENRO"/>
    <x v="1"/>
    <d v="2022-12-07T00:00:00"/>
    <d v="2022-12-08T00:00:00"/>
    <s v="VL"/>
    <m/>
    <s v="2 VL"/>
    <n v="2"/>
    <m/>
  </r>
  <r>
    <x v="1244"/>
    <d v="2023-02-15T00:00:00"/>
    <x v="367"/>
    <s v="FERNANDEZ MILAGROS C."/>
    <s v="CENRO"/>
    <x v="1"/>
    <d v="2022-12-14T00:00:00"/>
    <d v="2022-12-14T00:00:00"/>
    <s v="VL"/>
    <m/>
    <s v="1 VL"/>
    <n v="1"/>
    <m/>
  </r>
  <r>
    <x v="1244"/>
    <d v="2023-02-15T00:00:00"/>
    <x v="367"/>
    <s v="FERNANDEZ MILAGROS C."/>
    <s v="CENRO"/>
    <x v="1"/>
    <d v="2022-12-23T00:00:00"/>
    <d v="2022-12-26T00:00:00"/>
    <s v="VL"/>
    <m/>
    <s v="2 VL"/>
    <n v="2"/>
    <m/>
  </r>
  <r>
    <x v="1245"/>
    <d v="2023-02-15T00:00:00"/>
    <x v="221"/>
    <s v="LEPARDO ROWENA R."/>
    <s v="CCT"/>
    <x v="1"/>
    <d v="2022-12-26T00:00:00"/>
    <d v="2022-12-29T00:00:00"/>
    <s v="VL"/>
    <m/>
    <s v="3 VL"/>
    <n v="3"/>
    <m/>
  </r>
  <r>
    <x v="1246"/>
    <d v="2023-02-15T00:00:00"/>
    <x v="367"/>
    <s v="FERNANDEZ MILAGROS C."/>
    <s v="CENR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3"/>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4"/>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4"/>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4"/>
    <d v="2022-12-14T00:00:00"/>
    <d v="2022-12-15T00:00:00"/>
    <s v="VL"/>
    <m/>
    <s v="2 VL"/>
    <n v="2"/>
    <m/>
  </r>
  <r>
    <x v="1329"/>
    <d v="2023-02-22T00:00:00"/>
    <x v="154"/>
    <s v="OLIMPO SHARIE MAE M."/>
    <s v="OSPITAL NG TAGAYTAY"/>
    <x v="4"/>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4"/>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4"/>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APTION LEAVE"/>
    <s v="0 OTHER"/>
    <n v="0"/>
    <m/>
  </r>
  <r>
    <x v="1370"/>
    <d v="2023-02-22T00:00:00"/>
    <x v="414"/>
    <s v="DEMATERA PEDRO B."/>
    <s v="CCR"/>
    <x v="0"/>
    <d v="2023-01-12T00:00:00"/>
    <d v="2023-01-12T00:00:00"/>
    <s v="SL"/>
    <m/>
    <s v="1 SL"/>
    <n v="1"/>
    <m/>
  </r>
  <r>
    <x v="1371"/>
    <d v="2023-02-22T00:00:00"/>
    <x v="358"/>
    <s v="GARCIA HAIZEL M."/>
    <s v="CHARACTER"/>
    <x v="0"/>
    <d v="2022-12-22T00:00:00"/>
    <d v="2022-12-23T00:00:00"/>
    <s v="VL"/>
    <m/>
    <s v="2 VL"/>
    <n v="2"/>
    <m/>
  </r>
  <r>
    <x v="1371"/>
    <d v="2023-02-22T00:00:00"/>
    <x v="358"/>
    <s v="GARCIA HAIZEL M."/>
    <s v="CHARACTER"/>
    <x v="0"/>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4"/>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4"/>
    <d v="2022-12-14T00:00:00"/>
    <d v="2022-12-18T00:00:00"/>
    <s v="VL"/>
    <m/>
    <s v="3 VL"/>
    <n v="3"/>
    <m/>
  </r>
  <r>
    <x v="1381"/>
    <d v="2023-02-22T00:00:00"/>
    <x v="358"/>
    <s v="CREUS SAMUEL A."/>
    <s v="EEO"/>
    <x v="4"/>
    <d v="2022-12-23T00:00:00"/>
    <d v="2022-12-29T00:00:00"/>
    <s v="VL"/>
    <m/>
    <s v="4 VL"/>
    <n v="4"/>
    <m/>
  </r>
  <r>
    <x v="1382"/>
    <d v="2023-02-22T00:00:00"/>
    <x v="418"/>
    <s v="PAMAT CELESTINA R."/>
    <s v="GSO"/>
    <x v="4"/>
    <d v="2022-12-22T00:00:00"/>
    <d v="2022-12-22T00:00:00"/>
    <s v="VL"/>
    <m/>
    <s v="1 VL"/>
    <n v="1"/>
    <m/>
  </r>
  <r>
    <x v="1382"/>
    <d v="2023-02-22T00:00:00"/>
    <x v="418"/>
    <s v="PAMAT CELESTINA R."/>
    <s v="GSO"/>
    <x v="4"/>
    <d v="2022-12-26T00:00:00"/>
    <d v="2022-12-29T00:00:00"/>
    <s v="VL"/>
    <m/>
    <s v="3 VL"/>
    <n v="3"/>
    <m/>
  </r>
  <r>
    <x v="1383"/>
    <d v="2023-02-22T00:00:00"/>
    <x v="365"/>
    <s v="ATIENZA JAYSON E."/>
    <s v="DEPED"/>
    <x v="4"/>
    <d v="2022-12-05T00:00:00"/>
    <d v="2022-12-09T00:00:00"/>
    <s v="SL"/>
    <m/>
    <s v="4 SL"/>
    <n v="4"/>
    <m/>
  </r>
  <r>
    <x v="1384"/>
    <d v="2023-02-22T00:00:00"/>
    <x v="365"/>
    <s v="ATIENZA JAYSON E."/>
    <s v="DEPED"/>
    <x v="4"/>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4"/>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4"/>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4"/>
    <d v="2022-12-19T00:00:00"/>
    <d v="2022-12-23T00:00:00"/>
    <s v="VL"/>
    <m/>
    <s v="5 VL"/>
    <n v="5"/>
    <m/>
  </r>
  <r>
    <x v="1405"/>
    <d v="2023-02-28T00:00:00"/>
    <x v="353"/>
    <s v="LANDICHO ELEANOR S."/>
    <s v="OSPITAL NG TAGAYTAY"/>
    <x v="4"/>
    <d v="2022-12-26T00:00:00"/>
    <d v="2022-12-30T00:00:00"/>
    <s v="VL"/>
    <m/>
    <s v="3 VL"/>
    <n v="3"/>
    <m/>
  </r>
  <r>
    <x v="1406"/>
    <d v="2023-02-28T00:00:00"/>
    <x v="352"/>
    <s v="DE LARA GRACE L."/>
    <s v="ONT"/>
    <x v="0"/>
    <d v="2022-12-09T00:00:00"/>
    <d v="2022-12-09T00:00:00"/>
    <s v="VL"/>
    <m/>
    <s v="1 VL"/>
    <n v="1"/>
    <m/>
  </r>
  <r>
    <x v="1407"/>
    <d v="2023-02-28T00:00:00"/>
    <x v="370"/>
    <s v="VILLANUEVA MARELYN A."/>
    <s v="LEGAL OFFICE"/>
    <x v="4"/>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4"/>
    <d v="2022-12-20T00:00:00"/>
    <d v="2022-12-23T00:00:00"/>
    <s v="SL"/>
    <m/>
    <s v="4 SL"/>
    <n v="4"/>
    <m/>
  </r>
  <r>
    <x v="1416"/>
    <d v="2023-02-28T00:00:00"/>
    <x v="396"/>
    <s v="DEVILLA ALICE P."/>
    <s v="OSPITAL NG TAGAYTAY"/>
    <x v="4"/>
    <d v="2022-12-26T00:00:00"/>
    <d v="2022-12-29T00:00:00"/>
    <s v="SL"/>
    <m/>
    <s v="3 SL"/>
    <n v="3"/>
    <m/>
  </r>
  <r>
    <x v="1417"/>
    <d v="2023-02-28T00:00:00"/>
    <x v="396"/>
    <s v="DEVILLA ALICE P."/>
    <s v="OSPITAL NG TAGAYTAY"/>
    <x v="4"/>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4"/>
    <d v="2023-01-28T00:00:00"/>
    <d v="2023-01-30T00:00:00"/>
    <s v="VL"/>
    <m/>
    <s v="1 VL"/>
    <n v="1"/>
    <m/>
  </r>
  <r>
    <x v="1424"/>
    <d v="2023-02-28T00:00:00"/>
    <x v="393"/>
    <s v="DESEPEDA ADELAIDA R."/>
    <s v="GSO"/>
    <x v="4"/>
    <d v="2023-01-06T00:00:00"/>
    <d v="2023-01-10T00:00:00"/>
    <s v="VL"/>
    <m/>
    <s v="3 VL"/>
    <n v="3"/>
    <m/>
  </r>
  <r>
    <x v="1424"/>
    <d v="2023-02-28T00:00:00"/>
    <x v="393"/>
    <s v="DESEPEDA ADELAIDA R."/>
    <s v="GSO"/>
    <x v="4"/>
    <d v="2023-01-13T00:00:00"/>
    <d v="2023-01-14T00:00:00"/>
    <s v="VL"/>
    <m/>
    <s v="1 VL"/>
    <n v="1"/>
    <m/>
  </r>
  <r>
    <x v="1425"/>
    <d v="2023-02-28T00:00:00"/>
    <x v="423"/>
    <s v="DELMUNDO JONAS  "/>
    <s v="CHO"/>
    <x v="4"/>
    <d v="2023-01-25T00:00:00"/>
    <d v="2023-01-23T00:00:00"/>
    <s v="SL"/>
    <m/>
    <s v="-3 SL"/>
    <n v="-3"/>
    <m/>
  </r>
  <r>
    <x v="1426"/>
    <d v="2023-02-28T00:00:00"/>
    <x v="409"/>
    <s v="DOGELIO JEAN MELODY M."/>
    <s v="CTO"/>
    <x v="2"/>
    <d v="2023-02-01T00:00:00"/>
    <d v="2023-02-02T00:00:00"/>
    <s v="SL"/>
    <m/>
    <s v="2 SL"/>
    <n v="2"/>
    <m/>
  </r>
  <r>
    <x v="1427"/>
    <d v="2023-02-28T00:00:00"/>
    <x v="397"/>
    <s v="DOGELIO DANNA MARIZ V."/>
    <s v="ACCOUNTING"/>
    <x v="4"/>
    <d v="2022-11-14T00:00:00"/>
    <d v="2022-11-14T00:00:00"/>
    <s v="SL"/>
    <m/>
    <s v="1 SL"/>
    <n v="1"/>
    <m/>
  </r>
  <r>
    <x v="1327"/>
    <d v="2023-02-28T00:00:00"/>
    <x v="397"/>
    <s v="DOGELIO DANNA MARIZ V."/>
    <s v="ACCOUNTING"/>
    <x v="4"/>
    <d v="2022-12-13T00:00:00"/>
    <d v="2022-12-13T00:00:00"/>
    <s v="SL"/>
    <m/>
    <s v="1 SL"/>
    <n v="1"/>
    <m/>
  </r>
  <r>
    <x v="1327"/>
    <d v="2023-02-28T00:00:00"/>
    <x v="397"/>
    <s v="DOGELIO DANNA MARIZ V."/>
    <s v="ACCOUNTING"/>
    <x v="4"/>
    <d v="2022-12-29T00:00:00"/>
    <d v="2022-12-29T00:00:00"/>
    <s v="SL"/>
    <m/>
    <s v="1 SL"/>
    <n v="1"/>
    <m/>
  </r>
  <r>
    <x v="1328"/>
    <d v="2023-02-28T00:00:00"/>
    <x v="424"/>
    <s v="DOCTORA ZENAIDA  "/>
    <s v="CENRO"/>
    <x v="1"/>
    <d v="2022-11-14T00:00:00"/>
    <d v="2022-11-25T00:00:00"/>
    <s v="SL"/>
    <m/>
    <s v="10 SL"/>
    <n v="10"/>
    <m/>
  </r>
  <r>
    <x v="1329"/>
    <d v="2023-02-28T00:00:00"/>
    <x v="171"/>
    <s v="DISEPEDA ALDWIN  "/>
    <s v="CENRO"/>
    <x v="4"/>
    <d v="2022-11-21T00:00:00"/>
    <d v="2022-11-25T00:00:00"/>
    <s v="SL"/>
    <m/>
    <s v="5 SL"/>
    <n v="5"/>
    <m/>
  </r>
  <r>
    <x v="1330"/>
    <d v="2023-02-28T00:00:00"/>
    <x v="362"/>
    <s v="DISEPEDA ALDWIN  "/>
    <s v="CENRO"/>
    <x v="4"/>
    <d v="2022-11-14T00:00:00"/>
    <d v="2022-11-14T00:00:00"/>
    <s v="OTHER"/>
    <s v="SPECIAL PRIVILEDGE"/>
    <s v="1 OTHER"/>
    <n v="1"/>
    <m/>
  </r>
  <r>
    <x v="1331"/>
    <d v="2023-02-28T00:00:00"/>
    <x v="166"/>
    <s v="JUNILLER ALTHEA JANINE A."/>
    <s v="BPLO"/>
    <x v="4"/>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4"/>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4"/>
    <d v="2022-12-23T00:00:00"/>
    <d v="2022-12-29T00:00:00"/>
    <s v="VL"/>
    <m/>
    <s v="4 VL"/>
    <n v="4"/>
    <m/>
  </r>
  <r>
    <x v="1346"/>
    <d v="2023-02-28T00:00:00"/>
    <x v="425"/>
    <s v="DE CASTRO MARYLEN A."/>
    <s v="CPDO"/>
    <x v="4"/>
    <d v="2022-12-26T00:00:00"/>
    <d v="2022-12-30T00:00:00"/>
    <s v="VL"/>
    <m/>
    <s v="3 VL"/>
    <n v="3"/>
    <m/>
  </r>
  <r>
    <x v="1347"/>
    <d v="2023-02-28T00:00:00"/>
    <x v="358"/>
    <s v="NIBAY ELEONOR E."/>
    <s v="CHO"/>
    <x v="0"/>
    <d v="2022-12-29T00:00:00"/>
    <d v="2022-12-29T00:00:00"/>
    <s v="VL"/>
    <m/>
    <s v="1 VL"/>
    <n v="1"/>
    <m/>
  </r>
  <r>
    <x v="1348"/>
    <d v="2023-02-28T00:00:00"/>
    <x v="425"/>
    <s v="GUTIERREZ MARICIS A."/>
    <s v="CPDO"/>
    <x v="4"/>
    <d v="2022-12-26T00:00:00"/>
    <d v="2022-12-30T00:00:00"/>
    <s v="VL"/>
    <m/>
    <s v="3 VL"/>
    <n v="3"/>
    <m/>
  </r>
  <r>
    <x v="1349"/>
    <d v="2023-02-28T00:00:00"/>
    <x v="425"/>
    <s v="PADILLA JANE Z."/>
    <s v="CPDO"/>
    <x v="1"/>
    <d v="2022-12-26T00:00:00"/>
    <d v="2022-12-30T00:00:00"/>
    <s v="VL"/>
    <m/>
    <s v="3 VL"/>
    <n v="3"/>
    <m/>
  </r>
  <r>
    <x v="1350"/>
    <d v="2023-02-28T00:00:00"/>
    <x v="426"/>
    <s v="OPO CORAZON R."/>
    <s v="PICNIC GROVE"/>
    <x v="4"/>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4"/>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4"/>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4"/>
    <d v="2023-01-24T00:00:00"/>
    <d v="2023-01-25T00:00:00"/>
    <s v="SL"/>
    <m/>
    <s v="2 SL"/>
    <n v="2"/>
    <m/>
  </r>
  <r>
    <x v="1394"/>
    <d v="2023-03-01T00:00:00"/>
    <x v="389"/>
    <s v="GARCIA HAIZEL M."/>
    <s v="CHARACTER"/>
    <x v="0"/>
    <d v="2023-01-16T00:00:00"/>
    <d v="2023-01-16T00:00:00"/>
    <s v="OTHER"/>
    <s v="SPECIAL PRIVILEGE"/>
    <s v="1 OTHER"/>
    <n v="1"/>
    <m/>
  </r>
  <r>
    <x v="1395"/>
    <d v="2023-03-01T00:00:00"/>
    <x v="389"/>
    <s v="GARCIA HAIZEL M."/>
    <s v="CHARACTER"/>
    <x v="0"/>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4"/>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4"/>
    <d v="2023-01-30T00:00:00"/>
    <d v="2023-02-03T00:00:00"/>
    <s v="VL"/>
    <m/>
    <s v="5 VL"/>
    <n v="5"/>
    <m/>
  </r>
  <r>
    <x v="1403"/>
    <d v="2023-03-01T00:00:00"/>
    <x v="372"/>
    <s v="BAYOT EMILIANA C."/>
    <s v="CPDO"/>
    <x v="4"/>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4"/>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4"/>
    <d v="2023-02-08T00:00:00"/>
    <d v="2023-02-10T00:00:00"/>
    <s v="VL"/>
    <m/>
    <s v="3 VL"/>
    <n v="3"/>
    <m/>
  </r>
  <r>
    <x v="1497"/>
    <d v="2023-03-04T00:00:00"/>
    <x v="387"/>
    <s v="PANGHULAN CONRADO C."/>
    <s v="PIO"/>
    <x v="4"/>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4"/>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ADMIN"/>
    <x v="0"/>
    <d v="2023-01-25T00:00:00"/>
    <d v="2023-01-25T00:00:00"/>
    <m/>
    <m/>
    <s v="1 "/>
    <n v="1"/>
    <m/>
  </r>
  <r>
    <x v="76"/>
    <d v="2023-03-04T00:00:00"/>
    <x v="441"/>
    <s v="MARDO MELINDA E."/>
    <s v="ADMIN"/>
    <x v="0"/>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4"/>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ADMIN"/>
    <x v="0"/>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4"/>
    <d v="2023-02-01T00:00:00"/>
    <d v="2023-02-15T00:00:00"/>
    <s v="VL"/>
    <m/>
    <s v="11 VL"/>
    <n v="11"/>
    <m/>
  </r>
  <r>
    <x v="105"/>
    <d v="2023-03-04T00:00:00"/>
    <x v="298"/>
    <s v="ATIENZA JAYSON E."/>
    <s v="DEPED"/>
    <x v="4"/>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4"/>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4"/>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4"/>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4"/>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4"/>
    <d v="2022-12-27T00:00:00"/>
    <d v="2022-12-30T00:00:00"/>
    <s v="SL"/>
    <m/>
    <s v="3 SL"/>
    <n v="3"/>
    <m/>
  </r>
  <r>
    <x v="267"/>
    <d v="2023-03-07T00:00:00"/>
    <x v="429"/>
    <s v="CREUS SAMUEL A."/>
    <s v="EEO"/>
    <x v="4"/>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4"/>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4"/>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4"/>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4"/>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4"/>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4"/>
    <d v="2023-02-06T00:00:00"/>
    <d v="2023-02-06T00:00:00"/>
    <s v="OTHER"/>
    <s v="SPECIAL PRIVILEGE"/>
    <s v="1 OTHER"/>
    <n v="1"/>
    <m/>
  </r>
  <r>
    <x v="395"/>
    <d v="2023-03-15T00:00:00"/>
    <x v="394"/>
    <s v="LUNA GUILLERMA J."/>
    <s v="OSPITAL NG TAGAYTAY"/>
    <x v="4"/>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4"/>
    <d v="2022-12-08T00:00:00"/>
    <d v="2022-12-08T00:00:00"/>
    <s v="VL"/>
    <m/>
    <s v="1 VL"/>
    <n v="1"/>
    <m/>
  </r>
  <r>
    <x v="399"/>
    <d v="2023-03-15T00:00:00"/>
    <x v="170"/>
    <s v="SEDUCON ESTELITO D."/>
    <s v="OSPITAL NG TAGAYTAY"/>
    <x v="4"/>
    <d v="2022-12-23T00:00:00"/>
    <d v="2022-12-23T00:00:00"/>
    <s v="VL"/>
    <m/>
    <s v="1 VL"/>
    <n v="1"/>
    <m/>
  </r>
  <r>
    <x v="400"/>
    <d v="2023-03-15T00:00:00"/>
    <x v="170"/>
    <s v="SEDUCON ESTELITO D."/>
    <s v="OSPITAL NG TAGAYTAY"/>
    <x v="4"/>
    <d v="2022-11-18T00:00:00"/>
    <d v="2022-11-18T00:00:00"/>
    <s v="VL"/>
    <m/>
    <s v="1 VL"/>
    <n v="1"/>
    <m/>
  </r>
  <r>
    <x v="400"/>
    <d v="2023-03-15T00:00:00"/>
    <x v="170"/>
    <s v="SEDUCON ESTELITO D."/>
    <s v="OSPITAL NG TAGAYTAY"/>
    <x v="4"/>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DAY LEAVE"/>
    <s v="1 OTHER"/>
    <n v="1"/>
    <m/>
  </r>
  <r>
    <x v="404"/>
    <d v="2023-03-15T00:00:00"/>
    <x v="145"/>
    <s v="SEDUCON ESTELITO D."/>
    <s v="OSPITAL NG TAGAYTAY"/>
    <x v="4"/>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ENRO"/>
    <x v="1"/>
    <d v="2022-08-04T00:00:00"/>
    <d v="2022-08-05T00:00:00"/>
    <s v="SL"/>
    <m/>
    <s v="2 SL"/>
    <n v="2"/>
    <m/>
  </r>
  <r>
    <x v="417"/>
    <d v="2023-03-15T00:00:00"/>
    <x v="105"/>
    <s v="REYES GERARDO GABRIEL C."/>
    <s v="CITY LEGAL OFFICE"/>
    <x v="4"/>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4"/>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3"/>
    <d v="2023-03-21T00:00:00"/>
    <d v="2023-03-24T00:00:00"/>
    <s v="WITHOUTPAY"/>
    <s v="VL WITHOUT 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4"/>
    <d v="2023-01-27T00:00:00"/>
    <d v="2023-01-30T00:00:00"/>
    <s v="Paternity"/>
    <s v="MOURNING LEAVE"/>
    <s v="2 Paternity"/>
    <n v="2"/>
    <m/>
  </r>
  <r>
    <x v="458"/>
    <d v="2023-03-15T00:00:00"/>
    <x v="423"/>
    <s v="JIMENO EDWARD J."/>
    <s v="TOPS"/>
    <x v="4"/>
    <d v="2023-01-27T00:00:00"/>
    <d v="2023-02-06T00:00:00"/>
    <s v="SL"/>
    <m/>
    <s v="7 SL"/>
    <n v="7"/>
    <m/>
  </r>
  <r>
    <x v="459"/>
    <d v="2023-03-15T00:00:00"/>
    <x v="386"/>
    <s v="ENRIQUEZ ERIBERTO  "/>
    <s v="CENRO"/>
    <x v="4"/>
    <d v="2023-01-02T00:00:00"/>
    <d v="2023-01-04T00:00:00"/>
    <s v="VL"/>
    <m/>
    <s v="3 VL"/>
    <n v="3"/>
    <m/>
  </r>
  <r>
    <x v="460"/>
    <d v="2023-03-15T00:00:00"/>
    <x v="390"/>
    <s v="JIMENO EDWARD J."/>
    <s v="TOPS"/>
    <x v="4"/>
    <d v="2023-02-08T00:00:00"/>
    <d v="2023-02-28T00:00:00"/>
    <s v="SL"/>
    <m/>
    <s v="15 SL"/>
    <n v="15"/>
    <m/>
  </r>
  <r>
    <x v="461"/>
    <d v="2023-03-15T00:00:00"/>
    <x v="422"/>
    <s v="JIMENO EDWARD J."/>
    <s v="TOPS"/>
    <x v="4"/>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4"/>
    <d v="2023-02-08T00:00:00"/>
    <d v="2023-02-28T00:00:00"/>
    <s v="SL"/>
    <m/>
    <s v="15 SL"/>
    <n v="15"/>
    <m/>
  </r>
  <r>
    <x v="490"/>
    <d v="2023-03-15T00:00:00"/>
    <x v="430"/>
    <s v="ARCILLA MAYETTE A."/>
    <s v="CSWDO"/>
    <x v="4"/>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4"/>
    <d v="2023-02-20T00:00:00"/>
    <d v="2023-02-20T00:00:00"/>
    <s v="SL"/>
    <m/>
    <s v="1 SL"/>
    <n v="1"/>
    <m/>
  </r>
  <r>
    <x v="528"/>
    <d v="2023-03-04T00:00:00"/>
    <x v="396"/>
    <s v="CORTEZ CHERIELYN B."/>
    <s v="BAC"/>
    <x v="4"/>
    <d v="2023-01-12T00:00:00"/>
    <d v="2023-01-13T00:00:00"/>
    <s v="VL"/>
    <m/>
    <s v="2 VL"/>
    <n v="2"/>
    <m/>
  </r>
  <r>
    <x v="529"/>
    <d v="2023-03-04T00:00:00"/>
    <x v="381"/>
    <s v="LAGREO ELVER  "/>
    <s v="CSU"/>
    <x v="4"/>
    <d v="2023-01-04T00:00:00"/>
    <d v="2023-01-04T00:00:00"/>
    <s v="OTHER"/>
    <s v="EMERGENCY LEAVE"/>
    <s v="1 OTHER"/>
    <n v="1"/>
    <m/>
  </r>
  <r>
    <x v="529"/>
    <d v="2023-03-04T00:00:00"/>
    <x v="381"/>
    <s v="LAGREO ELVER  "/>
    <s v="CSU"/>
    <x v="4"/>
    <d v="2023-01-07T00:00:00"/>
    <d v="2023-01-07T00:00:00"/>
    <s v="OTHER"/>
    <s v="EMERGENCY LEAVE"/>
    <s v="1 OTHER"/>
    <n v="1"/>
    <m/>
  </r>
  <r>
    <x v="529"/>
    <d v="2023-03-04T00:00:00"/>
    <x v="381"/>
    <s v="LAGREO ELVER  "/>
    <s v="CSU"/>
    <x v="4"/>
    <d v="2023-01-10T00:00:00"/>
    <d v="2023-01-10T00:00:00"/>
    <s v="OTHER"/>
    <s v="EMERGENCY LEAVE"/>
    <s v="1 OTHER"/>
    <n v="1"/>
    <m/>
  </r>
  <r>
    <x v="529"/>
    <d v="2023-03-04T00:00:00"/>
    <x v="381"/>
    <s v="LAGREO ELVER  "/>
    <s v="CSU"/>
    <x v="4"/>
    <d v="2023-01-13T00:00:00"/>
    <d v="2023-01-13T00:00:00"/>
    <s v="OTHER"/>
    <s v="EMERGENCY LEAVE"/>
    <s v="1 OTHER"/>
    <n v="1"/>
    <m/>
  </r>
  <r>
    <x v="530"/>
    <d v="2023-03-04T00:00:00"/>
    <x v="380"/>
    <s v="LORENZO JERWIN A."/>
    <s v="TOPS/CSU"/>
    <x v="4"/>
    <d v="2023-01-03T00:00:00"/>
    <d v="2023-01-31T00:00:00"/>
    <s v="SL"/>
    <m/>
    <s v="21 SL"/>
    <n v="21"/>
    <m/>
  </r>
  <r>
    <x v="531"/>
    <d v="2023-03-04T00:00:00"/>
    <x v="298"/>
    <s v="NAVARRO JOHNA F."/>
    <s v="HALL OF JUSTICE"/>
    <x v="4"/>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4"/>
    <d v="2022-11-27T00:00:00"/>
    <d v="2022-11-30T00:00:00"/>
    <s v="SL"/>
    <m/>
    <s v="4 SL"/>
    <n v="4"/>
    <m/>
  </r>
  <r>
    <x v="534"/>
    <d v="2023-03-04T00:00:00"/>
    <x v="427"/>
    <s v="VALENCIANO MARLYN C."/>
    <s v="HALL OF JUSTICE"/>
    <x v="4"/>
    <d v="2023-01-23T00:00:00"/>
    <d v="2023-01-27T00:00:00"/>
    <s v="VL"/>
    <m/>
    <s v="5 VL"/>
    <n v="5"/>
    <m/>
  </r>
  <r>
    <x v="535"/>
    <d v="2023-03-04T00:00:00"/>
    <x v="410"/>
    <s v="DE GRANO  RONALEI P."/>
    <s v="OSPITAL NG TAGAYTAY"/>
    <x v="4"/>
    <d v="2023-01-03T00:00:00"/>
    <d v="2023-01-03T00:00:00"/>
    <s v="SL"/>
    <m/>
    <s v="1 SL"/>
    <n v="1"/>
    <m/>
  </r>
  <r>
    <x v="536"/>
    <d v="2023-03-04T00:00:00"/>
    <x v="440"/>
    <s v="ATIENZA VENUS  "/>
    <s v="CENRO"/>
    <x v="4"/>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4"/>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4"/>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4"/>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4"/>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HARACTER"/>
    <x v="0"/>
    <d v="2023-03-30T00:00:00"/>
    <d v="2023-03-30T00:00:00"/>
    <s v="SL"/>
    <m/>
    <s v="1 SL"/>
    <n v="1"/>
    <m/>
  </r>
  <r>
    <x v="583"/>
    <d v="2023-04-12T00:00:00"/>
    <x v="465"/>
    <s v="GARCIA HAIZEL M."/>
    <s v="CHARACTER"/>
    <x v="0"/>
    <d v="2023-03-21T00:00:00"/>
    <d v="2023-03-21T00:00:00"/>
    <s v="SL"/>
    <m/>
    <s v="1 SL"/>
    <n v="1"/>
    <m/>
  </r>
  <r>
    <x v="584"/>
    <d v="2023-04-12T00:00:00"/>
    <x v="465"/>
    <s v="GARCIA HAIZEL M."/>
    <s v="CHARACTER"/>
    <x v="0"/>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ADMIN"/>
    <x v="0"/>
    <d v="2023-04-06T00:00:00"/>
    <d v="2023-04-08T00:00:00"/>
    <s v="VL"/>
    <m/>
    <s v="3 VL"/>
    <n v="3"/>
    <m/>
  </r>
  <r>
    <x v="639"/>
    <d v="2023-04-12T00:00:00"/>
    <x v="464"/>
    <s v="MARDO MELINDA E."/>
    <s v="ADMIN"/>
    <x v="0"/>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ADMIN"/>
    <x v="0"/>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4"/>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4"/>
    <d v="2023-03-16T00:00:00"/>
    <d v="2023-06-29T00:00:00"/>
    <s v="OTHER"/>
    <s v="105DAYS MATERNITY LEAVE"/>
    <s v="75 OTHER"/>
    <n v="75"/>
    <m/>
  </r>
  <r>
    <x v="656"/>
    <d v="2023-04-12T00:00:00"/>
    <x v="476"/>
    <s v="FLORES CHRIZELLE MAE M."/>
    <s v="CSWDO"/>
    <x v="4"/>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4"/>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4"/>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4"/>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4"/>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4"/>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4"/>
    <d v="2023-04-17T00:00:00"/>
    <d v="2023-04-28T00:00:00"/>
    <s v="VL"/>
    <m/>
    <s v="9 VL"/>
    <n v="9"/>
    <m/>
  </r>
  <r>
    <x v="711"/>
    <d v="2023-04-12T00:00:00"/>
    <x v="470"/>
    <s v="CONTEMPRATO JOHANES D."/>
    <s v="OSPITAL NG TAGAYTAY"/>
    <x v="4"/>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4"/>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4"/>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4"/>
    <d v="2023-03-31T00:00:00"/>
    <d v="2023-04-04T00:00:00"/>
    <s v="SL"/>
    <m/>
    <s v="3 SL"/>
    <n v="3"/>
    <m/>
  </r>
  <r>
    <x v="795"/>
    <d v="2023-04-13T00:00:00"/>
    <x v="470"/>
    <s v="ATIENZA MARVIN G."/>
    <s v="CENRO"/>
    <x v="4"/>
    <d v="2023-04-05T00:00:00"/>
    <d v="2023-04-05T00:00:00"/>
    <s v="OTHER"/>
    <s v="BIRTHDAY LEAVE"/>
    <s v="1 OTHER"/>
    <n v="1"/>
    <m/>
  </r>
  <r>
    <x v="796"/>
    <d v="2023-04-13T00:00:00"/>
    <x v="470"/>
    <s v="ATIENZA MARVIN G."/>
    <s v="CENRO"/>
    <x v="4"/>
    <d v="2023-04-12T00:00:00"/>
    <d v="2023-04-14T00:00:00"/>
    <s v="VL"/>
    <m/>
    <s v="3 VL"/>
    <n v="3"/>
    <m/>
  </r>
  <r>
    <x v="797"/>
    <d v="2023-04-13T00:00:00"/>
    <x v="470"/>
    <s v="OLIMPO SHARIE MAE M."/>
    <s v="OSPITAL NG TAGAYTAY"/>
    <x v="4"/>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4"/>
    <d v="2023-03-04T00:00:00"/>
    <d v="2023-03-05T00:00:00"/>
    <s v="SL"/>
    <m/>
    <s v="2 SL"/>
    <n v="2"/>
    <m/>
  </r>
  <r>
    <x v="803"/>
    <d v="2023-04-13T00:00:00"/>
    <x v="475"/>
    <s v="LUNA GUILLERMA J."/>
    <s v="OSPITAL NG TAGAYTAY"/>
    <x v="4"/>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HARACTER"/>
    <x v="0"/>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4"/>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4"/>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4"/>
    <d v="2023-04-20T00:00:00"/>
    <d v="2023-04-21T00:00:00"/>
    <s v="VL"/>
    <m/>
    <s v="2 VL"/>
    <n v="2"/>
    <m/>
  </r>
  <r>
    <x v="867"/>
    <d v="2023-04-13T00:00:00"/>
    <x v="488"/>
    <s v="VILLANUEVA MARTINA D."/>
    <s v="PICNIC GROVE"/>
    <x v="4"/>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ADMIN"/>
    <x v="0"/>
    <d v="2023-04-01T00:00:00"/>
    <d v="2023-04-01T00:00:00"/>
    <s v="SL"/>
    <m/>
    <s v="1 SL"/>
    <n v="1"/>
    <m/>
  </r>
  <r>
    <x v="882"/>
    <d v="2023-04-13T00:00:00"/>
    <x v="470"/>
    <s v="MARDO MELINDA E."/>
    <s v="ADMIN"/>
    <x v="0"/>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4"/>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ENR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4"/>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4"/>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4"/>
    <d v="2023-03-02T00:00:00"/>
    <d v="2023-03-03T00:00:00"/>
    <s v="SL"/>
    <m/>
    <s v="2 SL"/>
    <n v="2"/>
    <m/>
  </r>
  <r>
    <x v="922"/>
    <d v="2023-04-13T00:00:00"/>
    <x v="388"/>
    <s v="FERNANDEZ MILAGROS C."/>
    <s v="CENR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4"/>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4"/>
    <d v="2023-03-14T00:00:00"/>
    <d v="2023-03-14T00:00:00"/>
    <s v="OTHER"/>
    <s v="SPECIAL PRIVILEGE"/>
    <s v="1 OTHER"/>
    <n v="1"/>
    <m/>
  </r>
  <r>
    <x v="929"/>
    <d v="2023-04-13T00:00:00"/>
    <x v="477"/>
    <s v="DE GRANO  RONALEI P."/>
    <s v="OSPITAL NG TAGAYTAY"/>
    <x v="4"/>
    <d v="2023-03-13T00:00:00"/>
    <d v="2023-03-13T00:00:00"/>
    <s v="OTHER"/>
    <s v="BIRTHDAY LEAVE"/>
    <s v="1 OTHER"/>
    <n v="1"/>
    <m/>
  </r>
  <r>
    <x v="930"/>
    <d v="2023-04-13T00:00:00"/>
    <x v="477"/>
    <s v="MANALO ABEGAIL T."/>
    <s v="OSPITAL NG TAGAYTAY"/>
    <x v="4"/>
    <d v="2023-03-11T00:00:00"/>
    <d v="2023-03-11T00:00:00"/>
    <s v="OTHER"/>
    <s v="BIRTHDAY LEAVE"/>
    <s v="0 OTHER"/>
    <n v="0"/>
    <m/>
  </r>
  <r>
    <x v="931"/>
    <d v="2023-04-13T00:00:00"/>
    <x v="477"/>
    <s v="CONTEMPRATO JOHANES D."/>
    <s v="OSPITAL NG TAGAYTAY"/>
    <x v="4"/>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4"/>
    <d v="2023-04-17T00:00:00"/>
    <d v="2023-04-18T00:00:00"/>
    <s v="VL"/>
    <m/>
    <s v="2 VL"/>
    <n v="2"/>
    <m/>
  </r>
  <r>
    <x v="935"/>
    <d v="2023-04-13T00:00:00"/>
    <x v="388"/>
    <s v="OSTONAL IVY S."/>
    <s v="ONT"/>
    <x v="1"/>
    <d v="2023-02-28T00:00:00"/>
    <d v="2023-02-28T00:00:00"/>
    <s v="SL"/>
    <m/>
    <s v="1 SL"/>
    <n v="1"/>
    <m/>
  </r>
  <r>
    <x v="936"/>
    <d v="2023-04-13T00:00:00"/>
    <x v="477"/>
    <s v="LLRENA JANEEN V."/>
    <s v="OSPITAL NG TAGAYTAY"/>
    <x v="4"/>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4"/>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4"/>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4"/>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ICC"/>
    <x v="2"/>
    <d v="2023-01-04T00:00:00"/>
    <d v="2023-01-04T00:00:00"/>
    <s v="SL"/>
    <m/>
    <s v="1 SL"/>
    <n v="1"/>
    <m/>
  </r>
  <r>
    <x v="991"/>
    <d v="2023-04-14T00:00:00"/>
    <x v="298"/>
    <s v="GIBAGA RICA JEAN C."/>
    <s v="LIBRARY"/>
    <x v="1"/>
    <d v="2023-03-09T00:00:00"/>
    <d v="2023-03-09T00:00:00"/>
    <s v="SL"/>
    <m/>
    <s v="1 SL"/>
    <n v="1"/>
    <m/>
  </r>
  <r>
    <x v="992"/>
    <d v="2023-04-14T00:00:00"/>
    <x v="434"/>
    <s v="QUIAN JHON RAYMOND P."/>
    <s v="TICC"/>
    <x v="2"/>
    <d v="2023-02-21T00:00:00"/>
    <d v="2023-02-21T00:00:00"/>
    <s v="SL"/>
    <m/>
    <s v="1 SL"/>
    <n v="1"/>
    <m/>
  </r>
  <r>
    <x v="993"/>
    <d v="2023-04-14T00:00:00"/>
    <x v="393"/>
    <s v="GIBAGA RICA JEAN C."/>
    <s v="LIBRARY"/>
    <x v="1"/>
    <d v="2023-01-20T00:00:00"/>
    <d v="2023-01-20T00:00:00"/>
    <s v="SL"/>
    <m/>
    <s v="1 SL"/>
    <n v="1"/>
    <m/>
  </r>
  <r>
    <x v="994"/>
    <d v="2023-04-14T00:00:00"/>
    <x v="298"/>
    <s v="TIBAYAN ANA MALEN R."/>
    <s v="CENRO"/>
    <x v="0"/>
    <d v="2023-02-15T00:00:00"/>
    <d v="2023-02-15T00:00:00"/>
    <s v="SL"/>
    <m/>
    <s v="1 SL"/>
    <n v="1"/>
    <m/>
  </r>
  <r>
    <x v="995"/>
    <d v="2023-04-14T00:00:00"/>
    <x v="478"/>
    <s v="ROXAS ZHANINE R."/>
    <s v="CCT"/>
    <x v="0"/>
    <d v="2023-03-09T00:00:00"/>
    <d v="2023-03-09T00:00:00"/>
    <s v="SL"/>
    <m/>
    <s v="1 SL"/>
    <n v="1"/>
    <m/>
  </r>
  <r>
    <x v="996"/>
    <d v="2023-04-14T00:00:00"/>
    <x v="396"/>
    <s v="VIDALLON KAREN  N."/>
    <s v="CTO"/>
    <x v="1"/>
    <d v="2022-12-14T00:00:00"/>
    <d v="2022-12-14T00:00:00"/>
    <m/>
    <m/>
    <s v="1 "/>
    <n v="1"/>
    <m/>
  </r>
  <r>
    <x v="997"/>
    <d v="2023-04-14T00:00:00"/>
    <x v="396"/>
    <s v="VIDALLON KAREN  N."/>
    <s v="CTO"/>
    <x v="1"/>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4"/>
    <d v="2023-04-03T00:00:00"/>
    <d v="2023-04-03T00:00:00"/>
    <s v="SL"/>
    <m/>
    <s v="1 SL"/>
    <n v="1"/>
    <m/>
  </r>
  <r>
    <x v="1003"/>
    <d v="2023-04-14T00:00:00"/>
    <x v="480"/>
    <s v="CONSTANTE HERBERT F."/>
    <s v="CSWDO"/>
    <x v="1"/>
    <d v="2023-03-06T00:00:00"/>
    <d v="2023-03-06T00:00:00"/>
    <s v="SL"/>
    <m/>
    <s v="1 SL"/>
    <n v="1"/>
    <m/>
  </r>
  <r>
    <x v="1003"/>
    <d v="2023-04-14T00:00:00"/>
    <x v="480"/>
    <s v="CONSTANTE HERBERT F."/>
    <s v="CSWDO"/>
    <x v="1"/>
    <d v="2023-03-08T00:00:00"/>
    <d v="2023-03-08T00:00:00"/>
    <s v="SL"/>
    <m/>
    <s v="1 SL"/>
    <n v="1"/>
    <m/>
  </r>
  <r>
    <x v="1004"/>
    <d v="2023-04-14T00:00:00"/>
    <x v="464"/>
    <s v="CONSTANTE HERBERT F."/>
    <s v="CSWDO"/>
    <x v="1"/>
    <d v="2023-03-13T00:00:00"/>
    <d v="2023-03-13T00:00:00"/>
    <s v="SL"/>
    <m/>
    <s v="1 SL"/>
    <n v="1"/>
    <m/>
  </r>
  <r>
    <x v="1004"/>
    <d v="2023-04-14T00:00:00"/>
    <x v="464"/>
    <s v="CONSTANTE HERBERT F."/>
    <s v="CSWDO"/>
    <x v="1"/>
    <d v="2023-03-16T00:00:00"/>
    <d v="2023-03-17T00:00:00"/>
    <s v="SL"/>
    <m/>
    <s v="2 SL"/>
    <n v="2"/>
    <m/>
  </r>
  <r>
    <x v="1005"/>
    <d v="2023-04-14T00:00:00"/>
    <x v="476"/>
    <s v="DOGELIO JEAN MELODY M."/>
    <s v="CTO"/>
    <x v="2"/>
    <d v="2023-03-01T00:00:00"/>
    <d v="2023-03-17T00:00:00"/>
    <s v="OTHER"/>
    <s v="WITHOUT PAY"/>
    <s v="13 OTHER"/>
    <n v="13"/>
    <m/>
  </r>
  <r>
    <x v="1006"/>
    <d v="2023-04-14T00:00:00"/>
    <x v="476"/>
    <s v="DOGELIO JEAN MELODY M."/>
    <s v="CTO"/>
    <x v="2"/>
    <d v="2023-03-20T00:00:00"/>
    <d v="2023-03-28T00:00:00"/>
    <s v="OTHER"/>
    <s v="WITHOUT PAY"/>
    <s v="7 OTHER"/>
    <n v="7"/>
    <m/>
  </r>
  <r>
    <x v="1007"/>
    <d v="2023-04-14T00:00:00"/>
    <x v="447"/>
    <s v="BATHAN FRANNIE P."/>
    <s v="TICC"/>
    <x v="0"/>
    <d v="2023-03-03T00:00:00"/>
    <d v="2023-03-03T00:00:00"/>
    <s v="VL"/>
    <m/>
    <s v="1 VL"/>
    <n v="1"/>
    <m/>
  </r>
  <r>
    <x v="1008"/>
    <d v="2023-04-14T00:00:00"/>
    <x v="477"/>
    <s v="BATHAN FRANNIE P."/>
    <s v="TICC"/>
    <x v="0"/>
    <d v="2023-03-13T00:00:00"/>
    <d v="2023-03-14T00:00:00"/>
    <s v="VL"/>
    <m/>
    <s v="2 VL"/>
    <n v="2"/>
    <m/>
  </r>
  <r>
    <x v="1009"/>
    <d v="2023-04-14T00:00:00"/>
    <x v="477"/>
    <s v="BATHAN FRANNIE P."/>
    <s v="TICC"/>
    <x v="0"/>
    <d v="2023-03-20T00:00:00"/>
    <d v="2023-03-21T00:00:00"/>
    <s v="VL"/>
    <m/>
    <s v="2 VL"/>
    <n v="2"/>
    <m/>
  </r>
  <r>
    <x v="1010"/>
    <d v="2023-04-14T00:00:00"/>
    <x v="486"/>
    <s v="GARCIA JINKY A."/>
    <s v="OSP"/>
    <x v="4"/>
    <d v="2023-04-14T00:00:00"/>
    <d v="2023-04-17T00:00:00"/>
    <s v="VL"/>
    <m/>
    <s v="2 VL"/>
    <n v="2"/>
    <m/>
  </r>
  <r>
    <x v="1011"/>
    <d v="2023-04-14T00:00:00"/>
    <x v="487"/>
    <s v="PARRA ANABELLE P."/>
    <s v="DEPED SANJOSE"/>
    <x v="4"/>
    <d v="2023-04-24T00:00:00"/>
    <d v="2023-04-26T00:00:00"/>
    <s v="OTHER"/>
    <s v="SOLO PARENT"/>
    <s v="3 OTHER"/>
    <n v="3"/>
    <m/>
  </r>
  <r>
    <x v="1012"/>
    <d v="2023-04-14T00:00:00"/>
    <x v="487"/>
    <s v="PARRA ANABELLE P."/>
    <s v="DEPED SANJOSE"/>
    <x v="4"/>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ADMIN"/>
    <x v="0"/>
    <d v="2023-04-11T00:00:00"/>
    <d v="2023-04-11T00:00:00"/>
    <s v="SL"/>
    <m/>
    <s v="1 SL"/>
    <n v="1"/>
    <m/>
  </r>
  <r>
    <x v="1016"/>
    <d v="2023-04-14T00:00:00"/>
    <x v="489"/>
    <s v="CESICAR JOCHELLE JOAN S."/>
    <s v="TICC/TCCH"/>
    <x v="0"/>
    <d v="2023-04-11T00:00:00"/>
    <d v="2023-04-12T00:00:00"/>
    <s v="SL"/>
    <m/>
    <s v="2 SL"/>
    <n v="2"/>
    <m/>
  </r>
  <r>
    <x v="1017"/>
    <d v="2023-04-14T00:00:00"/>
    <x v="487"/>
    <s v="NATANAUAN SENANDO C."/>
    <s v="PEOPLE'S PARK"/>
    <x v="4"/>
    <d v="2023-05-02T00:00:00"/>
    <d v="2023-05-31T00:00:00"/>
    <s v="VL"/>
    <m/>
    <s v="22 VL"/>
    <n v="22"/>
    <m/>
  </r>
  <r>
    <x v="1018"/>
    <d v="2023-04-14T00:00:00"/>
    <x v="487"/>
    <s v="BAYBAY EDLYN L."/>
    <s v="CENRO"/>
    <x v="0"/>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ENR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HARACTER"/>
    <x v="0"/>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CSWDO"/>
    <x v="1"/>
    <d v="2023-04-25T00:00:00"/>
    <d v="2023-04-25T00:00:00"/>
    <s v="SL"/>
    <m/>
    <s v="1 SL"/>
    <n v="1"/>
    <m/>
  </r>
  <r>
    <x v="1584"/>
    <d v="2023-04-27T00:00:00"/>
    <x v="500"/>
    <s v="MARQUEZ HENSLEY B."/>
    <s v="SANGGUNIANG PANLUNGSOD"/>
    <x v="4"/>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4"/>
    <d v="2023-04-05T00:00:00"/>
    <d v="2023-04-05T00:00:00"/>
    <s v="SL"/>
    <m/>
    <s v="1 SL"/>
    <n v="1"/>
    <m/>
  </r>
  <r>
    <x v="1588"/>
    <d v="2023-04-27T00:00:00"/>
    <x v="495"/>
    <s v="DORADO JULAIDA M."/>
    <s v="CENRO"/>
    <x v="4"/>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4"/>
    <d v="2023-08-16T00:00:00"/>
    <d v="2023-08-18T00:00:00"/>
    <s v="VL"/>
    <m/>
    <s v="3 VL"/>
    <n v="3"/>
    <m/>
  </r>
  <r>
    <x v="1597"/>
    <d v="2023-04-27T00:00:00"/>
    <x v="500"/>
    <s v="RAMOS REMELYN A."/>
    <s v="PEOPLE'S PARK"/>
    <x v="4"/>
    <d v="2023-08-22T00:00:00"/>
    <d v="2023-08-25T00:00:00"/>
    <s v="VL"/>
    <m/>
    <s v="4 VL"/>
    <n v="4"/>
    <m/>
  </r>
  <r>
    <x v="1597"/>
    <d v="2023-04-27T00:00:00"/>
    <x v="500"/>
    <s v="RAMOS REMELYN A."/>
    <s v="PEOPLE'S PARK"/>
    <x v="4"/>
    <d v="2023-08-29T00:00:00"/>
    <d v="2023-08-31T00:00:00"/>
    <s v="VL"/>
    <m/>
    <s v="3 VL"/>
    <n v="3"/>
    <m/>
  </r>
  <r>
    <x v="1598"/>
    <d v="2023-04-27T00:00:00"/>
    <x v="501"/>
    <s v="ORTEGA RODEL R."/>
    <s v="TOPS"/>
    <x v="4"/>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4"/>
    <d v="2023-04-25T00:00:00"/>
    <d v="2023-04-25T00:00:00"/>
    <s v="SL"/>
    <m/>
    <s v="1 SL"/>
    <n v="1"/>
    <m/>
  </r>
  <r>
    <x v="1605"/>
    <d v="2023-04-27T00:00:00"/>
    <x v="500"/>
    <s v="ENRIQUEZ ERIBERTO  "/>
    <s v="CENRO"/>
    <x v="4"/>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4"/>
    <d v="2023-04-25T00:00:00"/>
    <d v="2023-04-26T00:00:00"/>
    <s v="VL"/>
    <m/>
    <s v="2 VL"/>
    <n v="2"/>
    <m/>
  </r>
  <r>
    <x v="1613"/>
    <d v="2023-04-27T00:00:00"/>
    <x v="503"/>
    <s v="VALENCIANO MARLYN C."/>
    <s v="HALL OF JUSTICE"/>
    <x v="4"/>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ADMIN"/>
    <x v="0"/>
    <d v="2023-04-25T00:00:00"/>
    <d v="2023-04-25T00:00:00"/>
    <s v="VL"/>
    <m/>
    <s v="1 VL"/>
    <n v="1"/>
    <m/>
  </r>
  <r>
    <x v="1617"/>
    <d v="2023-04-27T00:00:00"/>
    <x v="500"/>
    <s v="MARDO MELINDA E."/>
    <s v="MARDO MELINDA E."/>
    <x v="5"/>
    <d v="2023-04-21T00:00:00"/>
    <d v="2023-04-22T00:00:00"/>
    <s v="SL"/>
    <m/>
    <s v="1 SL"/>
    <n v="1"/>
    <m/>
  </r>
  <r>
    <x v="1618"/>
    <d v="2023-04-27T00:00:00"/>
    <x v="496"/>
    <s v="MARDO MELINDA E."/>
    <s v="ADMIN"/>
    <x v="0"/>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TCNHS"/>
    <x v="0"/>
    <d v="2023-04-25T00:00:00"/>
    <d v="2023-04-29T00:00:00"/>
    <s v="VL"/>
    <m/>
    <s v="5 VL"/>
    <n v="5"/>
    <m/>
  </r>
  <r>
    <x v="1645"/>
    <d v="2023-04-27T00:00:00"/>
    <x v="503"/>
    <s v="ALCAZAR AINEE JOY C."/>
    <s v="ONT"/>
    <x v="1"/>
    <d v="2023-04-12T00:00:00"/>
    <d v="2023-04-12T00:00:00"/>
    <s v="SL"/>
    <m/>
    <s v="1 SL"/>
    <n v="1"/>
    <m/>
  </r>
  <r>
    <x v="1646"/>
    <d v="2023-04-27T00:00:00"/>
    <x v="500"/>
    <s v="FERRY FRANCIS R."/>
    <s v="ONT"/>
    <x v="4"/>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4"/>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4-27T00:00:00"/>
    <x v="298"/>
    <m/>
    <s v="-----"/>
    <x v="6"/>
    <m/>
    <m/>
    <m/>
    <m/>
    <s v="0 "/>
    <n v="0"/>
    <m/>
  </r>
  <r>
    <x v="1665"/>
    <d v="2023-04-27T00:00:00"/>
    <x v="298"/>
    <m/>
    <s v="-----"/>
    <x v="6"/>
    <m/>
    <m/>
    <m/>
    <m/>
    <s v="0 "/>
    <n v="0"/>
    <m/>
  </r>
  <r>
    <x v="1666"/>
    <d v="2023-04-27T00:00:00"/>
    <x v="298"/>
    <m/>
    <s v="-----"/>
    <x v="6"/>
    <m/>
    <m/>
    <m/>
    <m/>
    <s v="0 "/>
    <n v="0"/>
    <m/>
  </r>
  <r>
    <x v="1667"/>
    <d v="2023-04-27T00:00:00"/>
    <x v="298"/>
    <m/>
    <s v="-----"/>
    <x v="6"/>
    <m/>
    <m/>
    <m/>
    <m/>
    <s v="0 "/>
    <n v="0"/>
    <m/>
  </r>
  <r>
    <x v="1668"/>
    <d v="2023-04-27T00:00:00"/>
    <x v="298"/>
    <m/>
    <s v="-----"/>
    <x v="6"/>
    <m/>
    <m/>
    <m/>
    <m/>
    <s v="0 "/>
    <n v="0"/>
    <m/>
  </r>
  <r>
    <x v="1669"/>
    <d v="2023-04-27T00:00:00"/>
    <x v="298"/>
    <m/>
    <s v="-----"/>
    <x v="6"/>
    <m/>
    <m/>
    <m/>
    <m/>
    <s v="0 "/>
    <n v="0"/>
    <m/>
  </r>
  <r>
    <x v="1670"/>
    <d v="2023-04-27T00:00:00"/>
    <x v="298"/>
    <m/>
    <s v="-----"/>
    <x v="6"/>
    <m/>
    <m/>
    <m/>
    <m/>
    <s v="0 "/>
    <n v="0"/>
    <m/>
  </r>
  <r>
    <x v="1671"/>
    <d v="2023-04-27T00:00:00"/>
    <x v="298"/>
    <m/>
    <s v="-----"/>
    <x v="6"/>
    <m/>
    <m/>
    <m/>
    <m/>
    <s v="0 "/>
    <n v="0"/>
    <m/>
  </r>
  <r>
    <x v="1672"/>
    <d v="2023-04-27T00:00:00"/>
    <x v="298"/>
    <m/>
    <s v="-----"/>
    <x v="6"/>
    <m/>
    <m/>
    <m/>
    <m/>
    <s v="0 "/>
    <n v="0"/>
    <m/>
  </r>
  <r>
    <x v="1673"/>
    <d v="2023-04-27T00:00:00"/>
    <x v="298"/>
    <m/>
    <s v="-----"/>
    <x v="6"/>
    <m/>
    <m/>
    <m/>
    <m/>
    <s v="0 "/>
    <n v="0"/>
    <m/>
  </r>
  <r>
    <x v="1674"/>
    <d v="2023-04-27T00:00:00"/>
    <x v="298"/>
    <m/>
    <s v="-----"/>
    <x v="6"/>
    <m/>
    <m/>
    <m/>
    <m/>
    <s v="0 "/>
    <n v="0"/>
    <m/>
  </r>
  <r>
    <x v="1675"/>
    <d v="2023-04-27T00:00:00"/>
    <x v="298"/>
    <m/>
    <s v="-----"/>
    <x v="6"/>
    <m/>
    <m/>
    <m/>
    <m/>
    <s v="0 "/>
    <n v="0"/>
    <m/>
  </r>
  <r>
    <x v="1676"/>
    <d v="2023-04-27T00:00:00"/>
    <x v="298"/>
    <m/>
    <s v="-----"/>
    <x v="6"/>
    <m/>
    <m/>
    <m/>
    <m/>
    <s v="0 "/>
    <n v="0"/>
    <m/>
  </r>
  <r>
    <x v="1677"/>
    <d v="2023-04-27T00:00:00"/>
    <x v="298"/>
    <m/>
    <s v="-----"/>
    <x v="6"/>
    <m/>
    <m/>
    <m/>
    <m/>
    <s v="0 "/>
    <n v="0"/>
    <m/>
  </r>
  <r>
    <x v="1678"/>
    <d v="2023-04-27T00:00:00"/>
    <x v="298"/>
    <m/>
    <s v="-----"/>
    <x v="6"/>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8"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I12" firstHeaderRow="1" firstDataRow="2" firstDataCol="1" rowPageCount="1" colPageCount="1"/>
  <pivotFields count="15">
    <pivotField axis="axisPage" showAll="0">
      <items count="1781">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8">
        <item x="6"/>
        <item x="0"/>
        <item x="3"/>
        <item x="2"/>
        <item x="1"/>
        <item x="4"/>
        <item x="5"/>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8">
    <i>
      <x/>
    </i>
    <i>
      <x v="1"/>
    </i>
    <i>
      <x v="2"/>
    </i>
    <i>
      <x v="3"/>
    </i>
    <i>
      <x v="4"/>
    </i>
    <i>
      <x v="5"/>
    </i>
    <i>
      <x v="6"/>
    </i>
    <i t="grand">
      <x/>
    </i>
  </colItems>
  <pageFields count="1">
    <pageField fld="0" hier="-1"/>
  </pageFields>
  <dataFields count="1">
    <dataField name="Count of Employee Name" fld="3" subtotal="count" baseField="0" baseItem="0"/>
  </dataFields>
  <formats count="2">
    <format dxfId="59">
      <pivotArea outline="0" collapsedLevelsAreSubtotals="1" fieldPosition="0"/>
    </format>
    <format dxfId="58">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3">
      <pivotArea dataOnly="0" labelOnly="1" outline="0" axis="axisValues" fieldPosition="0"/>
    </format>
    <format dxfId="22">
      <pivotArea grandRow="1" outline="0" collapsedLevelsAreSubtotals="1" fieldPosition="0"/>
    </format>
    <format dxfId="21">
      <pivotArea grandRow="1" outline="0" collapsedLevelsAreSubtotals="1" fieldPosition="0"/>
    </format>
    <format dxfId="20">
      <pivotArea grandRow="1" outline="0" collapsedLevelsAreSubtotals="1" fieldPosition="0"/>
    </format>
    <format dxfId="19">
      <pivotArea dataOnly="0" labelOnly="1" grandRow="1" outline="0" fieldPosition="0"/>
    </format>
    <format dxfId="18">
      <pivotArea grandRow="1" outline="0" collapsedLevelsAreSubtotals="1" fieldPosition="0"/>
    </format>
    <format dxfId="17">
      <pivotArea dataOnly="0" labelOnly="1" grandRow="1" outline="0" fieldPosition="0"/>
    </format>
    <format dxfId="16">
      <pivotArea collapsedLevelsAreSubtotals="1" fieldPosition="0">
        <references count="1">
          <reference field="7" count="0"/>
        </references>
      </pivotArea>
    </format>
    <format dxfId="15">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7"/>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5357" dataDxfId="56" headerRowCellStyle="Table Headers">
  <autoFilter ref="A4:M5357" xr:uid="{00000000-0009-0000-0100-000001000000}">
    <filterColumn colId="1">
      <filters>
        <dateGroupItem year="2023" month="4" day="27" dateTimeGrouping="day"/>
      </filters>
    </filterColumn>
    <filterColumn colId="2">
      <customFilters>
        <customFilter operator="notEqual" val=" "/>
      </customFilters>
    </filterColumn>
  </autoFilter>
  <sortState xmlns:xlrd2="http://schemas.microsoft.com/office/spreadsheetml/2017/richdata2" ref="A2757:L2810">
    <sortCondition ref="A4:A3158"/>
  </sortState>
  <tableColumns count="13">
    <tableColumn id="11" xr3:uid="{00000000-0010-0000-0100-00000B000000}" name="CTRL  No" dataDxfId="55"/>
    <tableColumn id="12" xr3:uid="{00000000-0010-0000-0100-00000C000000}" name="Date Encoded" dataDxfId="54"/>
    <tableColumn id="13" xr3:uid="{00000000-0010-0000-0100-00000D000000}" name="Date File" dataDxfId="53"/>
    <tableColumn id="1" xr3:uid="{00000000-0010-0000-0100-000001000000}" name="Employee Name" totalsRowLabel="Total" dataDxfId="52" dataCellStyle="Table details"/>
    <tableColumn id="6" xr3:uid="{00000000-0010-0000-0100-000006000000}" name="Office" dataDxfId="51"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50" dataCellStyle="Table details">
      <calculatedColumnFormula>IF(ISBLANK(LeaveTracker[[#This Row],[Employee Name]]),"-----",VLOOKUP(LeaveTracker[[#This Row],[Employee Name]],Employees[[Employee Name]:[Office]],6))</calculatedColumnFormula>
    </tableColumn>
    <tableColumn id="2" xr3:uid="{00000000-0010-0000-0100-000002000000}" name="Start Date" dataDxfId="49" dataCellStyle="Table Dates"/>
    <tableColumn id="3" xr3:uid="{00000000-0010-0000-0100-000003000000}" name="End Date" dataDxfId="48" dataCellStyle="Table Dates"/>
    <tableColumn id="4" xr3:uid="{00000000-0010-0000-0100-000004000000}" name="Type of Leave" dataDxfId="47" dataCellStyle="Table details"/>
    <tableColumn id="7" xr3:uid="{00000000-0010-0000-0100-000007000000}" name="Specification" dataDxfId="46"/>
    <tableColumn id="10" xr3:uid="{00000000-0010-0000-0100-00000A000000}" name="Days Leave" dataDxfId="45">
      <calculatedColumnFormula>LeaveTracker[[#This Row],[Days]]&amp;" "&amp;LeaveTracker[[#This Row],[Type of Leave]]</calculatedColumnFormula>
    </tableColumn>
    <tableColumn id="5" xr3:uid="{00000000-0010-0000-0100-000005000000}" name="Days" totalsRowFunction="sum" dataDxfId="44" dataCellStyle="Table Days">
      <calculatedColumnFormula>NETWORKDAYS(LeaveTracker[[#This Row],[Start Date]],LeaveTracker[[#This Row],[End Date]],lstHolidays)</calculatedColumnFormula>
    </tableColumn>
    <tableColumn id="9" xr3:uid="{00000000-0010-0000-0100-000009000000}" name="RECEIVED BY:" dataDxfId="43"/>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62" totalsRowShown="0" headerRowCellStyle="Table Headers" dataCellStyle="Table details">
  <autoFilter ref="A3:I662" xr:uid="{00000000-0009-0000-0100-000004000000}">
    <filterColumn colId="1">
      <filters>
        <filter val="MIRANDA BIENVENIDO D."/>
        <filter val="MIRANDA MARIA LOIDA M."/>
        <filter val="MIRANDA NICOLE MAY B."/>
        <filter val="MIRANDA ROBERTO D."/>
      </filters>
    </filterColumn>
  </autoFilter>
  <sortState xmlns:xlrd2="http://schemas.microsoft.com/office/spreadsheetml/2017/richdata2" ref="A4:I647">
    <sortCondition ref="B3:B647"/>
  </sortState>
  <tableColumns count="9">
    <tableColumn id="5" xr3:uid="{00000000-0010-0000-0200-000005000000}" name="NO" dataDxfId="42" dataCellStyle="Table details">
      <calculatedColumnFormula>A2+1</calculatedColumnFormula>
    </tableColumn>
    <tableColumn id="1" xr3:uid="{00000000-0010-0000-0200-000001000000}" name="Employee Name" dataDxfId="41"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40" dataCellStyle="Table details"/>
    <tableColumn id="10" xr3:uid="{00000000-0010-0000-0200-00000A000000}" name="Firstname" dataDxfId="39" dataCellStyle="Table details"/>
    <tableColumn id="9" xr3:uid="{00000000-0010-0000-0200-000009000000}" name="Middlename" dataDxfId="38" dataCellStyle="Table details"/>
    <tableColumn id="6" xr3:uid="{00000000-0010-0000-0200-000006000000}" name="Position" dataDxfId="37" dataCellStyle="Table details"/>
    <tableColumn id="2" xr3:uid="{00000000-0010-0000-0200-000002000000}" name="Employment Status" dataCellStyle="Table details"/>
    <tableColumn id="8" xr3:uid="{00000000-0010-0000-0200-000008000000}" name="Office" dataDxfId="36" dataCellStyle="Table details"/>
    <tableColumn id="3" xr3:uid="{00000000-0010-0000-0200-000003000000}" name="Column1" dataDxfId="35"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4"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3">
  <autoFilter ref="A5:I454" xr:uid="{00000000-0009-0000-0100-000003000000}"/>
  <sortState xmlns:xlrd2="http://schemas.microsoft.com/office/spreadsheetml/2017/richdata2" ref="A4:H407">
    <sortCondition ref="A3:A407"/>
  </sortState>
  <tableColumns count="9">
    <tableColumn id="1" xr3:uid="{00000000-0010-0000-0400-000001000000}" name="NO" dataDxfId="32">
      <calculatedColumnFormula>IF(ISBLANK(B6),"",ROW(A1))</calculatedColumnFormula>
    </tableColumn>
    <tableColumn id="2" xr3:uid="{00000000-0010-0000-0400-000002000000}" name="EMPLOYEE NAME" dataDxfId="31">
      <calculatedColumnFormula>IF(ISBLANK('List of Employees'!B5),"",'List of Employees'!B5)</calculatedColumnFormula>
    </tableColumn>
    <tableColumn id="3" xr3:uid="{00000000-0010-0000-0400-000003000000}" name="OFFICE" dataDxfId="30">
      <calculatedColumnFormula>VLOOKUP(Table3[[#This Row],[EMPLOYEE NAME]],Employees[[Employee Name]:[Office]],6)</calculatedColumnFormula>
    </tableColumn>
    <tableColumn id="4" xr3:uid="{00000000-0010-0000-0400-000004000000}" name="# SICK LEAVE" dataDxfId="29">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8"/>
    <tableColumn id="6" xr3:uid="{00000000-0010-0000-0400-000006000000}" name="#MATERNITY" dataDxfId="27"/>
    <tableColumn id="7" xr3:uid="{00000000-0010-0000-0400-000007000000}" name="#PATERNITY" dataDxfId="26"/>
    <tableColumn id="8" xr3:uid="{00000000-0010-0000-0400-000008000000}" name="#OTHERS" dataDxfId="25"/>
    <tableColumn id="9" xr3:uid="{00000000-0010-0000-0400-000009000000}" name="TOTAL DAYS LEAVE" dataDxfId="24">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I12"/>
  <sheetViews>
    <sheetView zoomScale="95" zoomScaleNormal="95" workbookViewId="0">
      <selection activeCell="A8" sqref="A8"/>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109375" bestFit="1" customWidth="1"/>
    <col min="8" max="8" width="18.33203125" bestFit="1" customWidth="1"/>
    <col min="9" max="10" width="11.66406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9" x14ac:dyDescent="0.3">
      <c r="A1" s="26" t="s">
        <v>80</v>
      </c>
      <c r="B1" t="s">
        <v>2276</v>
      </c>
    </row>
    <row r="3" spans="1:9" x14ac:dyDescent="0.3">
      <c r="A3" s="26" t="s">
        <v>2273</v>
      </c>
      <c r="B3" s="26" t="s">
        <v>2017</v>
      </c>
    </row>
    <row r="4" spans="1:9" x14ac:dyDescent="0.3">
      <c r="A4" s="26" t="s">
        <v>434</v>
      </c>
      <c r="B4" t="s">
        <v>2018</v>
      </c>
      <c r="C4" t="s">
        <v>1294</v>
      </c>
      <c r="D4" t="s">
        <v>2007</v>
      </c>
      <c r="E4" t="s">
        <v>1710</v>
      </c>
      <c r="F4" t="s">
        <v>2006</v>
      </c>
      <c r="G4">
        <v>0</v>
      </c>
      <c r="H4" t="s">
        <v>1982</v>
      </c>
      <c r="I4" t="s">
        <v>435</v>
      </c>
    </row>
    <row r="5" spans="1:9" x14ac:dyDescent="0.3">
      <c r="A5" s="48" t="s">
        <v>2277</v>
      </c>
      <c r="B5" s="90" t="s">
        <v>2019</v>
      </c>
      <c r="C5" s="90">
        <v>7</v>
      </c>
      <c r="D5" s="90" t="s">
        <v>2019</v>
      </c>
      <c r="E5" s="90" t="s">
        <v>2019</v>
      </c>
      <c r="F5" s="90">
        <v>818</v>
      </c>
      <c r="G5" s="90" t="s">
        <v>2019</v>
      </c>
      <c r="H5" s="90" t="s">
        <v>2019</v>
      </c>
      <c r="I5" s="90">
        <v>825</v>
      </c>
    </row>
    <row r="6" spans="1:9" x14ac:dyDescent="0.3">
      <c r="A6" s="48" t="s">
        <v>2278</v>
      </c>
      <c r="B6" s="90" t="s">
        <v>2019</v>
      </c>
      <c r="C6" s="90">
        <v>1</v>
      </c>
      <c r="D6" s="90">
        <v>2</v>
      </c>
      <c r="E6" s="90" t="s">
        <v>2019</v>
      </c>
      <c r="F6" s="90">
        <v>29</v>
      </c>
      <c r="G6" s="90" t="s">
        <v>2019</v>
      </c>
      <c r="H6" s="90" t="s">
        <v>2019</v>
      </c>
      <c r="I6" s="90">
        <v>32</v>
      </c>
    </row>
    <row r="7" spans="1:9" x14ac:dyDescent="0.3">
      <c r="A7" s="48" t="s">
        <v>2274</v>
      </c>
      <c r="B7" s="90" t="s">
        <v>2019</v>
      </c>
      <c r="C7" s="90">
        <v>1052</v>
      </c>
      <c r="D7" s="90">
        <v>3</v>
      </c>
      <c r="E7" s="90">
        <v>59</v>
      </c>
      <c r="F7" s="90">
        <v>1520</v>
      </c>
      <c r="G7" s="90">
        <v>41</v>
      </c>
      <c r="H7" s="90" t="s">
        <v>2019</v>
      </c>
      <c r="I7" s="90">
        <v>2675</v>
      </c>
    </row>
    <row r="8" spans="1:9" x14ac:dyDescent="0.3">
      <c r="A8" s="48" t="s">
        <v>2272</v>
      </c>
      <c r="B8" s="90" t="s">
        <v>2019</v>
      </c>
      <c r="C8" s="90">
        <v>235</v>
      </c>
      <c r="D8" s="90">
        <v>1</v>
      </c>
      <c r="E8" s="90">
        <v>4</v>
      </c>
      <c r="F8" s="90">
        <v>308</v>
      </c>
      <c r="G8" s="90">
        <v>54</v>
      </c>
      <c r="H8" s="90">
        <v>1</v>
      </c>
      <c r="I8" s="90">
        <v>603</v>
      </c>
    </row>
    <row r="9" spans="1:9" x14ac:dyDescent="0.3">
      <c r="A9" s="48" t="s">
        <v>2279</v>
      </c>
      <c r="B9" s="90" t="s">
        <v>2019</v>
      </c>
      <c r="C9" s="90">
        <v>13</v>
      </c>
      <c r="D9" s="90" t="s">
        <v>2019</v>
      </c>
      <c r="E9" s="90" t="s">
        <v>2019</v>
      </c>
      <c r="F9" s="90">
        <v>37</v>
      </c>
      <c r="G9" s="90">
        <v>3</v>
      </c>
      <c r="H9" s="90" t="s">
        <v>2019</v>
      </c>
      <c r="I9" s="90">
        <v>53</v>
      </c>
    </row>
    <row r="10" spans="1:9" x14ac:dyDescent="0.3">
      <c r="A10" s="66" t="s">
        <v>2279</v>
      </c>
      <c r="B10" s="90" t="s">
        <v>2019</v>
      </c>
      <c r="C10" s="90">
        <v>13</v>
      </c>
      <c r="D10" s="90" t="s">
        <v>2019</v>
      </c>
      <c r="E10" s="90" t="s">
        <v>2019</v>
      </c>
      <c r="F10" s="90">
        <v>37</v>
      </c>
      <c r="G10" s="90">
        <v>3</v>
      </c>
      <c r="H10" s="90" t="s">
        <v>2019</v>
      </c>
      <c r="I10" s="90">
        <v>53</v>
      </c>
    </row>
    <row r="11" spans="1:9" x14ac:dyDescent="0.3">
      <c r="A11" s="67" t="s">
        <v>2009</v>
      </c>
      <c r="B11" s="90" t="s">
        <v>2019</v>
      </c>
      <c r="C11" s="90">
        <v>13</v>
      </c>
      <c r="D11" s="90" t="s">
        <v>2019</v>
      </c>
      <c r="E11" s="90" t="s">
        <v>2019</v>
      </c>
      <c r="F11" s="90">
        <v>37</v>
      </c>
      <c r="G11" s="90">
        <v>3</v>
      </c>
      <c r="H11" s="90" t="s">
        <v>2019</v>
      </c>
      <c r="I11" s="90">
        <v>53</v>
      </c>
    </row>
    <row r="12" spans="1:9" x14ac:dyDescent="0.3">
      <c r="A12" s="48" t="s">
        <v>435</v>
      </c>
      <c r="B12" s="90" t="s">
        <v>2019</v>
      </c>
      <c r="C12" s="90">
        <v>1308</v>
      </c>
      <c r="D12" s="90">
        <v>6</v>
      </c>
      <c r="E12" s="90">
        <v>63</v>
      </c>
      <c r="F12" s="90">
        <v>2712</v>
      </c>
      <c r="G12" s="90">
        <v>98</v>
      </c>
      <c r="H12" s="90">
        <v>1</v>
      </c>
      <c r="I12" s="90">
        <v>4188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zoomScale="91" zoomScaleNormal="91" workbookViewId="0">
      <selection activeCell="V2" sqref="V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5" t="s">
        <v>1826</v>
      </c>
      <c r="D2" s="75"/>
      <c r="E2" s="75"/>
      <c r="F2" s="75"/>
      <c r="G2" s="75"/>
      <c r="H2" s="75"/>
      <c r="I2" s="75"/>
      <c r="J2" s="46"/>
      <c r="K2" s="47" t="s">
        <v>1070</v>
      </c>
      <c r="L2" s="47"/>
      <c r="M2" s="78" t="str">
        <f>VLOOKUP(valSelEmployee,Employees[[Employee Name]:[Office]],6)</f>
        <v>CASUAL</v>
      </c>
      <c r="N2" s="78"/>
      <c r="O2" s="78"/>
      <c r="P2" s="78"/>
      <c r="Q2" s="78"/>
      <c r="R2" s="78"/>
      <c r="S2" s="78"/>
      <c r="U2" s="4"/>
      <c r="V2" s="4"/>
      <c r="W2" s="4"/>
      <c r="X2" s="4"/>
      <c r="Y2" s="4"/>
      <c r="Z2" s="4"/>
      <c r="AA2" s="4"/>
      <c r="AB2" s="4"/>
    </row>
    <row r="3" spans="1:44" ht="21.9"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9" t="s">
        <v>4</v>
      </c>
      <c r="D19" s="69"/>
      <c r="E19" s="69"/>
      <c r="F19" s="7"/>
      <c r="H19" s="73" t="s">
        <v>5</v>
      </c>
      <c r="I19" s="73"/>
      <c r="J19" s="73"/>
      <c r="K19" s="73"/>
      <c r="L19" s="7"/>
      <c r="M19" s="16"/>
      <c r="N19" s="82" t="s">
        <v>74</v>
      </c>
      <c r="O19" s="82"/>
      <c r="P19" s="82"/>
      <c r="Q19" s="7"/>
      <c r="S19" s="73" t="s">
        <v>13</v>
      </c>
      <c r="T19" s="73"/>
      <c r="U19" s="73"/>
      <c r="V19" s="7"/>
      <c r="X19" s="73" t="s">
        <v>76</v>
      </c>
      <c r="Y19" s="73"/>
      <c r="Z19" s="73"/>
      <c r="AA19" s="7"/>
      <c r="AC19" s="73" t="s">
        <v>77</v>
      </c>
      <c r="AD19" s="73"/>
      <c r="AE19" s="73"/>
      <c r="AF19" s="7"/>
      <c r="AH19" s="73" t="s">
        <v>1</v>
      </c>
      <c r="AI19" s="73"/>
      <c r="AJ19" s="73"/>
      <c r="AM19" s="73" t="s">
        <v>1026</v>
      </c>
      <c r="AN19" s="73"/>
      <c r="AO19" s="73"/>
    </row>
    <row r="20" spans="2:44" ht="54.9" customHeight="1" x14ac:dyDescent="0.3">
      <c r="B20" s="27"/>
      <c r="C20" s="70">
        <f ca="1">SUMIFS(LeaveTracker[Days],LeaveTracker[Employee Name],valSelEmployee,LeaveTracker[Start Date],"&gt;="&amp;DATE(Calendar_Year,1,1),LeaveTracker[End Date],"&lt;"&amp;DATE(Calendar_Year+1,1,1))</f>
        <v>6</v>
      </c>
      <c r="D20" s="70"/>
      <c r="E20" s="70"/>
      <c r="F20" s="7"/>
      <c r="H20" s="74">
        <f>NETWORKDAYS(DATE(Calendar_Year,1,1),EDATE(DATE(Calendar_Year,1,1),12)-1)</f>
        <v>260</v>
      </c>
      <c r="I20" s="74"/>
      <c r="J20" s="74"/>
      <c r="K20" s="74"/>
      <c r="L20" s="7"/>
      <c r="N20" s="83">
        <f ca="1">SUMIFS(LeaveTracker[Days],LeaveTracker[Employee Name],valSelEmployee,LeaveTracker[Start Date],"&gt;="&amp;DATE(Calendar_Year,1,1),LeaveTracker[End Date],"&lt;"&amp;DATE(Calendar_Year+1,1,1),LeaveTracker[Type of Leave],'Leave Types'!B4)</f>
        <v>3</v>
      </c>
      <c r="O20" s="83"/>
      <c r="P20" s="83"/>
      <c r="Q20" s="7"/>
      <c r="S20" s="84">
        <f ca="1">SUMIFS(LeaveTracker[Days],LeaveTracker[Employee Name],valSelEmployee,LeaveTracker[Start Date],"&gt;="&amp;DATE(Calendar_Year,1,1),LeaveTracker[End Date],"&lt;"&amp;DATE(Calendar_Year+1,1,1),LeaveTracker[Type of Leave],'Leave Types'!B5)</f>
        <v>2</v>
      </c>
      <c r="T20" s="84"/>
      <c r="U20" s="84"/>
      <c r="V20" s="7"/>
      <c r="X20" s="79">
        <f>SUMIFS(LeaveTracker[Days],LeaveTracker[Employee Name],valSelEmployee,LeaveTracker[Start Date],"&gt;="&amp;DATE(Calendar_Year,1,1),LeaveTracker[End Date],"&lt;"&amp;DATE(Calendar_Year+1,1,1),LeaveTracker[Type of Leave],'Leave Types'!B6)</f>
        <v>0</v>
      </c>
      <c r="Y20" s="79"/>
      <c r="Z20" s="79"/>
      <c r="AA20" s="7"/>
      <c r="AC20" s="86">
        <f>SUMIFS(LeaveTracker[Days],LeaveTracker[Employee Name],valSelEmployee,LeaveTracker[Start Date],"&gt;="&amp;DATE(Calendar_Year,1,1),LeaveTracker[End Date],"&lt;"&amp;DATE(Calendar_Year+1,1,1),LeaveTracker[Type of Leave],'Leave Types'!B7)</f>
        <v>0</v>
      </c>
      <c r="AD20" s="86"/>
      <c r="AE20" s="86"/>
      <c r="AF20" s="7"/>
      <c r="AH20" s="77">
        <f ca="1">SUMIFS(LeaveTracker[Days],LeaveTracker[Employee Name],valSelEmployee,LeaveTracker[Start Date],"&gt;="&amp;DATE(Calendar_Year,1,1),LeaveTracker[End Date],"&lt;"&amp;DATE(Calendar_Year+1,1,1),LeaveTracker[Type of Leave],'Leave Types'!B8)</f>
        <v>1</v>
      </c>
      <c r="AI20" s="77"/>
      <c r="AJ20" s="77"/>
      <c r="AM20" s="85">
        <f>SUMIFS(LeaveTracker[Days],LeaveTracker[Employee Name],valSelEmployee,LeaveTracker[Start Date],"&gt;="&amp;DATE(Calendar_Year,1,1),LeaveTracker[End Date],"&lt;"&amp;DATE(Calendar_Year+1,1,1),LeaveTracker[Type of Leave],'Leave Types'!B9)</f>
        <v>0</v>
      </c>
      <c r="AN20" s="85"/>
      <c r="AO20" s="85"/>
    </row>
    <row r="21" spans="2:44" ht="21.9" customHeight="1" x14ac:dyDescent="0.3">
      <c r="C21" s="71">
        <f ca="1">SUMIFS(LeaveTracker[Days],LeaveTracker[Employee Name],valSelEmployee,LeaveTracker[Start Date],"&gt;="&amp;DATE(Calendar_Year-1,1,1),LeaveTracker[End Date],"&lt;"&amp;DATE(Calendar_Year,1,1))</f>
        <v>29</v>
      </c>
      <c r="D21" s="71"/>
      <c r="E21" s="71"/>
      <c r="F21" s="7"/>
      <c r="G21" s="3"/>
      <c r="H21" s="72">
        <f>NETWORKDAYS(DATE(Calendar_Year-1,1,1),EDATE(DATE(Calendar_Year-1,1,1),12)-1)</f>
        <v>260</v>
      </c>
      <c r="I21" s="72"/>
      <c r="J21" s="72"/>
      <c r="K21" s="72"/>
      <c r="L21" s="7"/>
      <c r="M21" s="3"/>
      <c r="N21" s="81">
        <f ca="1">SUMIFS(LeaveTracker[Days],LeaveTracker[Employee Name],valSelEmployee,LeaveTracker[Start Date],"&gt;="&amp;DATE(Calendar_Year-1,1,1),LeaveTracker[End Date],"&lt;"&amp;DATE(Calendar_Year,1,1),LeaveTracker[Type of Leave],'Leave Types'!B4)</f>
        <v>20</v>
      </c>
      <c r="O21" s="81"/>
      <c r="P21" s="81"/>
      <c r="Q21" s="7"/>
      <c r="R21" s="3"/>
      <c r="S21" s="72">
        <f ca="1">SUMIFS(LeaveTracker[Days],LeaveTracker[Employee Name],valSelEmployee,LeaveTracker[Start Date],"&gt;="&amp;DATE(Calendar_Year-1,1,1),LeaveTracker[End Date],"&lt;"&amp;DATE(Calendar_Year,1,1),LeaveTracker[Type of Leave],'Leave Types'!B5)</f>
        <v>9</v>
      </c>
      <c r="T21" s="72"/>
      <c r="U21" s="72"/>
      <c r="V21" s="7"/>
      <c r="W21" s="3"/>
      <c r="X21" s="72">
        <f>SUMIFS(LeaveTracker[Days],LeaveTracker[Employee Name],valSelEmployee,LeaveTracker[Start Date],"&gt;="&amp;DATE(Calendar_Year-1,1,1),LeaveTracker[End Date],"&lt;"&amp;DATE(Calendar_Year,1,1),LeaveTracker[Type of Leave],'Leave Types'!B6)</f>
        <v>0</v>
      </c>
      <c r="Y21" s="72"/>
      <c r="Z21" s="72"/>
      <c r="AA21" s="7"/>
      <c r="AB21" s="3"/>
      <c r="AC21" s="72">
        <f>SUMIFS(LeaveTracker[Days],LeaveTracker[Employee Name],valSelEmployee,LeaveTracker[Start Date],"&gt;="&amp;DATE(Calendar_Year-1,1,1),LeaveTracker[End Date],"&lt;"&amp;DATE(Calendar_Year,1,1),LeaveTracker[Type of Leave],'Leave Types'!B7)</f>
        <v>0</v>
      </c>
      <c r="AD21" s="72"/>
      <c r="AE21" s="72"/>
      <c r="AF21" s="7"/>
      <c r="AG21" s="3"/>
      <c r="AH21" s="72">
        <f>SUMIFS(LeaveTracker[Days],LeaveTracker[Employee Name],valSelEmployee,LeaveTracker[Start Date],"&gt;="&amp;DATE(Calendar_Year-1,1,1),LeaveTracker[End Date],"&lt;"&amp;DATE(Calendar_Year,1,1),LeaveTracker[Type of Leave],'Leave Types'!B8)</f>
        <v>0</v>
      </c>
      <c r="AI21" s="72"/>
      <c r="AJ21" s="72"/>
      <c r="AL21" s="3"/>
      <c r="AM21" s="72">
        <f>SUMIFS(LeaveTracker[Days],LeaveTracker[Employee Name],valSelEmployee,LeaveTracker[Start Date],"&gt;="&amp;DATE(Calendar_Year-1,1,1),LeaveTracker[End Date],"&lt;"&amp;DATE(Calendar_Year,1,1),LeaveTracker[Type of Leave],'Leave Types'!B9)</f>
        <v>0</v>
      </c>
      <c r="AN21" s="72"/>
      <c r="AO21" s="72"/>
    </row>
    <row r="22" spans="2:44" ht="21.9" customHeight="1" x14ac:dyDescent="0.3">
      <c r="C22" s="68" t="str">
        <f ca="1">IFERROR(IF(C21&lt;&gt;0,IF(C20&gt;=C21,"UP ", "DOWN ")&amp;TEXT(C20/C21-1,"0%;0%"),"UP 100%"),"")</f>
        <v>DOWN 79%</v>
      </c>
      <c r="D22" s="68"/>
      <c r="E22" s="68"/>
      <c r="F22" s="7"/>
      <c r="G22" s="3"/>
      <c r="H22" s="80" t="str">
        <f>IFERROR(IF(H21&lt;&gt;0,IF(H20&gt;=H21,"UP ", "DOWN ")&amp;TEXT(H20/H21-1,"0%;0%"),"UP 100%"),"")</f>
        <v>UP 0%</v>
      </c>
      <c r="I22" s="80"/>
      <c r="J22" s="80"/>
      <c r="K22" s="80"/>
      <c r="L22" s="7"/>
      <c r="M22" s="3"/>
      <c r="N22" s="68" t="str">
        <f ca="1">IFERROR(IF(N21&lt;&gt;0,IF(N20&gt;=N21,"UP ", "DOWN ")&amp;TEXT(N20/N21-1,"0%;0%"),"UP 100%"),"")</f>
        <v>DOWN 85%</v>
      </c>
      <c r="O22" s="68"/>
      <c r="P22" s="68"/>
      <c r="Q22" s="7"/>
      <c r="R22" s="3"/>
      <c r="S22" s="68" t="str">
        <f ca="1">IFERROR(IF(S21&lt;&gt;0,IF(S20&gt;=S21,"UP ", "DOWN ")&amp;TEXT(S20/S21-1,"0%;0%"),"UP 100%"),"")</f>
        <v>DOWN 78%</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IFERROR(IF(AH21&lt;&gt;0,IF(AH20&gt;=AH21,"UP ", "DOWN ")&amp;TEXT(AH20/AH21-1,"0%;0%"),"UP 100%"),"")</f>
        <v>UP 100%</v>
      </c>
      <c r="AI22" s="68"/>
      <c r="AJ22" s="68"/>
      <c r="AL22" s="3"/>
      <c r="AM22" s="68" t="str">
        <f>IFERROR(IF(AM21&lt;&gt;0,IF(AM20&gt;=AM21,"UP ", "DOWN ")&amp;TEXT(AM20/AM21-1,"0%;0%"),"UP 100%"),"")</f>
        <v>UP 100%</v>
      </c>
      <c r="AN22" s="68"/>
      <c r="AO22" s="68"/>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22:AJ22">
    <cfRule type="beginsWith" dxfId="14" priority="5" operator="beginsWith" text="UP">
      <formula>LEFT(C22,LEN("UP"))="UP"</formula>
    </cfRule>
  </conditionalFormatting>
  <conditionalFormatting sqref="C6:AR17">
    <cfRule type="expression" dxfId="13" priority="1">
      <formula>MONTH(C6)&lt;&gt;MONTH($B6)</formula>
    </cfRule>
    <cfRule type="expression" dxfId="6" priority="22">
      <formula>OR(LEFT(C$5,1)="S", COUNTIF(lstHolidays, C6)&gt;0)</formula>
    </cfRule>
  </conditionalFormatting>
  <conditionalFormatting sqref="AL22:AO22">
    <cfRule type="beginsWith" dxfId="5"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5357"/>
  <sheetViews>
    <sheetView showGridLines="0" tabSelected="1" zoomScaleNormal="100" zoomScaleSheetLayoutView="87" zoomScalePageLayoutView="70" workbookViewId="0">
      <pane ySplit="2772" topLeftCell="A5198" activePane="bottomLeft"/>
      <selection activeCell="C3" sqref="A1:C1048576"/>
      <selection pane="bottomLeft" activeCell="J5199" sqref="J5199"/>
    </sheetView>
  </sheetViews>
  <sheetFormatPr defaultRowHeight="30" customHeight="1" x14ac:dyDescent="0.3"/>
  <cols>
    <col min="1" max="1" width="13.6640625" style="27" bestFit="1" customWidth="1"/>
    <col min="2" max="2" width="16.109375" style="27" hidden="1"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hidden="1" customWidth="1"/>
    <col min="13" max="13" width="18.77734375" customWidth="1"/>
  </cols>
  <sheetData>
    <row r="1" spans="1:13" ht="39.9" customHeight="1" x14ac:dyDescent="0.3">
      <c r="A1" s="87" t="s">
        <v>541</v>
      </c>
      <c r="B1" s="87"/>
      <c r="C1" s="87"/>
      <c r="D1" s="87"/>
      <c r="E1" s="87"/>
      <c r="F1" s="87"/>
      <c r="G1" s="87"/>
      <c r="H1" s="87"/>
      <c r="I1" s="87"/>
      <c r="J1" s="87"/>
      <c r="K1" s="87"/>
      <c r="L1" s="87"/>
      <c r="M1" s="87"/>
    </row>
    <row r="2" spans="1:13" ht="39.9" customHeight="1" x14ac:dyDescent="0.3">
      <c r="A2" s="88" t="str">
        <f ca="1">"Employee's Leave Tracker " &amp;YEAR(TODAY())</f>
        <v>Employee's Leave Tracker 2023</v>
      </c>
      <c r="B2" s="88"/>
      <c r="C2" s="88"/>
      <c r="D2" s="88"/>
      <c r="E2" s="88"/>
      <c r="F2" s="88"/>
      <c r="G2" s="88"/>
      <c r="H2" s="88"/>
      <c r="I2" s="88"/>
      <c r="J2" s="88"/>
      <c r="K2" s="88"/>
      <c r="L2" s="88"/>
      <c r="M2" s="88"/>
    </row>
    <row r="3" spans="1:13" ht="15" customHeight="1" x14ac:dyDescent="0.3">
      <c r="J3" s="89">
        <f ca="1">TODAY()</f>
        <v>45043</v>
      </c>
      <c r="K3" s="89"/>
      <c r="L3" s="89"/>
      <c r="M3" s="89"/>
    </row>
    <row r="4" spans="1:13" ht="30" customHeight="1" x14ac:dyDescent="0.3">
      <c r="A4" s="45" t="s">
        <v>80</v>
      </c>
      <c r="B4" s="45" t="s">
        <v>92</v>
      </c>
      <c r="C4" s="60" t="s">
        <v>91</v>
      </c>
      <c r="D4" s="9" t="s">
        <v>0</v>
      </c>
      <c r="E4" s="45" t="s">
        <v>1067</v>
      </c>
      <c r="F4" s="45" t="s">
        <v>2005</v>
      </c>
      <c r="G4" s="9" t="s">
        <v>2</v>
      </c>
      <c r="H4" s="9" t="s">
        <v>3</v>
      </c>
      <c r="I4" s="45" t="s">
        <v>14</v>
      </c>
      <c r="J4" s="58" t="s">
        <v>79</v>
      </c>
      <c r="K4" s="45" t="s">
        <v>270</v>
      </c>
      <c r="L4" s="9" t="s">
        <v>7</v>
      </c>
      <c r="M4" s="9" t="s">
        <v>1338</v>
      </c>
    </row>
    <row r="5" spans="1:13" ht="30" hidden="1" customHeight="1" x14ac:dyDescent="0.3">
      <c r="A5" s="51" t="s">
        <v>1734</v>
      </c>
      <c r="B5" s="59">
        <v>44774</v>
      </c>
      <c r="C5" s="59">
        <v>44722</v>
      </c>
      <c r="D5" s="52" t="s">
        <v>1735</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1734</v>
      </c>
      <c r="B6" s="59">
        <v>44774</v>
      </c>
      <c r="C6" s="59">
        <v>44722</v>
      </c>
      <c r="D6" s="52" t="s">
        <v>1735</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1736</v>
      </c>
      <c r="B7" s="59">
        <v>44774</v>
      </c>
      <c r="C7" s="59">
        <v>44732</v>
      </c>
      <c r="D7" s="52" t="s">
        <v>1735</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1737</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1738</v>
      </c>
      <c r="B8" s="59">
        <v>44774</v>
      </c>
      <c r="C8" s="59">
        <v>44705</v>
      </c>
      <c r="D8" s="53" t="s">
        <v>1735</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1737</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1739</v>
      </c>
      <c r="B9" s="59">
        <v>44774</v>
      </c>
      <c r="C9" s="59">
        <v>44756</v>
      </c>
      <c r="D9" s="53" t="s">
        <v>1740</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1741</v>
      </c>
      <c r="B10" s="59">
        <v>44774</v>
      </c>
      <c r="C10" s="59">
        <v>44746</v>
      </c>
      <c r="D10" s="53" t="s">
        <v>1740</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1741</v>
      </c>
      <c r="B11" s="59">
        <v>44774</v>
      </c>
      <c r="C11" s="59">
        <v>44746</v>
      </c>
      <c r="D11" s="53" t="s">
        <v>1740</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1742</v>
      </c>
      <c r="B12" s="59">
        <v>44774</v>
      </c>
      <c r="C12" s="59">
        <v>44728</v>
      </c>
      <c r="D12" s="53" t="s">
        <v>1740</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1743</v>
      </c>
      <c r="B13" s="59">
        <v>44774</v>
      </c>
      <c r="C13" s="59">
        <v>44708</v>
      </c>
      <c r="D13" s="53" t="s">
        <v>1740</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1744</v>
      </c>
      <c r="B14" s="59">
        <v>44774</v>
      </c>
      <c r="C14" s="59">
        <v>44713</v>
      </c>
      <c r="D14" s="53" t="s">
        <v>1745</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1746</v>
      </c>
      <c r="B15" s="59">
        <v>44774</v>
      </c>
      <c r="C15" s="59">
        <v>44757</v>
      </c>
      <c r="D15" s="53" t="s">
        <v>1747</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1748</v>
      </c>
      <c r="B16" s="59">
        <v>44774</v>
      </c>
      <c r="C16" s="59">
        <v>44734</v>
      </c>
      <c r="D16" s="53" t="s">
        <v>1747</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1749</v>
      </c>
      <c r="B17" s="59">
        <v>44774</v>
      </c>
      <c r="C17" s="59">
        <v>44764</v>
      </c>
      <c r="D17" s="53" t="s">
        <v>1750</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1751</v>
      </c>
      <c r="B18" s="59">
        <v>44774</v>
      </c>
      <c r="C18" s="59">
        <v>44756</v>
      </c>
      <c r="D18" s="53" t="s">
        <v>1750</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1752</v>
      </c>
      <c r="B19" s="59">
        <v>44774</v>
      </c>
      <c r="C19" s="59">
        <v>44691</v>
      </c>
      <c r="D19" s="53" t="s">
        <v>1753</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1754</v>
      </c>
      <c r="B20" s="59">
        <v>44774</v>
      </c>
      <c r="C20" s="59">
        <v>44697</v>
      </c>
      <c r="D20" s="53" t="s">
        <v>1755</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1756</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1756</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1756</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1756</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1756</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1757</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1757</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1757</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1757</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1757</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1758</v>
      </c>
      <c r="B31" s="59">
        <v>44774</v>
      </c>
      <c r="C31" s="59">
        <v>44706</v>
      </c>
      <c r="D31" s="53" t="s">
        <v>1759</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1760</v>
      </c>
      <c r="B32" s="59">
        <v>44774</v>
      </c>
      <c r="C32" s="59">
        <v>44767</v>
      </c>
      <c r="D32" s="53" t="s">
        <v>1759</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1761</v>
      </c>
      <c r="B33" s="59">
        <v>44774</v>
      </c>
      <c r="C33" s="59">
        <v>44715</v>
      </c>
      <c r="D33" s="53" t="s">
        <v>1759</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1762</v>
      </c>
      <c r="B34" s="59">
        <v>44774</v>
      </c>
      <c r="C34" s="59">
        <v>44719</v>
      </c>
      <c r="D34" s="53" t="s">
        <v>1759</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9">
        <v>44778</v>
      </c>
      <c r="C35" s="59">
        <v>44767</v>
      </c>
      <c r="D35" s="53" t="s">
        <v>1763</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9">
        <v>44778</v>
      </c>
      <c r="C36" s="59">
        <v>44767</v>
      </c>
      <c r="D36" s="53" t="s">
        <v>1763</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9">
        <v>44778</v>
      </c>
      <c r="C37" s="59">
        <v>44704</v>
      </c>
      <c r="D37" s="53" t="s">
        <v>1764</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9">
        <v>44778</v>
      </c>
      <c r="C38" s="59">
        <v>44593</v>
      </c>
      <c r="D38" s="53" t="s">
        <v>1765</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9">
        <v>44778</v>
      </c>
      <c r="C39" s="59">
        <v>44760</v>
      </c>
      <c r="D39" s="53" t="s">
        <v>1765</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9">
        <v>44778</v>
      </c>
      <c r="C40" s="59">
        <v>44771</v>
      </c>
      <c r="D40" s="53" t="s">
        <v>1766</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9">
        <v>44778</v>
      </c>
      <c r="C41" s="59">
        <v>44762</v>
      </c>
      <c r="D41" s="53" t="s">
        <v>1767</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9">
        <v>44778</v>
      </c>
      <c r="C42" s="59">
        <v>44718</v>
      </c>
      <c r="D42" s="53" t="s">
        <v>1767</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9">
        <v>44778</v>
      </c>
      <c r="C43" s="59">
        <v>44712</v>
      </c>
      <c r="D43" s="53" t="s">
        <v>1767</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9">
        <v>44778</v>
      </c>
      <c r="C44" s="59">
        <v>44577</v>
      </c>
      <c r="D44" s="53" t="s">
        <v>1765</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9">
        <v>44778</v>
      </c>
      <c r="C45" s="59">
        <v>44720</v>
      </c>
      <c r="D45" s="53" t="s">
        <v>1765</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9">
        <v>44778</v>
      </c>
      <c r="C46" s="59">
        <v>44720</v>
      </c>
      <c r="D46" s="53" t="s">
        <v>1765</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9">
        <v>44778</v>
      </c>
      <c r="C47" s="59">
        <v>44629</v>
      </c>
      <c r="D47" s="53" t="s">
        <v>1763</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9">
        <v>44778</v>
      </c>
      <c r="C48" s="59">
        <v>44677</v>
      </c>
      <c r="D48" s="53" t="s">
        <v>1768</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1769</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9">
        <v>44778</v>
      </c>
      <c r="C49" s="59">
        <v>44642</v>
      </c>
      <c r="D49" s="53" t="s">
        <v>1770</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9">
        <v>44778</v>
      </c>
      <c r="C50" s="59">
        <v>44754</v>
      </c>
      <c r="D50" s="53" t="s">
        <v>1771</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9">
        <v>44778</v>
      </c>
      <c r="C51" s="59">
        <v>44755</v>
      </c>
      <c r="D51" s="53" t="s">
        <v>1771</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9">
        <v>44778</v>
      </c>
      <c r="C52" s="59">
        <v>44691</v>
      </c>
      <c r="D52" s="53" t="s">
        <v>1771</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9">
        <v>44778</v>
      </c>
      <c r="C53" s="59">
        <v>44691</v>
      </c>
      <c r="D53" s="53" t="s">
        <v>1771</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9">
        <v>44778</v>
      </c>
      <c r="C54" s="59">
        <v>44755</v>
      </c>
      <c r="D54" s="53" t="s">
        <v>1772</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9">
        <v>44778</v>
      </c>
      <c r="C55" s="59">
        <v>44719</v>
      </c>
      <c r="D55" s="53" t="s">
        <v>1773</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9">
        <v>44778</v>
      </c>
      <c r="C56" s="59">
        <v>44725</v>
      </c>
      <c r="D56" s="53" t="s">
        <v>1773</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9">
        <v>44778</v>
      </c>
      <c r="C57" s="59">
        <v>44719</v>
      </c>
      <c r="D57" s="53" t="s">
        <v>1773</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9">
        <v>44778</v>
      </c>
      <c r="C58" s="59">
        <v>44739</v>
      </c>
      <c r="D58" s="53" t="s">
        <v>1774</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9">
        <v>44778</v>
      </c>
      <c r="C59" s="59">
        <v>44728</v>
      </c>
      <c r="D59" s="53" t="s">
        <v>1775</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9">
        <v>44778</v>
      </c>
      <c r="C60" s="59">
        <v>44680</v>
      </c>
      <c r="D60" s="53" t="s">
        <v>1775</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9">
        <v>44778</v>
      </c>
      <c r="C61" s="59">
        <v>44763</v>
      </c>
      <c r="D61" s="53" t="s">
        <v>1776</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9">
        <v>44778</v>
      </c>
      <c r="C62" s="59">
        <v>44754</v>
      </c>
      <c r="D62" s="53" t="s">
        <v>1777</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9">
        <v>44778</v>
      </c>
      <c r="C63" s="59">
        <v>44755</v>
      </c>
      <c r="D63" s="53" t="s">
        <v>1777</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9">
        <v>44778</v>
      </c>
      <c r="C64" s="59">
        <v>44756</v>
      </c>
      <c r="D64" s="53" t="s">
        <v>1777</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9">
        <v>44778</v>
      </c>
      <c r="C65" s="59">
        <v>44754</v>
      </c>
      <c r="D65" s="53" t="s">
        <v>1777</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9">
        <v>44778</v>
      </c>
      <c r="C66" s="59">
        <v>44774</v>
      </c>
      <c r="D66" s="53" t="s">
        <v>1778</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9">
        <v>44778</v>
      </c>
      <c r="C67" s="59">
        <v>44774</v>
      </c>
      <c r="D67" s="53" t="s">
        <v>1778</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9">
        <v>44778</v>
      </c>
      <c r="C68" s="59">
        <v>44750</v>
      </c>
      <c r="D68" s="53" t="s">
        <v>1778</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1779</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9">
        <v>44778</v>
      </c>
      <c r="C69" s="59">
        <v>44692</v>
      </c>
      <c r="D69" s="53" t="s">
        <v>1778</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9">
        <v>44778</v>
      </c>
      <c r="C70" s="59">
        <v>44704</v>
      </c>
      <c r="D70" s="53" t="s">
        <v>1780</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9">
        <v>44778</v>
      </c>
      <c r="C71" s="59">
        <v>44704</v>
      </c>
      <c r="D71" s="53" t="s">
        <v>1780</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9">
        <v>44778</v>
      </c>
      <c r="C72" s="59">
        <v>44704</v>
      </c>
      <c r="D72" s="53" t="s">
        <v>1780</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9">
        <v>44778</v>
      </c>
      <c r="C73" s="59">
        <v>44683</v>
      </c>
      <c r="D73" s="53" t="s">
        <v>1780</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9">
        <v>44778</v>
      </c>
      <c r="C74" s="59">
        <v>44683</v>
      </c>
      <c r="D74" s="53" t="s">
        <v>1780</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9">
        <v>44778</v>
      </c>
      <c r="C75" s="59">
        <v>44683</v>
      </c>
      <c r="D75" s="53" t="s">
        <v>1780</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9">
        <v>44778</v>
      </c>
      <c r="C76" s="59">
        <v>44755</v>
      </c>
      <c r="D76" s="53" t="s">
        <v>1780</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9">
        <v>44778</v>
      </c>
      <c r="C77" s="59">
        <v>44755</v>
      </c>
      <c r="D77" s="53" t="s">
        <v>1780</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9">
        <v>44778</v>
      </c>
      <c r="C78" s="59">
        <v>44755</v>
      </c>
      <c r="D78" s="53" t="s">
        <v>1780</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9">
        <v>44778</v>
      </c>
      <c r="C79" s="59">
        <v>44754</v>
      </c>
      <c r="D79" s="53" t="s">
        <v>1781</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9">
        <v>44778</v>
      </c>
      <c r="C80" s="59">
        <v>44757</v>
      </c>
      <c r="D80" s="53" t="s">
        <v>1775</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9">
        <v>44778</v>
      </c>
      <c r="C81" s="59">
        <v>44760</v>
      </c>
      <c r="D81" s="53" t="s">
        <v>1776</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9">
        <v>44778</v>
      </c>
      <c r="C82" s="59">
        <v>44661</v>
      </c>
      <c r="D82" s="53" t="s">
        <v>1776</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1782</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9">
        <v>44778</v>
      </c>
      <c r="C83" s="59">
        <v>44676</v>
      </c>
      <c r="D83" s="53" t="s">
        <v>1781</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9">
        <v>44778</v>
      </c>
      <c r="C84" s="59">
        <v>44655</v>
      </c>
      <c r="D84" s="53" t="s">
        <v>1781</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9">
        <v>44778</v>
      </c>
      <c r="C85" s="59">
        <v>44662</v>
      </c>
      <c r="D85" s="53" t="s">
        <v>1783</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9">
        <v>44778</v>
      </c>
      <c r="C86" s="59">
        <v>44714</v>
      </c>
      <c r="D86" s="53" t="s">
        <v>1784</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9">
        <v>44778</v>
      </c>
      <c r="C87" s="59">
        <v>44694</v>
      </c>
      <c r="D87" s="53" t="s">
        <v>1785</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9">
        <v>44778</v>
      </c>
      <c r="C88" s="59">
        <v>44753</v>
      </c>
      <c r="D88" s="53" t="s">
        <v>1786</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9">
        <v>44778</v>
      </c>
      <c r="C89" s="59">
        <v>44712</v>
      </c>
      <c r="D89" s="53" t="s">
        <v>1786</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9">
        <v>44778</v>
      </c>
      <c r="C90" s="59">
        <v>44700</v>
      </c>
      <c r="D90" s="53" t="s">
        <v>1786</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9">
        <v>44778</v>
      </c>
      <c r="C91" s="59">
        <v>44698</v>
      </c>
      <c r="D91" s="53" t="s">
        <v>1786</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9">
        <v>44778</v>
      </c>
      <c r="C92" s="59">
        <v>44719</v>
      </c>
      <c r="D92" s="53" t="s">
        <v>1787</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9">
        <v>44778</v>
      </c>
      <c r="C93" s="59">
        <v>44753</v>
      </c>
      <c r="D93" s="53" t="s">
        <v>1788</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9">
        <v>44778</v>
      </c>
      <c r="C94" s="59">
        <v>44753</v>
      </c>
      <c r="D94" s="53" t="s">
        <v>1789</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9">
        <v>44778</v>
      </c>
      <c r="C95" s="59">
        <v>44775</v>
      </c>
      <c r="D95" s="53" t="s">
        <v>1790</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9">
        <v>44778</v>
      </c>
      <c r="C96" s="59">
        <v>44739</v>
      </c>
      <c r="D96" s="53" t="s">
        <v>1791</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9">
        <v>44778</v>
      </c>
      <c r="C97" s="59">
        <v>44735</v>
      </c>
      <c r="D97" s="53" t="s">
        <v>1764</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9">
        <v>44778</v>
      </c>
      <c r="C98" s="59">
        <v>44735</v>
      </c>
      <c r="D98" s="53" t="s">
        <v>1764</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9">
        <v>44778</v>
      </c>
      <c r="C99" s="59">
        <v>44735</v>
      </c>
      <c r="D99" s="53" t="s">
        <v>1764</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9">
        <v>44778</v>
      </c>
      <c r="C100" s="59">
        <v>44774</v>
      </c>
      <c r="D100" s="53" t="s">
        <v>1778</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1792</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9">
        <v>44790</v>
      </c>
      <c r="C101" s="59">
        <v>44760</v>
      </c>
      <c r="D101" s="53" t="s">
        <v>1793</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9">
        <v>44790</v>
      </c>
      <c r="C102" s="59">
        <v>44760</v>
      </c>
      <c r="D102" s="53" t="s">
        <v>1794</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1737</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9">
        <v>44790</v>
      </c>
      <c r="C103" s="59">
        <v>44760</v>
      </c>
      <c r="D103" s="53" t="s">
        <v>1794</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1737</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9">
        <v>44790</v>
      </c>
      <c r="C104" s="59">
        <v>44760</v>
      </c>
      <c r="D104" s="53" t="s">
        <v>1794</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1737</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9">
        <v>44790</v>
      </c>
      <c r="C105" s="59">
        <v>44762</v>
      </c>
      <c r="D105" s="53" t="s">
        <v>1795</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9">
        <v>44790</v>
      </c>
      <c r="C106" s="59">
        <v>44665</v>
      </c>
      <c r="D106" s="53" t="s">
        <v>1796</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9">
        <v>44790</v>
      </c>
      <c r="C107" s="59">
        <v>44751</v>
      </c>
      <c r="D107" s="53" t="s">
        <v>1797</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9">
        <v>44790</v>
      </c>
      <c r="C108" s="59">
        <v>44713</v>
      </c>
      <c r="D108" s="53" t="s">
        <v>1798</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9">
        <v>44790</v>
      </c>
      <c r="C109" s="59">
        <v>44716</v>
      </c>
      <c r="D109" s="53" t="s">
        <v>1798</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9">
        <v>44790</v>
      </c>
      <c r="C110" s="59">
        <v>44712</v>
      </c>
      <c r="D110" s="53" t="s">
        <v>1799</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9">
        <v>44790</v>
      </c>
      <c r="C111" s="59">
        <v>44734</v>
      </c>
      <c r="D111" s="53" t="s">
        <v>1800</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9">
        <v>44790</v>
      </c>
      <c r="C112" s="59">
        <v>44712</v>
      </c>
      <c r="D112" s="53" t="s">
        <v>1801</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9">
        <v>44790</v>
      </c>
      <c r="C113" s="59">
        <v>44671</v>
      </c>
      <c r="D113" s="53" t="s">
        <v>1802</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9">
        <v>44790</v>
      </c>
      <c r="C114" s="59">
        <v>44709</v>
      </c>
      <c r="D114" s="53" t="s">
        <v>1802</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9">
        <v>44790</v>
      </c>
      <c r="C115" s="59">
        <v>44683</v>
      </c>
      <c r="D115" s="53" t="s">
        <v>1802</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9">
        <v>44790</v>
      </c>
      <c r="C116" s="59">
        <v>44725</v>
      </c>
      <c r="D116" s="53" t="s">
        <v>1803</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1737</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9">
        <v>44790</v>
      </c>
      <c r="C117" s="59">
        <v>44725</v>
      </c>
      <c r="D117" s="53" t="s">
        <v>1803</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1737</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9">
        <v>44790</v>
      </c>
      <c r="C118" s="59">
        <v>44688</v>
      </c>
      <c r="D118" s="53" t="s">
        <v>1803</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1737</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9">
        <v>44790</v>
      </c>
      <c r="C119" s="59">
        <v>44732</v>
      </c>
      <c r="D119" s="53" t="s">
        <v>1804</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9">
        <v>44790</v>
      </c>
      <c r="C120" s="59">
        <v>44719</v>
      </c>
      <c r="D120" s="53" t="s">
        <v>1804</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9">
        <v>44790</v>
      </c>
      <c r="C121" s="59">
        <v>44718</v>
      </c>
      <c r="D121" s="53" t="s">
        <v>1805</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1806</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9">
        <v>44790</v>
      </c>
      <c r="C122" s="59">
        <v>44741</v>
      </c>
      <c r="D122" s="53" t="s">
        <v>1807</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9">
        <v>44790</v>
      </c>
      <c r="C123" s="59">
        <v>44732</v>
      </c>
      <c r="D123" s="53" t="s">
        <v>1808</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9">
        <v>44790</v>
      </c>
      <c r="C124" s="59">
        <v>44732</v>
      </c>
      <c r="D124" s="53" t="s">
        <v>1808</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9">
        <v>44790</v>
      </c>
      <c r="C125" s="59">
        <v>44732</v>
      </c>
      <c r="D125" s="53" t="s">
        <v>1808</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9">
        <v>44790</v>
      </c>
      <c r="C126" s="59">
        <v>44732</v>
      </c>
      <c r="D126" s="53" t="s">
        <v>1808</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9">
        <v>44790</v>
      </c>
      <c r="C127" s="59">
        <v>44732</v>
      </c>
      <c r="D127" s="53" t="s">
        <v>1808</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9">
        <v>44790</v>
      </c>
      <c r="C128" s="59">
        <v>44753</v>
      </c>
      <c r="D128" s="53" t="s">
        <v>1809</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9">
        <v>44790</v>
      </c>
      <c r="C129" s="59">
        <v>44753</v>
      </c>
      <c r="D129" s="53" t="s">
        <v>1810</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9">
        <v>44790</v>
      </c>
      <c r="C130" s="59">
        <v>44753</v>
      </c>
      <c r="D130" s="53" t="s">
        <v>1810</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9">
        <v>44790</v>
      </c>
      <c r="C131" s="59">
        <v>44753</v>
      </c>
      <c r="D131" s="53" t="s">
        <v>1810</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9">
        <v>44790</v>
      </c>
      <c r="C132" s="59">
        <v>44720</v>
      </c>
      <c r="D132" s="53" t="s">
        <v>1811</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9">
        <v>44790</v>
      </c>
      <c r="C133" s="59">
        <v>44757</v>
      </c>
      <c r="D133" s="53" t="s">
        <v>1812</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9">
        <v>44790</v>
      </c>
      <c r="C134" s="59">
        <v>44757</v>
      </c>
      <c r="D134" s="53" t="s">
        <v>1812</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9">
        <v>44790</v>
      </c>
      <c r="C135" s="59">
        <v>44757</v>
      </c>
      <c r="D135" s="53" t="s">
        <v>1812</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9">
        <v>44790</v>
      </c>
      <c r="C136" s="59">
        <v>44760</v>
      </c>
      <c r="D136" s="53" t="s">
        <v>1813</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9">
        <v>44790</v>
      </c>
      <c r="C137" s="59">
        <v>44753</v>
      </c>
      <c r="D137" s="53" t="s">
        <v>1814</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9">
        <v>44790</v>
      </c>
      <c r="C138" s="59">
        <v>44732</v>
      </c>
      <c r="D138" s="53" t="s">
        <v>1815</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9">
        <v>44790</v>
      </c>
      <c r="C139" s="59">
        <v>44733</v>
      </c>
      <c r="D139" s="53" t="s">
        <v>1816</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1806</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9">
        <v>44790</v>
      </c>
      <c r="C140" s="59">
        <v>44727</v>
      </c>
      <c r="D140" s="53" t="s">
        <v>1817</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9">
        <v>44790</v>
      </c>
      <c r="C141" s="59">
        <v>44727</v>
      </c>
      <c r="D141" s="53" t="s">
        <v>1817</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9">
        <v>44790</v>
      </c>
      <c r="C142" s="59">
        <v>44727</v>
      </c>
      <c r="D142" s="53" t="s">
        <v>1817</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9">
        <v>44804</v>
      </c>
      <c r="C143" s="59">
        <v>44719</v>
      </c>
      <c r="D143" s="53" t="s">
        <v>1818</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9">
        <v>44804</v>
      </c>
      <c r="C144" s="59">
        <v>44693</v>
      </c>
      <c r="D144" s="53" t="s">
        <v>1818</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9">
        <v>44804</v>
      </c>
      <c r="C145" s="59">
        <v>44699</v>
      </c>
      <c r="D145" s="53" t="s">
        <v>1819</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9">
        <v>44804</v>
      </c>
      <c r="C146" s="59">
        <v>44728</v>
      </c>
      <c r="D146" s="53" t="s">
        <v>1818</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9">
        <v>44804</v>
      </c>
      <c r="C147" s="59">
        <v>44726</v>
      </c>
      <c r="D147" s="53" t="s">
        <v>1818</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9">
        <v>44804</v>
      </c>
      <c r="C148" s="59">
        <v>44726</v>
      </c>
      <c r="D148" s="53" t="s">
        <v>1818</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9">
        <v>44804</v>
      </c>
      <c r="C149" s="59">
        <v>44798</v>
      </c>
      <c r="D149" s="53" t="s">
        <v>1820</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9">
        <v>44804</v>
      </c>
      <c r="C150" s="59">
        <v>44761</v>
      </c>
      <c r="D150" s="53" t="s">
        <v>1821</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9">
        <v>44804</v>
      </c>
      <c r="C151" s="59">
        <v>44755</v>
      </c>
      <c r="D151" s="53" t="s">
        <v>1822</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9">
        <v>44804</v>
      </c>
      <c r="C152" s="59">
        <v>44734</v>
      </c>
      <c r="D152" s="53" t="s">
        <v>1822</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9">
        <v>44804</v>
      </c>
      <c r="C153" s="59">
        <v>44726</v>
      </c>
      <c r="D153" s="53" t="s">
        <v>1823</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9">
        <v>44804</v>
      </c>
      <c r="C154" s="59">
        <v>44725</v>
      </c>
      <c r="D154" s="53" t="s">
        <v>1823</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9">
        <v>44804</v>
      </c>
      <c r="C155" s="59">
        <v>44706</v>
      </c>
      <c r="D155" s="53" t="s">
        <v>1824</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1806</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9">
        <v>44804</v>
      </c>
      <c r="C157" s="59">
        <v>44714</v>
      </c>
      <c r="D157" s="53" t="s">
        <v>1825</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9">
        <v>44804</v>
      </c>
      <c r="C158" s="59">
        <v>44714</v>
      </c>
      <c r="D158" s="53" t="s">
        <v>1825</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9">
        <v>44804</v>
      </c>
      <c r="C159" s="59">
        <v>44714</v>
      </c>
      <c r="D159" s="53" t="s">
        <v>1825</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9">
        <v>44804</v>
      </c>
      <c r="C160" s="59">
        <v>44746</v>
      </c>
      <c r="D160" s="53" t="s">
        <v>1826</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9">
        <v>44804</v>
      </c>
      <c r="C161" s="59">
        <v>44746</v>
      </c>
      <c r="D161" s="53" t="s">
        <v>1826</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9">
        <v>44804</v>
      </c>
      <c r="C162" s="59">
        <v>44741</v>
      </c>
      <c r="D162" s="53" t="s">
        <v>1827</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9">
        <v>44804</v>
      </c>
      <c r="C163" s="59">
        <v>44743</v>
      </c>
      <c r="D163" s="53" t="s">
        <v>1828</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9">
        <v>44804</v>
      </c>
      <c r="C164" s="59">
        <v>44746</v>
      </c>
      <c r="D164" s="53" t="s">
        <v>1829</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9">
        <v>44804</v>
      </c>
      <c r="C165" s="59">
        <v>44741</v>
      </c>
      <c r="D165" s="53" t="s">
        <v>1830</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9">
        <v>44804</v>
      </c>
      <c r="C166" s="59">
        <v>44739</v>
      </c>
      <c r="D166" s="53" t="s">
        <v>1831</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9">
        <v>44804</v>
      </c>
      <c r="C167" s="59">
        <v>44738</v>
      </c>
      <c r="D167" s="53" t="s">
        <v>1832</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9">
        <v>44806</v>
      </c>
      <c r="C170" s="59">
        <v>44742</v>
      </c>
      <c r="D170" s="53" t="s">
        <v>1804</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1806</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9">
        <v>44806</v>
      </c>
      <c r="C171" s="59">
        <v>44748</v>
      </c>
      <c r="D171" s="53" t="s">
        <v>1833</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9">
        <v>44806</v>
      </c>
      <c r="C172" s="59">
        <v>44673</v>
      </c>
      <c r="D172" s="53" t="s">
        <v>1834</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9">
        <v>44806</v>
      </c>
      <c r="C173" s="59">
        <v>44713</v>
      </c>
      <c r="D173" s="53" t="s">
        <v>1835</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9">
        <v>44806</v>
      </c>
      <c r="C174" s="59">
        <v>44711</v>
      </c>
      <c r="D174" s="53" t="s">
        <v>1835</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9">
        <v>44806</v>
      </c>
      <c r="C175" s="59">
        <v>44763</v>
      </c>
      <c r="D175" s="53" t="s">
        <v>1836</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9">
        <v>44806</v>
      </c>
      <c r="C176" s="59">
        <v>44734</v>
      </c>
      <c r="D176" s="53" t="s">
        <v>1836</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1806</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9">
        <v>44806</v>
      </c>
      <c r="C177" s="59">
        <v>44767</v>
      </c>
      <c r="D177" s="53" t="s">
        <v>1835</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9">
        <v>44806</v>
      </c>
      <c r="C178" s="59">
        <v>44767</v>
      </c>
      <c r="D178" s="53" t="s">
        <v>1835</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9">
        <v>44806</v>
      </c>
      <c r="C179" s="59">
        <v>44767</v>
      </c>
      <c r="D179" s="53" t="s">
        <v>1835</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9">
        <v>44806</v>
      </c>
      <c r="C180" s="59">
        <v>44706</v>
      </c>
      <c r="D180" s="53" t="s">
        <v>1835</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9">
        <v>44806</v>
      </c>
      <c r="C181" s="59">
        <v>44706</v>
      </c>
      <c r="D181" s="53" t="s">
        <v>1835</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9">
        <v>44806</v>
      </c>
      <c r="C182" s="59">
        <v>44740</v>
      </c>
      <c r="D182" s="53" t="s">
        <v>1793</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9">
        <v>44806</v>
      </c>
      <c r="C183" s="59">
        <v>44739</v>
      </c>
      <c r="D183" s="53" t="s">
        <v>1837</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9">
        <v>44806</v>
      </c>
      <c r="C184" s="59">
        <v>44699</v>
      </c>
      <c r="D184" s="53" t="s">
        <v>1838</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9">
        <v>44806</v>
      </c>
      <c r="C185" s="59">
        <v>44760</v>
      </c>
      <c r="D185" s="53" t="s">
        <v>1839</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9">
        <v>44806</v>
      </c>
      <c r="C186" s="59">
        <v>44755</v>
      </c>
      <c r="D186" s="53" t="s">
        <v>1839</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9">
        <v>44806</v>
      </c>
      <c r="C187" s="59">
        <v>44747</v>
      </c>
      <c r="D187" s="53" t="s">
        <v>1818</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9">
        <v>44806</v>
      </c>
      <c r="C188" s="59">
        <v>44748</v>
      </c>
      <c r="D188" s="53" t="s">
        <v>1818</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9">
        <v>44806</v>
      </c>
      <c r="C189" s="59">
        <v>44747</v>
      </c>
      <c r="D189" s="53" t="s">
        <v>1840</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9">
        <v>44806</v>
      </c>
      <c r="C190" s="59">
        <v>44748</v>
      </c>
      <c r="D190" s="53" t="s">
        <v>1841</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9">
        <v>44806</v>
      </c>
      <c r="C191" s="59">
        <v>44747</v>
      </c>
      <c r="D191" s="53" t="s">
        <v>1824</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9">
        <v>44806</v>
      </c>
      <c r="C192" s="59">
        <v>44753</v>
      </c>
      <c r="D192" s="53" t="s">
        <v>1842</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9">
        <v>44806</v>
      </c>
      <c r="C193" s="59">
        <v>44686</v>
      </c>
      <c r="D193" s="53" t="s">
        <v>1840</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9">
        <v>44806</v>
      </c>
      <c r="C194" s="59">
        <v>44725</v>
      </c>
      <c r="D194" s="53" t="s">
        <v>1839</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9">
        <v>44806</v>
      </c>
      <c r="C195" s="59">
        <v>44746</v>
      </c>
      <c r="D195" s="53" t="s">
        <v>1843</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9">
        <v>44806</v>
      </c>
      <c r="C196" s="59">
        <v>44767</v>
      </c>
      <c r="D196" s="53" t="s">
        <v>1844</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9">
        <v>44806</v>
      </c>
      <c r="C197" s="59">
        <v>44767</v>
      </c>
      <c r="D197" s="53" t="s">
        <v>1844</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9">
        <v>44806</v>
      </c>
      <c r="C198" s="59">
        <v>44756</v>
      </c>
      <c r="D198" s="53" t="s">
        <v>1791</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9">
        <v>44806</v>
      </c>
      <c r="C199" s="59">
        <v>44767</v>
      </c>
      <c r="D199" s="53" t="s">
        <v>1845</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9">
        <v>44806</v>
      </c>
      <c r="C200" s="59">
        <v>44727</v>
      </c>
      <c r="D200" s="53" t="s">
        <v>1846</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9">
        <v>44806</v>
      </c>
      <c r="C201" s="59">
        <v>44677</v>
      </c>
      <c r="D201" s="53" t="s">
        <v>1846</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9">
        <v>44806</v>
      </c>
      <c r="C202" s="59">
        <v>44748</v>
      </c>
      <c r="D202" s="53" t="s">
        <v>1847</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1737</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9">
        <v>44806</v>
      </c>
      <c r="C203" s="59">
        <v>44697</v>
      </c>
      <c r="D203" s="53" t="s">
        <v>1847</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1806</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9">
        <v>44806</v>
      </c>
      <c r="C204" s="59">
        <v>44697</v>
      </c>
      <c r="D204" s="53" t="s">
        <v>1847</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1737</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9">
        <v>44806</v>
      </c>
      <c r="C205" s="59">
        <v>44677</v>
      </c>
      <c r="D205" s="53" t="s">
        <v>1848</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1737</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9">
        <v>44806</v>
      </c>
      <c r="C206" s="59">
        <v>44677</v>
      </c>
      <c r="D206" s="53" t="s">
        <v>1848</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1737</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9">
        <v>44806</v>
      </c>
      <c r="C207" s="59">
        <v>44753</v>
      </c>
      <c r="D207" s="53" t="s">
        <v>1849</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9">
        <v>44806</v>
      </c>
      <c r="C208" s="59">
        <v>44739</v>
      </c>
      <c r="D208" s="53" t="s">
        <v>1845</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9">
        <v>44806</v>
      </c>
      <c r="C209" s="59">
        <v>44755</v>
      </c>
      <c r="D209" s="53" t="s">
        <v>1850</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1806</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9">
        <v>44806</v>
      </c>
      <c r="C210" s="59">
        <v>44757</v>
      </c>
      <c r="D210" s="53" t="s">
        <v>1845</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1806</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9">
        <v>44806</v>
      </c>
      <c r="C211" s="59">
        <v>44719</v>
      </c>
      <c r="D211" s="53" t="s">
        <v>1845</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9">
        <v>44806</v>
      </c>
      <c r="C212" s="59">
        <v>44756</v>
      </c>
      <c r="D212" s="53" t="s">
        <v>1850</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9">
        <v>44806</v>
      </c>
      <c r="C213" s="59">
        <v>44705</v>
      </c>
      <c r="D213" s="53" t="s">
        <v>1851</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9">
        <v>44806</v>
      </c>
      <c r="C214" s="59">
        <v>44751</v>
      </c>
      <c r="D214" s="53" t="s">
        <v>1852</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9">
        <v>44806</v>
      </c>
      <c r="C215" s="59">
        <v>44755</v>
      </c>
      <c r="D215" s="53" t="s">
        <v>1853</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9">
        <v>44806</v>
      </c>
      <c r="C216" s="59">
        <v>44701</v>
      </c>
      <c r="D216" s="53" t="s">
        <v>1839</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1806</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9">
        <v>44806</v>
      </c>
      <c r="C217" s="59">
        <v>44683</v>
      </c>
      <c r="D217" s="53" t="s">
        <v>1839</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9">
        <v>44811</v>
      </c>
      <c r="C218" s="59">
        <v>44670</v>
      </c>
      <c r="D218" s="53" t="s">
        <v>1790</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9">
        <v>44811</v>
      </c>
      <c r="C219" s="59">
        <v>44589</v>
      </c>
      <c r="D219" s="53" t="s">
        <v>1778</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1806</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9">
        <v>44811</v>
      </c>
      <c r="C220" s="59">
        <v>44750</v>
      </c>
      <c r="D220" s="53" t="s">
        <v>1776</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9">
        <v>44811</v>
      </c>
      <c r="C221" s="59">
        <v>44741</v>
      </c>
      <c r="D221" s="53" t="s">
        <v>1776</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9">
        <v>44811</v>
      </c>
      <c r="C224" s="59">
        <v>44740</v>
      </c>
      <c r="D224" s="53" t="s">
        <v>1735</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1737</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9">
        <v>44811</v>
      </c>
      <c r="C225" s="59">
        <v>44742</v>
      </c>
      <c r="D225" s="53" t="s">
        <v>1854</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1737</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9">
        <v>44811</v>
      </c>
      <c r="C226" s="59">
        <v>44753</v>
      </c>
      <c r="D226" s="53" t="s">
        <v>1855</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1806</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9">
        <v>44811</v>
      </c>
      <c r="C227" s="59">
        <v>44749</v>
      </c>
      <c r="D227" s="53" t="s">
        <v>1856</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9">
        <v>44811</v>
      </c>
      <c r="C228" s="59">
        <v>44750</v>
      </c>
      <c r="D228" s="53" t="s">
        <v>1857</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9">
        <v>44811</v>
      </c>
      <c r="C229" s="59">
        <v>44718</v>
      </c>
      <c r="D229" s="53" t="s">
        <v>1850</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9">
        <v>44811</v>
      </c>
      <c r="C230" s="59">
        <v>44799</v>
      </c>
      <c r="D230" s="53" t="s">
        <v>1858</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9">
        <v>44811</v>
      </c>
      <c r="C231" s="59">
        <v>44799</v>
      </c>
      <c r="D231" s="53" t="s">
        <v>1858</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9">
        <v>44811</v>
      </c>
      <c r="C232" s="59">
        <v>44692</v>
      </c>
      <c r="D232" s="53" t="s">
        <v>1858</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9">
        <v>44811</v>
      </c>
      <c r="C233" s="59">
        <v>44781</v>
      </c>
      <c r="D233" s="53" t="s">
        <v>1788</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9">
        <v>44811</v>
      </c>
      <c r="C234" s="59">
        <v>44781</v>
      </c>
      <c r="D234" s="53" t="s">
        <v>1788</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1806</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9">
        <v>44811</v>
      </c>
      <c r="C236" s="59">
        <v>44757</v>
      </c>
      <c r="D236" s="53" t="s">
        <v>1859</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9">
        <v>44811</v>
      </c>
      <c r="C237" s="59">
        <v>44776</v>
      </c>
      <c r="D237" s="53" t="s">
        <v>1860</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9">
        <v>44811</v>
      </c>
      <c r="C238" s="59">
        <v>44741</v>
      </c>
      <c r="D238" s="53" t="s">
        <v>1861</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9">
        <v>44811</v>
      </c>
      <c r="C239" s="59">
        <v>44747</v>
      </c>
      <c r="D239" s="53" t="s">
        <v>1862</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9">
        <v>44811</v>
      </c>
      <c r="C240" s="59">
        <v>44785</v>
      </c>
      <c r="D240" s="53" t="s">
        <v>1845</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9">
        <v>44811</v>
      </c>
      <c r="C241" s="59">
        <v>44781</v>
      </c>
      <c r="D241" s="53" t="s">
        <v>1845</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9">
        <v>44819</v>
      </c>
      <c r="C242" s="59">
        <v>44783</v>
      </c>
      <c r="D242" s="53" t="s">
        <v>1863</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9">
        <v>44838</v>
      </c>
      <c r="C244" s="59">
        <v>44757</v>
      </c>
      <c r="D244" s="53" t="s">
        <v>1770</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9">
        <v>44838</v>
      </c>
      <c r="C245" s="59">
        <v>44770</v>
      </c>
      <c r="D245" s="53" t="s">
        <v>1770</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9">
        <v>44838</v>
      </c>
      <c r="C246" s="59">
        <v>44833</v>
      </c>
      <c r="D246" s="53" t="s">
        <v>1770</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9">
        <v>44838</v>
      </c>
      <c r="C248" s="59">
        <v>44795</v>
      </c>
      <c r="D248" s="53" t="s">
        <v>1864</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9">
        <v>44838</v>
      </c>
      <c r="C249" s="59">
        <v>44795</v>
      </c>
      <c r="D249" s="53" t="s">
        <v>1864</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9">
        <v>44838</v>
      </c>
      <c r="C250" s="59">
        <v>44809</v>
      </c>
      <c r="D250" s="53" t="s">
        <v>1864</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9">
        <v>44838</v>
      </c>
      <c r="C251" s="59">
        <v>44811</v>
      </c>
      <c r="D251" s="53" t="s">
        <v>1865</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9">
        <v>44838</v>
      </c>
      <c r="C252" s="59">
        <v>44803</v>
      </c>
      <c r="D252" s="53" t="s">
        <v>1772</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9">
        <v>44838</v>
      </c>
      <c r="C253" s="59">
        <v>44811</v>
      </c>
      <c r="D253" s="53" t="s">
        <v>1866</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9">
        <v>44838</v>
      </c>
      <c r="C254" s="59">
        <v>44769</v>
      </c>
      <c r="D254" s="53" t="s">
        <v>1753</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9">
        <v>44838</v>
      </c>
      <c r="C255" s="59">
        <v>44770</v>
      </c>
      <c r="D255" s="53" t="s">
        <v>1804</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9">
        <v>44838</v>
      </c>
      <c r="C256" s="59">
        <v>44767</v>
      </c>
      <c r="D256" s="53" t="s">
        <v>1799</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9">
        <v>44838</v>
      </c>
      <c r="C257" s="59">
        <v>44768</v>
      </c>
      <c r="D257" s="53" t="s">
        <v>1799</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9">
        <v>44838</v>
      </c>
      <c r="C258" s="59">
        <v>44768</v>
      </c>
      <c r="D258" s="53" t="s">
        <v>1747</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9">
        <v>44838</v>
      </c>
      <c r="C259" s="59">
        <v>44763</v>
      </c>
      <c r="D259" s="53" t="s">
        <v>1747</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9">
        <v>44838</v>
      </c>
      <c r="C260" s="59">
        <v>44739</v>
      </c>
      <c r="D260" s="53" t="s">
        <v>1867</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9">
        <v>44838</v>
      </c>
      <c r="C261" s="59">
        <v>44718</v>
      </c>
      <c r="D261" s="53" t="s">
        <v>1867</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9">
        <v>44838</v>
      </c>
      <c r="C262" s="59">
        <v>44767</v>
      </c>
      <c r="D262" s="53" t="s">
        <v>1867</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9">
        <v>44838</v>
      </c>
      <c r="C263" s="59">
        <v>44770</v>
      </c>
      <c r="D263" s="53" t="s">
        <v>1781</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9">
        <v>44838</v>
      </c>
      <c r="C264" s="59">
        <v>44770</v>
      </c>
      <c r="D264" s="53" t="s">
        <v>1772</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9">
        <v>44838</v>
      </c>
      <c r="C265" s="59">
        <v>44812</v>
      </c>
      <c r="D265" s="53" t="s">
        <v>1867</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9">
        <v>44838</v>
      </c>
      <c r="C267" s="59">
        <v>44743</v>
      </c>
      <c r="D267" s="53" t="s">
        <v>1868</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9">
        <v>44838</v>
      </c>
      <c r="C268" s="59">
        <v>44795</v>
      </c>
      <c r="D268" s="53" t="s">
        <v>1869</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9">
        <v>44838</v>
      </c>
      <c r="C269" s="59">
        <v>44797</v>
      </c>
      <c r="D269" s="53" t="s">
        <v>1870</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9">
        <v>44844</v>
      </c>
      <c r="C272" s="59">
        <v>44769</v>
      </c>
      <c r="D272" s="53" t="s">
        <v>1767</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9">
        <v>44844</v>
      </c>
      <c r="C273" s="59">
        <v>44768</v>
      </c>
      <c r="D273" s="53" t="s">
        <v>1858</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1806</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9">
        <v>44844</v>
      </c>
      <c r="C274" s="59">
        <v>44768</v>
      </c>
      <c r="D274" s="53" t="s">
        <v>1858</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1806</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9">
        <v>44844</v>
      </c>
      <c r="C275" s="59">
        <v>44767</v>
      </c>
      <c r="D275" s="53" t="s">
        <v>1871</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9">
        <v>44844</v>
      </c>
      <c r="C276" s="59">
        <v>44767</v>
      </c>
      <c r="D276" s="53" t="s">
        <v>1872</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9">
        <v>44844</v>
      </c>
      <c r="C277" s="59">
        <v>44767</v>
      </c>
      <c r="D277" s="53" t="s">
        <v>1813</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1737</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9">
        <v>44844</v>
      </c>
      <c r="C278" s="59">
        <v>44769</v>
      </c>
      <c r="D278" s="53" t="s">
        <v>1808</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9">
        <v>44844</v>
      </c>
      <c r="C279" s="59">
        <v>44770</v>
      </c>
      <c r="D279" s="53" t="s">
        <v>1809</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9">
        <v>44844</v>
      </c>
      <c r="C280" s="59">
        <v>44767</v>
      </c>
      <c r="D280" s="53" t="s">
        <v>1810</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9">
        <v>44844</v>
      </c>
      <c r="C281" s="59">
        <v>44767</v>
      </c>
      <c r="D281" s="53" t="s">
        <v>1810</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9">
        <v>44844</v>
      </c>
      <c r="C282" s="59">
        <v>44768</v>
      </c>
      <c r="D282" s="53" t="s">
        <v>1810</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9">
        <v>44844</v>
      </c>
      <c r="C283" s="59">
        <v>44767</v>
      </c>
      <c r="D283" s="53" t="s">
        <v>1774</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9">
        <v>44844</v>
      </c>
      <c r="C284" s="59">
        <v>44769</v>
      </c>
      <c r="D284" s="53" t="s">
        <v>1847</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1806</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9">
        <v>44844</v>
      </c>
      <c r="C285" s="59">
        <v>44708</v>
      </c>
      <c r="D285" s="53" t="s">
        <v>1873</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9">
        <v>44844</v>
      </c>
      <c r="C286" s="59">
        <v>44768</v>
      </c>
      <c r="D286" s="53" t="s">
        <v>1841</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9">
        <v>44844</v>
      </c>
      <c r="C287" s="59">
        <v>44770</v>
      </c>
      <c r="D287" s="53" t="s">
        <v>1843</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9">
        <v>44844</v>
      </c>
      <c r="C288" s="59">
        <v>44770</v>
      </c>
      <c r="D288" s="53" t="s">
        <v>1843</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9">
        <v>44844</v>
      </c>
      <c r="C289" s="59">
        <v>44767</v>
      </c>
      <c r="D289" s="53" t="s">
        <v>1852</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9">
        <v>44844</v>
      </c>
      <c r="C290" s="59">
        <v>44760</v>
      </c>
      <c r="D290" s="53" t="s">
        <v>1849</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9">
        <v>44844</v>
      </c>
      <c r="C291" s="59">
        <v>44760</v>
      </c>
      <c r="D291" s="53" t="s">
        <v>1849</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9">
        <v>44845</v>
      </c>
      <c r="C292" s="59">
        <v>44676</v>
      </c>
      <c r="D292" s="53" t="s">
        <v>1874</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9">
        <v>44845</v>
      </c>
      <c r="C293" s="59">
        <v>44793</v>
      </c>
      <c r="D293" s="53" t="s">
        <v>1857</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1806</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9">
        <v>44845</v>
      </c>
      <c r="C294" s="59">
        <v>44775</v>
      </c>
      <c r="D294" s="53" t="s">
        <v>1780</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9">
        <v>44845</v>
      </c>
      <c r="C295" s="59">
        <v>44775</v>
      </c>
      <c r="D295" s="53" t="s">
        <v>1780</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9">
        <v>44845</v>
      </c>
      <c r="C296" s="59">
        <v>44775</v>
      </c>
      <c r="D296" s="53" t="s">
        <v>1771</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9">
        <v>44845</v>
      </c>
      <c r="C297" s="59">
        <v>44775</v>
      </c>
      <c r="D297" s="53" t="s">
        <v>1771</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9">
        <v>44845</v>
      </c>
      <c r="C298" s="59">
        <v>44754</v>
      </c>
      <c r="D298" s="53" t="s">
        <v>1843</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9">
        <v>44845</v>
      </c>
      <c r="C299" s="59">
        <v>44685</v>
      </c>
      <c r="D299" s="53" t="s">
        <v>1843</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9">
        <v>44845</v>
      </c>
      <c r="C300" s="59">
        <v>44762</v>
      </c>
      <c r="D300" s="53" t="s">
        <v>1843</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9">
        <v>44845</v>
      </c>
      <c r="C301" s="59">
        <v>44762</v>
      </c>
      <c r="D301" s="53" t="s">
        <v>1843</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1875</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9">
        <v>44845</v>
      </c>
      <c r="C302" s="59">
        <v>44782</v>
      </c>
      <c r="D302" s="53" t="s">
        <v>1804</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1806</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9">
        <v>44845</v>
      </c>
      <c r="C303" s="59">
        <v>44670</v>
      </c>
      <c r="D303" s="53" t="s">
        <v>1843</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9">
        <v>44845</v>
      </c>
      <c r="C304" s="59">
        <v>44670</v>
      </c>
      <c r="D304" s="53" t="s">
        <v>1843</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9">
        <v>44845</v>
      </c>
      <c r="C305" s="59">
        <v>44781</v>
      </c>
      <c r="D305" s="53" t="s">
        <v>1876</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9">
        <v>44845</v>
      </c>
      <c r="C306" s="59">
        <v>44781</v>
      </c>
      <c r="D306" s="53" t="s">
        <v>1876</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9">
        <v>44845</v>
      </c>
      <c r="C307" s="59">
        <v>44776</v>
      </c>
      <c r="D307" s="53" t="s">
        <v>1877</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9">
        <v>44845</v>
      </c>
      <c r="C308" s="59">
        <v>44685</v>
      </c>
      <c r="D308" s="53" t="s">
        <v>1878</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9">
        <v>44845</v>
      </c>
      <c r="C309" s="59">
        <v>44719</v>
      </c>
      <c r="D309" s="53" t="s">
        <v>1878</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9">
        <v>44845</v>
      </c>
      <c r="C310" s="59">
        <v>44700</v>
      </c>
      <c r="D310" s="53" t="s">
        <v>1879</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9">
        <v>44845</v>
      </c>
      <c r="C311" s="59">
        <v>44774</v>
      </c>
      <c r="D311" s="53" t="s">
        <v>1879</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1806</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9">
        <v>44845</v>
      </c>
      <c r="C312" s="59">
        <v>44692</v>
      </c>
      <c r="D312" s="53" t="s">
        <v>1880</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1737</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9">
        <v>44845</v>
      </c>
      <c r="C313" s="59">
        <v>44774</v>
      </c>
      <c r="D313" s="53" t="s">
        <v>1880</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9">
        <v>44845</v>
      </c>
      <c r="C314" s="59">
        <v>44824</v>
      </c>
      <c r="D314" s="53" t="s">
        <v>1843</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9">
        <v>44845</v>
      </c>
      <c r="C315" s="59">
        <v>44795</v>
      </c>
      <c r="D315" s="53" t="s">
        <v>1843</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9">
        <v>44845</v>
      </c>
      <c r="C316" s="59">
        <v>44841</v>
      </c>
      <c r="D316" s="53" t="s">
        <v>1881</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1737</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9">
        <v>44845</v>
      </c>
      <c r="C317" s="59">
        <v>44841</v>
      </c>
      <c r="D317" s="53" t="s">
        <v>1881</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1806</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9">
        <v>44845</v>
      </c>
      <c r="C318" s="59">
        <v>44844</v>
      </c>
      <c r="D318" s="53" t="s">
        <v>1882</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9">
        <v>44845</v>
      </c>
      <c r="C319" s="59">
        <v>44844</v>
      </c>
      <c r="D319" s="53" t="s">
        <v>1882</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9">
        <v>44845</v>
      </c>
      <c r="C320" s="59">
        <v>44844</v>
      </c>
      <c r="D320" s="53" t="s">
        <v>1882</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9">
        <v>44845</v>
      </c>
      <c r="C321" s="59">
        <v>44844</v>
      </c>
      <c r="D321" s="53" t="s">
        <v>1882</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9">
        <v>44846</v>
      </c>
      <c r="C322" s="59">
        <v>44827</v>
      </c>
      <c r="D322" s="53" t="s">
        <v>1815</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9">
        <v>44846</v>
      </c>
      <c r="C323" s="59">
        <v>44804</v>
      </c>
      <c r="D323" s="53" t="s">
        <v>1833</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9">
        <v>44846</v>
      </c>
      <c r="C324" s="59">
        <v>44831</v>
      </c>
      <c r="D324" s="53" t="s">
        <v>1745</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9">
        <v>44846</v>
      </c>
      <c r="C325" s="59">
        <v>44774</v>
      </c>
      <c r="D325" s="53" t="s">
        <v>1883</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9">
        <v>44846</v>
      </c>
      <c r="C326" s="59">
        <v>44777</v>
      </c>
      <c r="D326" s="53" t="s">
        <v>1767</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1806</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9">
        <v>44846</v>
      </c>
      <c r="C327" s="59">
        <v>44777</v>
      </c>
      <c r="D327" s="53" t="s">
        <v>1826</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9">
        <v>44846</v>
      </c>
      <c r="C328" s="59">
        <v>44777</v>
      </c>
      <c r="D328" s="53" t="s">
        <v>1826</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9">
        <v>44846</v>
      </c>
      <c r="C329" s="59">
        <v>44777</v>
      </c>
      <c r="D329" s="53" t="s">
        <v>1884</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1806</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9">
        <v>44846</v>
      </c>
      <c r="C330" s="59">
        <v>44776</v>
      </c>
      <c r="D330" s="53" t="s">
        <v>1885</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1806</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9">
        <v>44846</v>
      </c>
      <c r="C331" s="59">
        <v>44776</v>
      </c>
      <c r="D331" s="53" t="s">
        <v>1885</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9">
        <v>44846</v>
      </c>
      <c r="C332" s="59">
        <v>44774</v>
      </c>
      <c r="D332" s="53" t="s">
        <v>1830</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9">
        <v>44846</v>
      </c>
      <c r="C333" s="59">
        <v>44774</v>
      </c>
      <c r="D333" s="53" t="s">
        <v>1818</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9">
        <v>44846</v>
      </c>
      <c r="C334" s="59">
        <v>44769</v>
      </c>
      <c r="D334" s="53" t="s">
        <v>1874</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9">
        <v>44846</v>
      </c>
      <c r="C335" s="59">
        <v>44774</v>
      </c>
      <c r="D335" s="53" t="s">
        <v>1886</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9">
        <v>44846</v>
      </c>
      <c r="C336" s="59">
        <v>44774</v>
      </c>
      <c r="D336" s="53" t="s">
        <v>1886</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9">
        <v>44846</v>
      </c>
      <c r="C337" s="59">
        <v>44774</v>
      </c>
      <c r="D337" s="53" t="s">
        <v>1887</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9">
        <v>44846</v>
      </c>
      <c r="C338" s="59">
        <v>44774</v>
      </c>
      <c r="D338" s="53" t="s">
        <v>1888</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9">
        <v>44846</v>
      </c>
      <c r="C339" s="59">
        <v>44774</v>
      </c>
      <c r="D339" s="53" t="s">
        <v>1889</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9">
        <v>44846</v>
      </c>
      <c r="C340" s="59">
        <v>44774</v>
      </c>
      <c r="D340" s="53" t="s">
        <v>1889</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9">
        <v>44846</v>
      </c>
      <c r="C341" s="59">
        <v>44775</v>
      </c>
      <c r="D341" s="53" t="s">
        <v>1890</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9">
        <v>44846</v>
      </c>
      <c r="C342" s="59">
        <v>44771</v>
      </c>
      <c r="D342" s="53" t="s">
        <v>1747</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9">
        <v>44846</v>
      </c>
      <c r="C343" s="59">
        <v>44770</v>
      </c>
      <c r="D343" s="53" t="s">
        <v>1871</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9">
        <v>44846</v>
      </c>
      <c r="C344" s="59">
        <v>44776</v>
      </c>
      <c r="D344" s="53" t="s">
        <v>1781</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9">
        <v>44846</v>
      </c>
      <c r="C345" s="59">
        <v>44705</v>
      </c>
      <c r="D345" s="53" t="s">
        <v>1891</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9">
        <v>44846</v>
      </c>
      <c r="C346" s="59">
        <v>44774</v>
      </c>
      <c r="D346" s="53" t="s">
        <v>1783</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1737</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9">
        <v>44846</v>
      </c>
      <c r="C347" s="59">
        <v>44774</v>
      </c>
      <c r="D347" s="53" t="s">
        <v>1775</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9">
        <v>44846</v>
      </c>
      <c r="C348" s="59">
        <v>44777</v>
      </c>
      <c r="D348" s="53" t="s">
        <v>1892</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9">
        <v>44846</v>
      </c>
      <c r="C349" s="59">
        <v>44777</v>
      </c>
      <c r="D349" s="53" t="s">
        <v>1892</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9">
        <v>44846</v>
      </c>
      <c r="C350" s="59">
        <v>44790</v>
      </c>
      <c r="D350" s="53" t="s">
        <v>1892</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9">
        <v>44846</v>
      </c>
      <c r="C351" s="59">
        <v>44790</v>
      </c>
      <c r="D351" s="53" t="s">
        <v>1892</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9">
        <v>44846</v>
      </c>
      <c r="C352" s="59">
        <v>44767</v>
      </c>
      <c r="D352" s="53" t="s">
        <v>1780</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9">
        <v>44846</v>
      </c>
      <c r="C353" s="59">
        <v>44767</v>
      </c>
      <c r="D353" s="53" t="s">
        <v>1780</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9">
        <v>44846</v>
      </c>
      <c r="C354" s="59">
        <v>44767</v>
      </c>
      <c r="D354" s="53" t="s">
        <v>1780</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9">
        <v>44846</v>
      </c>
      <c r="C355" s="59">
        <v>44767</v>
      </c>
      <c r="D355" s="53" t="s">
        <v>1780</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9">
        <v>44846</v>
      </c>
      <c r="C356" s="59">
        <v>44756</v>
      </c>
      <c r="D356" s="53" t="s">
        <v>1874</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9">
        <v>44846</v>
      </c>
      <c r="C357" s="59">
        <v>44750</v>
      </c>
      <c r="D357" s="53" t="s">
        <v>1861</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9">
        <v>44846</v>
      </c>
      <c r="C358" s="59">
        <v>44712</v>
      </c>
      <c r="D358" s="53" t="s">
        <v>1773</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9">
        <v>44846</v>
      </c>
      <c r="C359" s="59">
        <v>44706</v>
      </c>
      <c r="D359" s="53" t="s">
        <v>1774</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9">
        <v>44846</v>
      </c>
      <c r="C360" s="59">
        <v>44775</v>
      </c>
      <c r="D360" s="53" t="s">
        <v>1822</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9">
        <v>44846</v>
      </c>
      <c r="C361" s="59">
        <v>44685</v>
      </c>
      <c r="D361" s="53" t="s">
        <v>1893</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9">
        <v>44846</v>
      </c>
      <c r="C362" s="59">
        <v>44685</v>
      </c>
      <c r="D362" s="53" t="s">
        <v>1893</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9">
        <v>44846</v>
      </c>
      <c r="C363" s="59">
        <v>44713</v>
      </c>
      <c r="D363" s="53" t="s">
        <v>1893</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1806</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9">
        <v>44846</v>
      </c>
      <c r="C364" s="59">
        <v>44845</v>
      </c>
      <c r="D364" s="53" t="s">
        <v>1894</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9">
        <v>44846</v>
      </c>
      <c r="C365" s="59">
        <v>44844</v>
      </c>
      <c r="D365" s="53" t="s">
        <v>1843</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9">
        <v>44846</v>
      </c>
      <c r="C366" s="59">
        <v>44816</v>
      </c>
      <c r="D366" s="53" t="s">
        <v>1759</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9">
        <v>44846</v>
      </c>
      <c r="C367" s="59">
        <v>44850</v>
      </c>
      <c r="D367" s="53" t="s">
        <v>1895</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9">
        <v>44846</v>
      </c>
      <c r="C368" s="59">
        <v>44785</v>
      </c>
      <c r="D368" s="53" t="s">
        <v>1896</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9">
        <v>44846</v>
      </c>
      <c r="C369" s="59">
        <v>44785</v>
      </c>
      <c r="D369" s="53" t="s">
        <v>1740</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9">
        <v>44846</v>
      </c>
      <c r="C370" s="59">
        <v>44777</v>
      </c>
      <c r="D370" s="53" t="s">
        <v>1850</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1806</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9">
        <v>44846</v>
      </c>
      <c r="C371" s="59">
        <v>44715</v>
      </c>
      <c r="D371" s="53" t="s">
        <v>1889</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1806</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9">
        <v>44846</v>
      </c>
      <c r="C372" s="59">
        <v>44820</v>
      </c>
      <c r="D372" s="53" t="s">
        <v>1821</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9">
        <v>44846</v>
      </c>
      <c r="C373" s="59">
        <v>44806</v>
      </c>
      <c r="D373" s="53" t="s">
        <v>1897</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9">
        <v>44846</v>
      </c>
      <c r="C374" s="59">
        <v>44806</v>
      </c>
      <c r="D374" s="53" t="s">
        <v>1827</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9">
        <v>44846</v>
      </c>
      <c r="C375" s="59">
        <v>44806</v>
      </c>
      <c r="D375" s="53" t="s">
        <v>1832</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9">
        <v>44846</v>
      </c>
      <c r="C376" s="59">
        <v>44795</v>
      </c>
      <c r="D376" s="53" t="s">
        <v>1818</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9">
        <v>44846</v>
      </c>
      <c r="C377" s="59">
        <v>44831</v>
      </c>
      <c r="D377" s="53" t="s">
        <v>1818</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9">
        <v>44846</v>
      </c>
      <c r="C378" s="59">
        <v>44795</v>
      </c>
      <c r="D378" s="53" t="s">
        <v>1818</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9">
        <v>44846</v>
      </c>
      <c r="C379" s="59">
        <v>44831</v>
      </c>
      <c r="D379" s="53" t="s">
        <v>1824</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9">
        <v>44846</v>
      </c>
      <c r="C380" s="59">
        <v>44832</v>
      </c>
      <c r="D380" s="53" t="s">
        <v>1898</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9">
        <v>44846</v>
      </c>
      <c r="C381" s="59">
        <v>44832</v>
      </c>
      <c r="D381" s="53" t="s">
        <v>1898</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9">
        <v>44846</v>
      </c>
      <c r="C382" s="59">
        <v>44832</v>
      </c>
      <c r="D382" s="53" t="s">
        <v>1898</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9">
        <v>44846</v>
      </c>
      <c r="C383" s="59">
        <v>44832</v>
      </c>
      <c r="D383" s="53" t="s">
        <v>1898</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9">
        <v>44846</v>
      </c>
      <c r="C384" s="59">
        <v>44832</v>
      </c>
      <c r="D384" s="53" t="s">
        <v>1898</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9">
        <v>44846</v>
      </c>
      <c r="C385" s="59">
        <v>44832</v>
      </c>
      <c r="D385" s="53" t="s">
        <v>1753</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9">
        <v>44846</v>
      </c>
      <c r="C386" s="59">
        <v>44832</v>
      </c>
      <c r="D386" s="53" t="s">
        <v>1740</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9">
        <v>44846</v>
      </c>
      <c r="C387" s="59">
        <v>44832</v>
      </c>
      <c r="D387" s="53" t="s">
        <v>1768</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9">
        <v>44846</v>
      </c>
      <c r="C388" s="59">
        <v>44832</v>
      </c>
      <c r="D388" s="53" t="s">
        <v>1768</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9">
        <v>44846</v>
      </c>
      <c r="C389" s="59">
        <v>44832</v>
      </c>
      <c r="D389" s="53" t="s">
        <v>1899</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9">
        <v>44846</v>
      </c>
      <c r="C390" s="59">
        <v>44832</v>
      </c>
      <c r="D390" s="53" t="s">
        <v>1899</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9">
        <v>44846</v>
      </c>
      <c r="C391" s="59">
        <v>44830</v>
      </c>
      <c r="D391" s="53" t="s">
        <v>1846</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9">
        <v>44846</v>
      </c>
      <c r="C392" s="59">
        <v>44832</v>
      </c>
      <c r="D392" s="53" t="s">
        <v>1838</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1806</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9">
        <v>44846</v>
      </c>
      <c r="C393" s="59">
        <v>44825</v>
      </c>
      <c r="D393" s="53" t="s">
        <v>1771</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9">
        <v>44846</v>
      </c>
      <c r="C394" s="59">
        <v>44832</v>
      </c>
      <c r="D394" s="53" t="s">
        <v>1852</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1806</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9">
        <v>44846</v>
      </c>
      <c r="C395" s="59">
        <v>44832</v>
      </c>
      <c r="D395" s="53" t="s">
        <v>1852</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1806</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9">
        <v>44846</v>
      </c>
      <c r="C396" s="59">
        <v>44832</v>
      </c>
      <c r="D396" s="53" t="s">
        <v>1852</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1806</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9">
        <v>44846</v>
      </c>
      <c r="C397" s="59">
        <v>44832</v>
      </c>
      <c r="D397" s="53" t="s">
        <v>1836</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9">
        <v>44846</v>
      </c>
      <c r="C398" s="59">
        <v>44831</v>
      </c>
      <c r="D398" s="53" t="s">
        <v>1869</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9">
        <v>44846</v>
      </c>
      <c r="C399" s="59">
        <v>44830</v>
      </c>
      <c r="D399" s="53" t="s">
        <v>1885</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9">
        <v>44846</v>
      </c>
      <c r="C400" s="59">
        <v>44827</v>
      </c>
      <c r="D400" s="53" t="s">
        <v>1887</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9">
        <v>44846</v>
      </c>
      <c r="C401" s="59">
        <v>44831</v>
      </c>
      <c r="D401" s="53" t="s">
        <v>1826</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9">
        <v>44846</v>
      </c>
      <c r="C402" s="59">
        <v>44831</v>
      </c>
      <c r="D402" s="53" t="s">
        <v>1827</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9">
        <v>44846</v>
      </c>
      <c r="C403" s="59">
        <v>44831</v>
      </c>
      <c r="D403" s="53" t="s">
        <v>1871</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9">
        <v>44846</v>
      </c>
      <c r="C404" s="59">
        <v>44827</v>
      </c>
      <c r="D404" s="53" t="s">
        <v>1840</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9">
        <v>44846</v>
      </c>
      <c r="C405" s="59">
        <v>44827</v>
      </c>
      <c r="D405" s="53" t="s">
        <v>1840</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9">
        <v>44846</v>
      </c>
      <c r="C406" s="59">
        <v>44830</v>
      </c>
      <c r="D406" s="53" t="s">
        <v>1800</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9">
        <v>44846</v>
      </c>
      <c r="C407" s="59">
        <v>44830</v>
      </c>
      <c r="D407" s="53" t="s">
        <v>1900</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9">
        <v>44846</v>
      </c>
      <c r="C408" s="59">
        <v>44844</v>
      </c>
      <c r="D408" s="53" t="s">
        <v>1901</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9">
        <v>44846</v>
      </c>
      <c r="C409" s="59">
        <v>44844</v>
      </c>
      <c r="D409" s="53" t="s">
        <v>1901</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9">
        <v>44846</v>
      </c>
      <c r="C410" s="59">
        <v>44805</v>
      </c>
      <c r="D410" s="53" t="s">
        <v>1902</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9">
        <v>44858</v>
      </c>
      <c r="C411" s="59">
        <v>44743</v>
      </c>
      <c r="D411" s="53" t="s">
        <v>1903</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1904</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9">
        <v>44858</v>
      </c>
      <c r="C412" s="59">
        <v>44743</v>
      </c>
      <c r="D412" s="53" t="s">
        <v>1903</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1904</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9">
        <v>44858</v>
      </c>
      <c r="C413" s="59">
        <v>44679</v>
      </c>
      <c r="D413" s="53" t="s">
        <v>1826</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9">
        <v>44858</v>
      </c>
      <c r="C414" s="59">
        <v>44707</v>
      </c>
      <c r="D414" s="53" t="s">
        <v>1826</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9">
        <v>44858</v>
      </c>
      <c r="C415" s="59">
        <v>44713</v>
      </c>
      <c r="D415" s="53" t="s">
        <v>1826</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9">
        <v>44858</v>
      </c>
      <c r="C416" s="59">
        <v>44767</v>
      </c>
      <c r="D416" s="53" t="s">
        <v>1826</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9">
        <v>44858</v>
      </c>
      <c r="C417" s="59">
        <v>44742</v>
      </c>
      <c r="D417" s="53" t="s">
        <v>1905</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9">
        <v>44858</v>
      </c>
      <c r="C418" s="59">
        <v>44649</v>
      </c>
      <c r="D418" s="53" t="s">
        <v>1906</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9">
        <v>44859</v>
      </c>
      <c r="C419" s="59">
        <v>44683</v>
      </c>
      <c r="D419" s="53" t="s">
        <v>1740</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9">
        <v>44859</v>
      </c>
      <c r="C420" s="59">
        <v>44683</v>
      </c>
      <c r="D420" s="53" t="s">
        <v>1740</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9">
        <v>44859</v>
      </c>
      <c r="C421" s="59">
        <v>44761</v>
      </c>
      <c r="D421" s="53" t="s">
        <v>1783</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9">
        <v>44859</v>
      </c>
      <c r="C422" s="59">
        <v>44694</v>
      </c>
      <c r="D422" s="53" t="s">
        <v>1907</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1806</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9">
        <v>44859</v>
      </c>
      <c r="C423" s="59">
        <v>44699</v>
      </c>
      <c r="D423" s="53" t="s">
        <v>1783</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9">
        <v>44859</v>
      </c>
      <c r="C424" s="59">
        <v>44721</v>
      </c>
      <c r="D424" s="53" t="s">
        <v>1872</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9">
        <v>44859</v>
      </c>
      <c r="C425" s="59">
        <v>44721</v>
      </c>
      <c r="D425" s="53" t="s">
        <v>1872</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9">
        <v>44859</v>
      </c>
      <c r="C426" s="59">
        <v>44721</v>
      </c>
      <c r="D426" s="53" t="s">
        <v>1872</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1737</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9">
        <v>44859</v>
      </c>
      <c r="C427" s="59">
        <v>44721</v>
      </c>
      <c r="D427" s="53" t="s">
        <v>1872</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1737</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9">
        <v>44859</v>
      </c>
      <c r="C428" s="59">
        <v>44721</v>
      </c>
      <c r="D428" s="53" t="s">
        <v>1872</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1737</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9">
        <v>44859</v>
      </c>
      <c r="C429" s="59">
        <v>44720</v>
      </c>
      <c r="D429" s="53" t="s">
        <v>1872</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9">
        <v>44859</v>
      </c>
      <c r="C430" s="59">
        <v>44739</v>
      </c>
      <c r="D430" s="53" t="s">
        <v>1886</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9">
        <v>44859</v>
      </c>
      <c r="C431" s="59">
        <v>44737</v>
      </c>
      <c r="D431" s="53" t="s">
        <v>1887</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9">
        <v>44859</v>
      </c>
      <c r="C432" s="59">
        <v>44737</v>
      </c>
      <c r="D432" s="53" t="s">
        <v>1887</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9">
        <v>44859</v>
      </c>
      <c r="C433" s="59">
        <v>44725</v>
      </c>
      <c r="D433" s="53" t="s">
        <v>1887</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9">
        <v>44859</v>
      </c>
      <c r="C434" s="59">
        <v>44733</v>
      </c>
      <c r="D434" s="53" t="s">
        <v>1887</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9">
        <v>44859</v>
      </c>
      <c r="C435" s="59">
        <v>44726</v>
      </c>
      <c r="D435" s="53" t="s">
        <v>1871</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9">
        <v>44859</v>
      </c>
      <c r="C436" s="59">
        <v>44722</v>
      </c>
      <c r="D436" s="53" t="s">
        <v>1830</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9">
        <v>44859</v>
      </c>
      <c r="C437" s="59">
        <v>44727</v>
      </c>
      <c r="D437" s="53" t="s">
        <v>1908</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9">
        <v>44859</v>
      </c>
      <c r="C438" s="59">
        <v>44734</v>
      </c>
      <c r="D438" s="53" t="s">
        <v>1883</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9">
        <v>44859</v>
      </c>
      <c r="C439" s="59">
        <v>44730</v>
      </c>
      <c r="D439" s="53" t="s">
        <v>1857</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9">
        <v>44859</v>
      </c>
      <c r="C440" s="59">
        <v>44736</v>
      </c>
      <c r="D440" s="53" t="s">
        <v>1857</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9">
        <v>44859</v>
      </c>
      <c r="C441" s="59">
        <v>44736</v>
      </c>
      <c r="D441" s="53" t="s">
        <v>1857</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9">
        <v>44859</v>
      </c>
      <c r="C442" s="59">
        <v>44761</v>
      </c>
      <c r="D442" s="53" t="s">
        <v>1907</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9">
        <v>44859</v>
      </c>
      <c r="C443" s="59">
        <v>44747</v>
      </c>
      <c r="D443" s="53" t="s">
        <v>1886</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9">
        <v>44859</v>
      </c>
      <c r="C444" s="59">
        <v>44747</v>
      </c>
      <c r="D444" s="53" t="s">
        <v>1886</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9">
        <v>44859</v>
      </c>
      <c r="C445" s="59">
        <v>44764</v>
      </c>
      <c r="D445" s="53" t="s">
        <v>1828</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9">
        <v>44859</v>
      </c>
      <c r="C446" s="59">
        <v>44756</v>
      </c>
      <c r="D446" s="53" t="s">
        <v>1830</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9">
        <v>44859</v>
      </c>
      <c r="C447" s="59">
        <v>44757</v>
      </c>
      <c r="D447" s="53" t="s">
        <v>1838</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9">
        <v>44859</v>
      </c>
      <c r="C448" s="59">
        <v>44692</v>
      </c>
      <c r="D448" s="53" t="s">
        <v>1909</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9">
        <v>44859</v>
      </c>
      <c r="C449" s="59">
        <v>44720</v>
      </c>
      <c r="D449" s="53" t="s">
        <v>1910</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9">
        <v>44861</v>
      </c>
      <c r="C450" s="59">
        <v>44818</v>
      </c>
      <c r="D450" s="53" t="s">
        <v>1911</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1912</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9">
        <v>44861</v>
      </c>
      <c r="C451" s="59">
        <v>44831</v>
      </c>
      <c r="D451" s="53" t="s">
        <v>1913</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1914</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9">
        <v>44861</v>
      </c>
      <c r="C452" s="59">
        <v>44831</v>
      </c>
      <c r="D452" s="53" t="s">
        <v>1915</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1914</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9">
        <v>44861</v>
      </c>
      <c r="C453" s="59">
        <v>44825</v>
      </c>
      <c r="D453" s="53" t="s">
        <v>1916</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1025</v>
      </c>
      <c r="J453" s="53" t="s">
        <v>1917</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9">
        <v>44861</v>
      </c>
      <c r="C454" s="59">
        <v>44817</v>
      </c>
      <c r="D454" s="53" t="s">
        <v>1903</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1918</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9">
        <v>44861</v>
      </c>
      <c r="C455" s="59">
        <v>44818</v>
      </c>
      <c r="D455" s="53" t="s">
        <v>1903</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1918</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9">
        <v>44861</v>
      </c>
      <c r="C456" s="59">
        <v>44792</v>
      </c>
      <c r="D456" s="53" t="s">
        <v>1897</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1904</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9">
        <v>44861</v>
      </c>
      <c r="C457" s="59">
        <v>44803</v>
      </c>
      <c r="D457" s="53" t="s">
        <v>1759</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9">
        <v>44861</v>
      </c>
      <c r="C458" s="59">
        <v>44804</v>
      </c>
      <c r="D458" s="53" t="s">
        <v>1759</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9">
        <v>44861</v>
      </c>
      <c r="C459" s="59">
        <v>44790</v>
      </c>
      <c r="D459" s="53" t="s">
        <v>1759</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9">
        <v>44861</v>
      </c>
      <c r="C460" s="59">
        <v>44791</v>
      </c>
      <c r="D460" s="53" t="s">
        <v>1759</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9">
        <v>44861</v>
      </c>
      <c r="C461" s="59">
        <v>44795</v>
      </c>
      <c r="D461" s="53" t="s">
        <v>1810</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1737</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9">
        <v>44861</v>
      </c>
      <c r="C462" s="59">
        <v>44796</v>
      </c>
      <c r="D462" s="53" t="s">
        <v>1810</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1737</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9">
        <v>44861</v>
      </c>
      <c r="C463" s="59">
        <v>44800</v>
      </c>
      <c r="D463" s="53" t="s">
        <v>1919</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9">
        <v>44861</v>
      </c>
      <c r="C464" s="59">
        <v>44794</v>
      </c>
      <c r="D464" s="53" t="s">
        <v>1919</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9">
        <v>44861</v>
      </c>
      <c r="C465" s="59">
        <v>44798</v>
      </c>
      <c r="D465" s="53" t="s">
        <v>1804</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9">
        <v>44861</v>
      </c>
      <c r="C466" s="59">
        <v>44805</v>
      </c>
      <c r="D466" s="53" t="s">
        <v>1804</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1806</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9">
        <v>44861</v>
      </c>
      <c r="C467" s="59">
        <v>44799</v>
      </c>
      <c r="D467" s="53" t="s">
        <v>1920</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1904</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9">
        <v>44861</v>
      </c>
      <c r="C468" s="59">
        <v>44796</v>
      </c>
      <c r="D468" s="53" t="s">
        <v>1921</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9">
        <v>44861</v>
      </c>
      <c r="C469" s="59">
        <v>44797</v>
      </c>
      <c r="D469" s="53" t="s">
        <v>1921</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9">
        <v>44861</v>
      </c>
      <c r="C470" s="59">
        <v>44783</v>
      </c>
      <c r="D470" s="53" t="s">
        <v>1753</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9">
        <v>44861</v>
      </c>
      <c r="C471" s="59">
        <v>44779</v>
      </c>
      <c r="D471" s="53" t="s">
        <v>1922</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1806</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9">
        <v>44861</v>
      </c>
      <c r="C472" s="59">
        <v>44789</v>
      </c>
      <c r="D472" s="53" t="s">
        <v>1923</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9">
        <v>44861</v>
      </c>
      <c r="C473" s="59">
        <v>44790</v>
      </c>
      <c r="D473" s="53" t="s">
        <v>1923</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9">
        <v>44861</v>
      </c>
      <c r="C474" s="59">
        <v>44790</v>
      </c>
      <c r="D474" s="53" t="s">
        <v>1828</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9">
        <v>44861</v>
      </c>
      <c r="C475" s="59">
        <v>44760</v>
      </c>
      <c r="D475" s="53" t="s">
        <v>1745</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9">
        <v>44861</v>
      </c>
      <c r="C476" s="59">
        <v>44761</v>
      </c>
      <c r="D476" s="53" t="s">
        <v>1745</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9">
        <v>44861</v>
      </c>
      <c r="C477" s="59">
        <v>44789</v>
      </c>
      <c r="D477" s="53" t="s">
        <v>1747</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9">
        <v>44861</v>
      </c>
      <c r="C478" s="59">
        <v>44789</v>
      </c>
      <c r="D478" s="53" t="s">
        <v>1747</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9">
        <v>44861</v>
      </c>
      <c r="C479" s="59">
        <v>44803</v>
      </c>
      <c r="D479" s="53" t="s">
        <v>1828</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9">
        <v>44861</v>
      </c>
      <c r="C480" s="59">
        <v>44803</v>
      </c>
      <c r="D480" s="53" t="s">
        <v>1828</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9">
        <v>44861</v>
      </c>
      <c r="C481" s="59">
        <v>44803</v>
      </c>
      <c r="D481" s="53" t="s">
        <v>1924</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9">
        <v>44861</v>
      </c>
      <c r="C482" s="59">
        <v>44803</v>
      </c>
      <c r="D482" s="53" t="s">
        <v>1925</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1904</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9">
        <v>44861</v>
      </c>
      <c r="C483" s="59">
        <v>44796</v>
      </c>
      <c r="D483" s="53" t="s">
        <v>1763</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1926</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9">
        <v>44861</v>
      </c>
      <c r="C484" s="59">
        <v>44783</v>
      </c>
      <c r="D484" s="53" t="s">
        <v>1927</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9">
        <v>44861</v>
      </c>
      <c r="C485" s="59">
        <v>44783</v>
      </c>
      <c r="D485" s="53" t="s">
        <v>1857</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9">
        <v>44861</v>
      </c>
      <c r="C486" s="59">
        <v>44783</v>
      </c>
      <c r="D486" s="53" t="s">
        <v>1857</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9">
        <v>44861</v>
      </c>
      <c r="C487" s="59">
        <v>44782</v>
      </c>
      <c r="D487" s="53" t="s">
        <v>1771</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9">
        <v>44861</v>
      </c>
      <c r="C488" s="59">
        <v>44783</v>
      </c>
      <c r="D488" s="53" t="s">
        <v>1871</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1806</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9">
        <v>44861</v>
      </c>
      <c r="C489" s="59">
        <v>44802</v>
      </c>
      <c r="D489" s="53" t="s">
        <v>1896</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9">
        <v>44861</v>
      </c>
      <c r="C490" s="59">
        <v>44802</v>
      </c>
      <c r="D490" s="53" t="s">
        <v>1896</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9">
        <v>44861</v>
      </c>
      <c r="C491" s="59">
        <v>44785</v>
      </c>
      <c r="D491" s="53" t="s">
        <v>1928</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9">
        <v>44861</v>
      </c>
      <c r="C492" s="59">
        <v>44792</v>
      </c>
      <c r="D492" s="53" t="s">
        <v>1809</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9">
        <v>44861</v>
      </c>
      <c r="C493" s="59">
        <v>44804</v>
      </c>
      <c r="D493" s="53" t="s">
        <v>1929</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9">
        <v>44861</v>
      </c>
      <c r="C494" s="59">
        <v>44792</v>
      </c>
      <c r="D494" s="53" t="s">
        <v>1776</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9">
        <v>44861</v>
      </c>
      <c r="C495" s="59">
        <v>44784</v>
      </c>
      <c r="D495" s="53" t="s">
        <v>1781</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9">
        <v>44861</v>
      </c>
      <c r="C496" s="59">
        <v>44795</v>
      </c>
      <c r="D496" s="53" t="s">
        <v>1894</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9">
        <v>44861</v>
      </c>
      <c r="C497" s="59">
        <v>44788</v>
      </c>
      <c r="D497" s="53" t="s">
        <v>1894</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9">
        <v>44861</v>
      </c>
      <c r="C498" s="59">
        <v>44788</v>
      </c>
      <c r="D498" s="53" t="s">
        <v>1775</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9">
        <v>44861</v>
      </c>
      <c r="C499" s="59">
        <v>44774</v>
      </c>
      <c r="D499" s="53" t="s">
        <v>1773</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9">
        <v>44861</v>
      </c>
      <c r="C500" s="59">
        <v>44778</v>
      </c>
      <c r="D500" s="53" t="s">
        <v>1879</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9">
        <v>44861</v>
      </c>
      <c r="C501" s="59">
        <v>44807</v>
      </c>
      <c r="D501" s="53" t="s">
        <v>1930</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9">
        <v>44861</v>
      </c>
      <c r="C502" s="59">
        <v>44778</v>
      </c>
      <c r="D502" s="53" t="s">
        <v>1909</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1737</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9">
        <v>44861</v>
      </c>
      <c r="C503" s="59">
        <v>44785</v>
      </c>
      <c r="D503" s="53" t="s">
        <v>1879</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9">
        <v>44861</v>
      </c>
      <c r="C504" s="59">
        <v>44781</v>
      </c>
      <c r="D504" s="53" t="s">
        <v>1824</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9">
        <v>44861</v>
      </c>
      <c r="C505" s="59">
        <v>44781</v>
      </c>
      <c r="D505" s="53" t="s">
        <v>1824</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9">
        <v>44861</v>
      </c>
      <c r="C506" s="59">
        <v>44778</v>
      </c>
      <c r="D506" s="53" t="s">
        <v>1931</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1918</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9">
        <v>44861</v>
      </c>
      <c r="C507" s="59">
        <v>44778</v>
      </c>
      <c r="D507" s="53" t="s">
        <v>1931</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1918</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9">
        <v>44861</v>
      </c>
      <c r="C508" s="59">
        <v>44798</v>
      </c>
      <c r="D508" s="53" t="s">
        <v>1807</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9">
        <v>44861</v>
      </c>
      <c r="C509" s="59">
        <v>44796</v>
      </c>
      <c r="D509" s="53" t="s">
        <v>1807</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1737</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9">
        <v>44861</v>
      </c>
      <c r="C510" s="59">
        <v>44782</v>
      </c>
      <c r="D510" s="53" t="s">
        <v>1887</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9">
        <v>44861</v>
      </c>
      <c r="C511" s="59">
        <v>44785</v>
      </c>
      <c r="D511" s="53" t="s">
        <v>1887</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9">
        <v>44861</v>
      </c>
      <c r="C512" s="59">
        <v>44775</v>
      </c>
      <c r="D512" s="53" t="s">
        <v>1932</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9">
        <v>44861</v>
      </c>
      <c r="C513" s="59">
        <v>44775</v>
      </c>
      <c r="D513" s="53" t="s">
        <v>1932</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9">
        <v>44861</v>
      </c>
      <c r="C514" s="59">
        <v>44783</v>
      </c>
      <c r="D514" s="53" t="s">
        <v>1821</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9">
        <v>44861</v>
      </c>
      <c r="C515" s="59">
        <v>44789</v>
      </c>
      <c r="D515" s="53" t="s">
        <v>1808</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9">
        <v>44861</v>
      </c>
      <c r="C516" s="59">
        <v>44792</v>
      </c>
      <c r="D516" s="53" t="s">
        <v>1812</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9">
        <v>44861</v>
      </c>
      <c r="C517" s="59">
        <v>44778</v>
      </c>
      <c r="D517" s="53" t="s">
        <v>1818</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9">
        <v>44861</v>
      </c>
      <c r="C518" s="59">
        <v>44789</v>
      </c>
      <c r="D518" s="53" t="s">
        <v>1838</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9">
        <v>44861</v>
      </c>
      <c r="C519" s="59">
        <v>44789</v>
      </c>
      <c r="D519" s="53" t="s">
        <v>1838</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9">
        <v>44861</v>
      </c>
      <c r="C520" s="59">
        <v>44778</v>
      </c>
      <c r="D520" s="53" t="s">
        <v>1933</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9">
        <v>44861</v>
      </c>
      <c r="C521" s="59">
        <v>44792</v>
      </c>
      <c r="D521" s="53" t="s">
        <v>1934</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1806</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9">
        <v>44861</v>
      </c>
      <c r="C523" s="59">
        <v>44789</v>
      </c>
      <c r="D523" s="53" t="s">
        <v>1839</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9">
        <v>44861</v>
      </c>
      <c r="C524" s="59">
        <v>44782</v>
      </c>
      <c r="D524" s="53" t="s">
        <v>1839</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9">
        <v>44861</v>
      </c>
      <c r="C526" s="59">
        <v>44802</v>
      </c>
      <c r="D526" s="53" t="s">
        <v>1890</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9">
        <v>44861</v>
      </c>
      <c r="C527" s="59">
        <v>44802</v>
      </c>
      <c r="D527" s="53" t="s">
        <v>1890</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9">
        <v>44861</v>
      </c>
      <c r="C528" s="59">
        <v>44816</v>
      </c>
      <c r="D528" s="53" t="s">
        <v>1890</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9">
        <v>44861</v>
      </c>
      <c r="C529" s="59">
        <v>44784</v>
      </c>
      <c r="D529" s="53" t="s">
        <v>1935</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299</v>
      </c>
      <c r="J529" s="53" t="s">
        <v>1806</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9">
        <v>44861</v>
      </c>
      <c r="C530" s="59">
        <v>44788</v>
      </c>
      <c r="D530" s="53" t="s">
        <v>1816</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9">
        <v>44861</v>
      </c>
      <c r="C531" s="59">
        <v>44788</v>
      </c>
      <c r="D531" s="53" t="s">
        <v>1816</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9">
        <v>44861</v>
      </c>
      <c r="C532" s="59">
        <v>44797</v>
      </c>
      <c r="D532" s="53" t="s">
        <v>1813</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9">
        <v>44861</v>
      </c>
      <c r="C533" s="59">
        <v>44804</v>
      </c>
      <c r="D533" s="53" t="s">
        <v>1853</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9">
        <v>44861</v>
      </c>
      <c r="C534" s="59">
        <v>44777</v>
      </c>
      <c r="D534" s="53" t="s">
        <v>1853</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9">
        <v>44861</v>
      </c>
      <c r="C535" s="59">
        <v>44777</v>
      </c>
      <c r="D535" s="53" t="s">
        <v>1853</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9">
        <v>44861</v>
      </c>
      <c r="C536" s="59">
        <v>44784</v>
      </c>
      <c r="D536" s="53" t="s">
        <v>1853</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9">
        <v>44861</v>
      </c>
      <c r="C537" s="59">
        <v>44788</v>
      </c>
      <c r="D537" s="53" t="s">
        <v>1936</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1904</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9">
        <v>44861</v>
      </c>
      <c r="C538" s="59">
        <v>44791</v>
      </c>
      <c r="D538" s="53" t="s">
        <v>1849</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1806</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9">
        <v>44861</v>
      </c>
      <c r="C539" s="59">
        <v>44803</v>
      </c>
      <c r="D539" s="53" t="s">
        <v>1937</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9">
        <v>44861</v>
      </c>
      <c r="C540" s="59">
        <v>44788</v>
      </c>
      <c r="D540" s="53" t="s">
        <v>1858</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9">
        <v>44861</v>
      </c>
      <c r="C541" s="59">
        <v>44788</v>
      </c>
      <c r="D541" s="53" t="s">
        <v>1858</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9">
        <v>44861</v>
      </c>
      <c r="C542" s="59">
        <v>44795</v>
      </c>
      <c r="D542" s="53" t="s">
        <v>1858</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9">
        <v>44861</v>
      </c>
      <c r="C544" s="59">
        <v>44803</v>
      </c>
      <c r="D544" s="53" t="s">
        <v>1938</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9">
        <v>44861</v>
      </c>
      <c r="C545" s="59">
        <v>44803</v>
      </c>
      <c r="D545" s="53" t="s">
        <v>1938</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9">
        <v>44861</v>
      </c>
      <c r="C546" s="59">
        <v>44785</v>
      </c>
      <c r="D546" s="53" t="s">
        <v>1876</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9">
        <v>44861</v>
      </c>
      <c r="C547" s="59">
        <v>44775</v>
      </c>
      <c r="D547" s="53" t="s">
        <v>1893</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1806</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9">
        <v>44861</v>
      </c>
      <c r="C548" s="59">
        <v>44781</v>
      </c>
      <c r="D548" s="53" t="s">
        <v>1893</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9">
        <v>44861</v>
      </c>
      <c r="C549" s="59">
        <v>44796</v>
      </c>
      <c r="D549" s="53" t="s">
        <v>1872</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9">
        <v>44861</v>
      </c>
      <c r="C550" s="59">
        <v>44785</v>
      </c>
      <c r="D550" s="53" t="s">
        <v>1884</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9">
        <v>44861</v>
      </c>
      <c r="C551" s="59">
        <v>44804</v>
      </c>
      <c r="D551" s="53" t="s">
        <v>1836</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9">
        <v>44880</v>
      </c>
      <c r="C552" s="59">
        <v>44848</v>
      </c>
      <c r="D552" s="53" t="s">
        <v>1844</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9">
        <v>44880</v>
      </c>
      <c r="C553" s="59">
        <v>44848</v>
      </c>
      <c r="D553" s="53" t="s">
        <v>1844</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9">
        <v>44880</v>
      </c>
      <c r="C554" s="59">
        <v>44848</v>
      </c>
      <c r="D554" s="53" t="s">
        <v>1844</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9">
        <v>44880</v>
      </c>
      <c r="C555" s="59">
        <v>44854</v>
      </c>
      <c r="D555" s="53" t="s">
        <v>1791</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9">
        <v>44880</v>
      </c>
      <c r="C556" s="59">
        <v>44883</v>
      </c>
      <c r="D556" s="53" t="s">
        <v>1844</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9">
        <v>44880</v>
      </c>
      <c r="C557" s="59">
        <v>44883</v>
      </c>
      <c r="D557" s="53" t="s">
        <v>1844</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9">
        <v>44880</v>
      </c>
      <c r="C558" s="59">
        <v>44883</v>
      </c>
      <c r="D558" s="53" t="s">
        <v>1844</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9">
        <v>44880</v>
      </c>
      <c r="C559" s="59">
        <v>44841</v>
      </c>
      <c r="D559" s="53" t="s">
        <v>1864</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9">
        <v>44880</v>
      </c>
      <c r="C560" s="59">
        <v>44859</v>
      </c>
      <c r="D560" s="53" t="s">
        <v>1755</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9">
        <v>44880</v>
      </c>
      <c r="C561" s="59">
        <v>44854</v>
      </c>
      <c r="D561" s="53" t="s">
        <v>1755</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9">
        <v>44880</v>
      </c>
      <c r="C562" s="59">
        <v>44809</v>
      </c>
      <c r="D562" s="53" t="s">
        <v>1901</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9">
        <v>44880</v>
      </c>
      <c r="C563" s="59">
        <v>44809</v>
      </c>
      <c r="D563" s="53" t="s">
        <v>1901</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9">
        <v>44880</v>
      </c>
      <c r="C564" s="59">
        <v>44809</v>
      </c>
      <c r="D564" s="53" t="s">
        <v>1901</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9">
        <v>44880</v>
      </c>
      <c r="C565" s="59">
        <v>44816</v>
      </c>
      <c r="D565" s="53" t="s">
        <v>1805</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1737</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9">
        <v>44880</v>
      </c>
      <c r="C566" s="59">
        <v>44824</v>
      </c>
      <c r="D566" s="53" t="s">
        <v>1878</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9">
        <v>44880</v>
      </c>
      <c r="C567" s="59">
        <v>44819</v>
      </c>
      <c r="D567" s="53" t="s">
        <v>1939</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9">
        <v>44880</v>
      </c>
      <c r="C568" s="59">
        <v>44814</v>
      </c>
      <c r="D568" s="53" t="s">
        <v>1940</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9">
        <v>44880</v>
      </c>
      <c r="C569" s="59">
        <v>44825</v>
      </c>
      <c r="D569" s="53" t="s">
        <v>1825</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9">
        <v>44880</v>
      </c>
      <c r="C570" s="59">
        <v>44825</v>
      </c>
      <c r="D570" s="53" t="s">
        <v>1825</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9">
        <v>44880</v>
      </c>
      <c r="C571" s="59">
        <v>44809</v>
      </c>
      <c r="D571" s="53" t="s">
        <v>1941</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9">
        <v>44880</v>
      </c>
      <c r="C572" s="59">
        <v>44823</v>
      </c>
      <c r="D572" s="53" t="s">
        <v>1887</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9">
        <v>44880</v>
      </c>
      <c r="C573" s="59">
        <v>44823</v>
      </c>
      <c r="D573" s="53" t="s">
        <v>1930</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9">
        <v>44880</v>
      </c>
      <c r="C574" s="59">
        <v>44823</v>
      </c>
      <c r="D574" s="53" t="s">
        <v>1930</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9">
        <v>44880</v>
      </c>
      <c r="C575" s="59">
        <v>44823</v>
      </c>
      <c r="D575" s="53" t="s">
        <v>1930</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9">
        <v>44880</v>
      </c>
      <c r="C576" s="59">
        <v>44823</v>
      </c>
      <c r="D576" s="53" t="s">
        <v>1930</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9">
        <v>44880</v>
      </c>
      <c r="C577" s="59">
        <v>44823</v>
      </c>
      <c r="D577" s="53" t="s">
        <v>1930</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9">
        <v>44880</v>
      </c>
      <c r="C578" s="59">
        <v>44823</v>
      </c>
      <c r="D578" s="53" t="s">
        <v>1930</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9">
        <v>44880</v>
      </c>
      <c r="C579" s="59">
        <v>44823</v>
      </c>
      <c r="D579" s="53" t="s">
        <v>1930</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9">
        <v>44880</v>
      </c>
      <c r="C580" s="59">
        <v>44805</v>
      </c>
      <c r="D580" s="53" t="s">
        <v>1930</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9">
        <v>44880</v>
      </c>
      <c r="C581" s="59">
        <v>44805</v>
      </c>
      <c r="D581" s="53" t="s">
        <v>1930</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9">
        <v>44880</v>
      </c>
      <c r="C582" s="59">
        <v>44825</v>
      </c>
      <c r="D582" s="53" t="s">
        <v>1861</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1806</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9">
        <v>44880</v>
      </c>
      <c r="C583" s="59">
        <v>44833</v>
      </c>
      <c r="D583" s="53" t="s">
        <v>1861</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9">
        <v>44880</v>
      </c>
      <c r="C584" s="59">
        <v>44819</v>
      </c>
      <c r="D584" s="53" t="s">
        <v>1861</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9">
        <v>44880</v>
      </c>
      <c r="C585" s="59">
        <v>44819</v>
      </c>
      <c r="D585" s="53" t="s">
        <v>1861</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9">
        <v>44880</v>
      </c>
      <c r="C586" s="59">
        <v>44809</v>
      </c>
      <c r="D586" s="53" t="s">
        <v>1826</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9">
        <v>44880</v>
      </c>
      <c r="C587" s="59">
        <v>44826</v>
      </c>
      <c r="D587" s="53" t="s">
        <v>1895</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9">
        <v>44880</v>
      </c>
      <c r="C588" s="59">
        <v>44823</v>
      </c>
      <c r="D588" s="53" t="s">
        <v>1884</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9">
        <v>44880</v>
      </c>
      <c r="C589" s="59">
        <v>44834</v>
      </c>
      <c r="D589" s="53" t="s">
        <v>1884</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9">
        <v>44880</v>
      </c>
      <c r="C590" s="59">
        <v>44834</v>
      </c>
      <c r="D590" s="53" t="s">
        <v>1884</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9">
        <v>44880</v>
      </c>
      <c r="C593" s="59">
        <v>44816</v>
      </c>
      <c r="D593" s="53" t="s">
        <v>1793</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9">
        <v>44880</v>
      </c>
      <c r="C595" s="59">
        <v>44817</v>
      </c>
      <c r="D595" s="53" t="s">
        <v>1846</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9">
        <v>44880</v>
      </c>
      <c r="C596" s="59">
        <v>44832</v>
      </c>
      <c r="D596" s="53" t="s">
        <v>1837</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1806</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1806</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9">
        <v>44880</v>
      </c>
      <c r="C600" s="59">
        <v>44806</v>
      </c>
      <c r="D600" s="53" t="s">
        <v>1759</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9">
        <v>44880</v>
      </c>
      <c r="C601" s="59">
        <v>44823</v>
      </c>
      <c r="D601" s="53" t="s">
        <v>1811</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1737</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9">
        <v>44880</v>
      </c>
      <c r="C602" s="59">
        <v>44823</v>
      </c>
      <c r="D602" s="53" t="s">
        <v>1802</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9">
        <v>44880</v>
      </c>
      <c r="C603" s="59">
        <v>44823</v>
      </c>
      <c r="D603" s="53" t="s">
        <v>1802</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9">
        <v>44880</v>
      </c>
      <c r="C604" s="59">
        <v>44823</v>
      </c>
      <c r="D604" s="53" t="s">
        <v>1804</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9">
        <v>44880</v>
      </c>
      <c r="C605" s="59">
        <v>44834</v>
      </c>
      <c r="D605" s="53" t="s">
        <v>1811</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1737</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9">
        <v>44880</v>
      </c>
      <c r="C606" s="59">
        <v>44818</v>
      </c>
      <c r="D606" s="53" t="s">
        <v>1833</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9">
        <v>44880</v>
      </c>
      <c r="C607" s="59">
        <v>44818</v>
      </c>
      <c r="D607" s="53" t="s">
        <v>1885</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9">
        <v>44880</v>
      </c>
      <c r="C608" s="59">
        <v>44818</v>
      </c>
      <c r="D608" s="53" t="s">
        <v>1885</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9">
        <v>44880</v>
      </c>
      <c r="C609" s="59">
        <v>44818</v>
      </c>
      <c r="D609" s="53" t="s">
        <v>1885</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1806</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9">
        <v>44880</v>
      </c>
      <c r="C610" s="59">
        <v>44810</v>
      </c>
      <c r="D610" s="53" t="s">
        <v>1842</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9">
        <v>44880</v>
      </c>
      <c r="C611" s="59">
        <v>44816</v>
      </c>
      <c r="D611" s="53" t="s">
        <v>1942</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9">
        <v>44880</v>
      </c>
      <c r="C612" s="59">
        <v>44816</v>
      </c>
      <c r="D612" s="53" t="s">
        <v>1753</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9">
        <v>44880</v>
      </c>
      <c r="C613" s="59">
        <v>44823</v>
      </c>
      <c r="D613" s="53" t="s">
        <v>1828</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9">
        <v>44880</v>
      </c>
      <c r="C614" s="59">
        <v>44823</v>
      </c>
      <c r="D614" s="53" t="s">
        <v>1828</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9">
        <v>44880</v>
      </c>
      <c r="C615" s="59">
        <v>44805</v>
      </c>
      <c r="D615" s="53" t="s">
        <v>1828</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9">
        <v>44880</v>
      </c>
      <c r="C616" s="59">
        <v>44809</v>
      </c>
      <c r="D616" s="53" t="s">
        <v>1740</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9">
        <v>44880</v>
      </c>
      <c r="C617" s="59">
        <v>44820</v>
      </c>
      <c r="D617" s="53" t="s">
        <v>1943</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9">
        <v>44880</v>
      </c>
      <c r="C618" s="59">
        <v>44820</v>
      </c>
      <c r="D618" s="53" t="s">
        <v>1943</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9">
        <v>44880</v>
      </c>
      <c r="C619" s="59">
        <v>44820</v>
      </c>
      <c r="D619" s="53" t="s">
        <v>1747</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9">
        <v>44880</v>
      </c>
      <c r="C620" s="59">
        <v>44818</v>
      </c>
      <c r="D620" s="53" t="s">
        <v>1747</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9">
        <v>44880</v>
      </c>
      <c r="C621" s="59">
        <v>44816</v>
      </c>
      <c r="D621" s="53" t="s">
        <v>1944</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1806</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9">
        <v>44880</v>
      </c>
      <c r="C622" s="59">
        <v>44816</v>
      </c>
      <c r="D622" s="53" t="s">
        <v>1924</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9">
        <v>44880</v>
      </c>
      <c r="C623" s="59">
        <v>44834</v>
      </c>
      <c r="D623" s="53" t="s">
        <v>1924</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9">
        <v>44880</v>
      </c>
      <c r="C624" s="59">
        <v>44834</v>
      </c>
      <c r="D624" s="53" t="s">
        <v>1924</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9">
        <v>44880</v>
      </c>
      <c r="C625" s="59">
        <v>44820</v>
      </c>
      <c r="D625" s="53" t="s">
        <v>1945</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9">
        <v>44880</v>
      </c>
      <c r="C626" s="59">
        <v>44820</v>
      </c>
      <c r="D626" s="53" t="s">
        <v>1945</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9">
        <v>44880</v>
      </c>
      <c r="C627" s="59">
        <v>44820</v>
      </c>
      <c r="D627" s="53" t="s">
        <v>1945</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9">
        <v>44880</v>
      </c>
      <c r="C628" s="59">
        <v>44833</v>
      </c>
      <c r="D628" s="53" t="s">
        <v>1763</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9">
        <v>44880</v>
      </c>
      <c r="C629" s="59">
        <v>44818</v>
      </c>
      <c r="D629" s="53" t="s">
        <v>1886</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9">
        <v>44880</v>
      </c>
      <c r="C630" s="59">
        <v>44810</v>
      </c>
      <c r="D630" s="53" t="s">
        <v>1886</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9">
        <v>44880</v>
      </c>
      <c r="C631" s="59">
        <v>44809</v>
      </c>
      <c r="D631" s="53" t="s">
        <v>1735</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9">
        <v>44880</v>
      </c>
      <c r="C632" s="59">
        <v>44809</v>
      </c>
      <c r="D632" s="53" t="s">
        <v>1735</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1806</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9">
        <v>44880</v>
      </c>
      <c r="C633" s="59">
        <v>44809</v>
      </c>
      <c r="D633" s="53" t="s">
        <v>1735</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1806</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9">
        <v>44880</v>
      </c>
      <c r="C634" s="59">
        <v>44810</v>
      </c>
      <c r="D634" s="53" t="s">
        <v>1871</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1806</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9">
        <v>44880</v>
      </c>
      <c r="C635" s="59">
        <v>44805</v>
      </c>
      <c r="D635" s="53" t="s">
        <v>1765</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9">
        <v>44880</v>
      </c>
      <c r="C636" s="59">
        <v>44827</v>
      </c>
      <c r="D636" s="53" t="s">
        <v>1763</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9">
        <v>44880</v>
      </c>
      <c r="C637" s="59">
        <v>44825</v>
      </c>
      <c r="D637" s="53" t="s">
        <v>1763</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1806</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9">
        <v>44880</v>
      </c>
      <c r="C638" s="59">
        <v>44807</v>
      </c>
      <c r="D638" s="53" t="s">
        <v>1945</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1806</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9">
        <v>44880</v>
      </c>
      <c r="C639" s="59">
        <v>44811</v>
      </c>
      <c r="D639" s="53" t="s">
        <v>1857</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9">
        <v>44880</v>
      </c>
      <c r="C640" s="59">
        <v>44785</v>
      </c>
      <c r="D640" s="53" t="s">
        <v>1928</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9">
        <v>44880</v>
      </c>
      <c r="C641" s="59">
        <v>44816</v>
      </c>
      <c r="D641" s="53" t="s">
        <v>1767</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9">
        <v>44880</v>
      </c>
      <c r="C642" s="59">
        <v>44833</v>
      </c>
      <c r="D642" s="53" t="s">
        <v>1791</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9">
        <v>44880</v>
      </c>
      <c r="C643" s="59">
        <v>44827</v>
      </c>
      <c r="D643" s="53" t="s">
        <v>1788</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9">
        <v>44880</v>
      </c>
      <c r="C644" s="59">
        <v>44816</v>
      </c>
      <c r="D644" s="53" t="s">
        <v>1775</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9">
        <v>44880</v>
      </c>
      <c r="C645" s="59">
        <v>44834</v>
      </c>
      <c r="D645" s="53" t="s">
        <v>1781</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9">
        <v>44880</v>
      </c>
      <c r="C646" s="59">
        <v>44805</v>
      </c>
      <c r="D646" s="53" t="s">
        <v>1894</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9">
        <v>44880</v>
      </c>
      <c r="C647" s="59">
        <v>44816</v>
      </c>
      <c r="D647" s="53" t="s">
        <v>1894</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9">
        <v>44880</v>
      </c>
      <c r="C648" s="59">
        <v>44824</v>
      </c>
      <c r="D648" s="53" t="s">
        <v>1894</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9">
        <v>44880</v>
      </c>
      <c r="C649" s="59">
        <v>44809</v>
      </c>
      <c r="D649" s="53" t="s">
        <v>1821</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9">
        <v>44880</v>
      </c>
      <c r="C650" s="59">
        <v>44830</v>
      </c>
      <c r="D650" s="53" t="s">
        <v>1946</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1806</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9">
        <v>44880</v>
      </c>
      <c r="C651" s="59">
        <v>44806</v>
      </c>
      <c r="D651" s="53" t="s">
        <v>1946</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1806</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9">
        <v>44880</v>
      </c>
      <c r="C652" s="59">
        <v>44825</v>
      </c>
      <c r="D652" s="53" t="s">
        <v>1947</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1806</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9">
        <v>44880</v>
      </c>
      <c r="C653" s="59">
        <v>44811</v>
      </c>
      <c r="D653" s="53" t="s">
        <v>1839</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9">
        <v>44880</v>
      </c>
      <c r="C654" s="59">
        <v>44811</v>
      </c>
      <c r="D654" s="53" t="s">
        <v>1839</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9">
        <v>44880</v>
      </c>
      <c r="C655" s="59">
        <v>44830</v>
      </c>
      <c r="D655" s="53" t="s">
        <v>1830</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9">
        <v>44880</v>
      </c>
      <c r="C656" s="59">
        <v>44819</v>
      </c>
      <c r="D656" s="53" t="s">
        <v>1830</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9">
        <v>44880</v>
      </c>
      <c r="C657" s="59">
        <v>44807</v>
      </c>
      <c r="D657" s="53" t="s">
        <v>1852</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9">
        <v>44880</v>
      </c>
      <c r="C658" s="59">
        <v>44832</v>
      </c>
      <c r="D658" s="53" t="s">
        <v>1948</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1806</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9">
        <v>44880</v>
      </c>
      <c r="C659" s="59">
        <v>44832</v>
      </c>
      <c r="D659" s="53" t="s">
        <v>1948</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1806</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9">
        <v>44880</v>
      </c>
      <c r="C660" s="59">
        <v>44823</v>
      </c>
      <c r="D660" s="53" t="s">
        <v>1935</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299</v>
      </c>
      <c r="J660" s="53" t="s">
        <v>1806</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9">
        <v>44880</v>
      </c>
      <c r="C661" s="59">
        <v>44823</v>
      </c>
      <c r="D661" s="53" t="s">
        <v>1935</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299</v>
      </c>
      <c r="J661" s="53" t="s">
        <v>1806</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9">
        <v>44880</v>
      </c>
      <c r="C662" s="59">
        <v>44823</v>
      </c>
      <c r="D662" s="53" t="s">
        <v>1814</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1737</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9">
        <v>44880</v>
      </c>
      <c r="C663" s="59">
        <v>44816</v>
      </c>
      <c r="D663" s="53" t="s">
        <v>1853</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9">
        <v>44880</v>
      </c>
      <c r="C664" s="59">
        <v>44816</v>
      </c>
      <c r="D664" s="53" t="s">
        <v>1853</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9">
        <v>44880</v>
      </c>
      <c r="C665" s="59">
        <v>44826</v>
      </c>
      <c r="D665" s="53" t="s">
        <v>1853</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9">
        <v>44880</v>
      </c>
      <c r="C666" s="59">
        <v>44810</v>
      </c>
      <c r="D666" s="53" t="s">
        <v>1848</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9">
        <v>44880</v>
      </c>
      <c r="C667" s="59">
        <v>44810</v>
      </c>
      <c r="D667" s="53" t="s">
        <v>1848</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1806</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9">
        <v>44880</v>
      </c>
      <c r="C668" s="59">
        <v>44809</v>
      </c>
      <c r="D668" s="53" t="s">
        <v>1848</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9">
        <v>44880</v>
      </c>
      <c r="C669" s="59">
        <v>44809</v>
      </c>
      <c r="D669" s="53" t="s">
        <v>1848</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9">
        <v>44880</v>
      </c>
      <c r="C670" s="59">
        <v>44834</v>
      </c>
      <c r="D670" s="53" t="s">
        <v>1850</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9">
        <v>44882</v>
      </c>
      <c r="C671" s="59">
        <v>44860</v>
      </c>
      <c r="D671" s="53" t="s">
        <v>1927</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1918</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9">
        <v>44882</v>
      </c>
      <c r="C672" s="59">
        <v>44854</v>
      </c>
      <c r="D672" s="53" t="s">
        <v>1949</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1904</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9">
        <v>44882</v>
      </c>
      <c r="C673" s="59">
        <v>44848</v>
      </c>
      <c r="D673" s="53" t="s">
        <v>1860</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1806</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9">
        <v>44882</v>
      </c>
      <c r="C674" s="59">
        <v>44858</v>
      </c>
      <c r="D674" s="53" t="s">
        <v>1950</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9">
        <v>44882</v>
      </c>
      <c r="C675" s="59">
        <v>44868</v>
      </c>
      <c r="D675" s="53" t="s">
        <v>1951</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9">
        <v>44882</v>
      </c>
      <c r="C676" s="59">
        <v>44847</v>
      </c>
      <c r="D676" s="53" t="s">
        <v>1952</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9">
        <v>44882</v>
      </c>
      <c r="C677" s="59">
        <v>44872</v>
      </c>
      <c r="D677" s="53" t="s">
        <v>1900</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9">
        <v>44882</v>
      </c>
      <c r="C678" s="59">
        <v>44837</v>
      </c>
      <c r="D678" s="53" t="s">
        <v>1900</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9">
        <v>44882</v>
      </c>
      <c r="C679" s="59">
        <v>44845</v>
      </c>
      <c r="D679" s="53" t="s">
        <v>1953</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9">
        <v>44882</v>
      </c>
      <c r="C680" s="59">
        <v>44841</v>
      </c>
      <c r="D680" s="53" t="s">
        <v>1750</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1806</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9">
        <v>44882</v>
      </c>
      <c r="C681" s="59">
        <v>44841</v>
      </c>
      <c r="D681" s="53" t="s">
        <v>1750</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9">
        <v>44882</v>
      </c>
      <c r="C682" s="59">
        <v>44838</v>
      </c>
      <c r="D682" s="53" t="s">
        <v>1750</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9">
        <v>44882</v>
      </c>
      <c r="C683" s="59">
        <v>44840</v>
      </c>
      <c r="D683" s="53" t="s">
        <v>1750</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9">
        <v>44882</v>
      </c>
      <c r="C684" s="59">
        <v>44839</v>
      </c>
      <c r="D684" s="53" t="s">
        <v>1942</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9">
        <v>44882</v>
      </c>
      <c r="C685" s="59">
        <v>44861</v>
      </c>
      <c r="D685" s="53" t="s">
        <v>1954</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9">
        <v>44882</v>
      </c>
      <c r="C686" s="59">
        <v>44847</v>
      </c>
      <c r="D686" s="53" t="s">
        <v>1955</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9">
        <v>44882</v>
      </c>
      <c r="C687" s="59">
        <v>44881</v>
      </c>
      <c r="D687" s="53" t="s">
        <v>1799</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9">
        <v>44882</v>
      </c>
      <c r="C688" s="59">
        <v>44873</v>
      </c>
      <c r="D688" s="53" t="s">
        <v>1956</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9">
        <v>44882</v>
      </c>
      <c r="C689" s="59">
        <v>44565</v>
      </c>
      <c r="D689" s="53" t="s">
        <v>1957</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1737</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9">
        <v>44882</v>
      </c>
      <c r="C690" s="59">
        <v>44869</v>
      </c>
      <c r="D690" s="53" t="s">
        <v>1957</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1806</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9">
        <v>44882</v>
      </c>
      <c r="C691" s="59">
        <v>44869</v>
      </c>
      <c r="D691" s="53" t="s">
        <v>1958</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1737</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9">
        <v>44882</v>
      </c>
      <c r="C692" s="59">
        <v>44868</v>
      </c>
      <c r="D692" s="53" t="s">
        <v>1959</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9">
        <v>44882</v>
      </c>
      <c r="C693" s="59">
        <v>44874</v>
      </c>
      <c r="D693" s="53" t="s">
        <v>1960</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9">
        <v>44882</v>
      </c>
      <c r="C694" s="59">
        <v>44867</v>
      </c>
      <c r="D694" s="53" t="s">
        <v>1920</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1904</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9">
        <v>44882</v>
      </c>
      <c r="C695" s="59">
        <v>44859</v>
      </c>
      <c r="D695" s="53" t="s">
        <v>1747</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1806</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9">
        <v>44882</v>
      </c>
      <c r="C696" s="59">
        <v>44851</v>
      </c>
      <c r="D696" s="53" t="s">
        <v>1747</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9">
        <v>44882</v>
      </c>
      <c r="C697" s="59">
        <v>44793</v>
      </c>
      <c r="D697" s="53" t="s">
        <v>1828</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9">
        <v>44882</v>
      </c>
      <c r="C698" s="59">
        <v>44793</v>
      </c>
      <c r="D698" s="53" t="s">
        <v>1828</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9">
        <v>44882</v>
      </c>
      <c r="C699" s="59">
        <v>44793</v>
      </c>
      <c r="D699" s="53" t="s">
        <v>1828</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9">
        <v>44882</v>
      </c>
      <c r="C700" s="59">
        <v>44860</v>
      </c>
      <c r="D700" s="53" t="s">
        <v>1828</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9">
        <v>44882</v>
      </c>
      <c r="C701" s="59">
        <v>44849</v>
      </c>
      <c r="D701" s="53" t="s">
        <v>1753</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1806</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9">
        <v>44882</v>
      </c>
      <c r="C702" s="59">
        <v>44874</v>
      </c>
      <c r="D702" s="53" t="s">
        <v>1842</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1737</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9">
        <v>44882</v>
      </c>
      <c r="C705" s="59">
        <v>44869</v>
      </c>
      <c r="D705" s="53" t="s">
        <v>1961</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9">
        <v>44882</v>
      </c>
      <c r="C706" s="59">
        <v>44862</v>
      </c>
      <c r="D706" s="53" t="s">
        <v>1833</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1806</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9">
        <v>44882</v>
      </c>
      <c r="C707" s="59">
        <v>44882</v>
      </c>
      <c r="D707" s="53" t="s">
        <v>1833</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9">
        <v>44882</v>
      </c>
      <c r="C708" s="59">
        <v>44849</v>
      </c>
      <c r="D708" s="53" t="s">
        <v>1919</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9">
        <v>44882</v>
      </c>
      <c r="C709" s="59">
        <v>44834</v>
      </c>
      <c r="D709" s="53" t="s">
        <v>1866</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9">
        <v>44882</v>
      </c>
      <c r="C710" s="59">
        <v>44852</v>
      </c>
      <c r="D710" s="53" t="s">
        <v>1804</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9">
        <v>44882</v>
      </c>
      <c r="C711" s="59">
        <v>44838</v>
      </c>
      <c r="D711" s="53" t="s">
        <v>1811</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9">
        <v>44882</v>
      </c>
      <c r="C712" s="59">
        <v>44859</v>
      </c>
      <c r="D712" s="53" t="s">
        <v>1961</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9">
        <v>44882</v>
      </c>
      <c r="C713" s="59">
        <v>44859</v>
      </c>
      <c r="D713" s="53" t="s">
        <v>1961</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1737</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9">
        <v>44882</v>
      </c>
      <c r="C714" s="59">
        <v>44872</v>
      </c>
      <c r="D714" s="53" t="s">
        <v>1759</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1806</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9">
        <v>44882</v>
      </c>
      <c r="C715" s="59">
        <v>44872</v>
      </c>
      <c r="D715" s="53" t="s">
        <v>1759</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9">
        <v>44882</v>
      </c>
      <c r="C716" s="59">
        <v>44868</v>
      </c>
      <c r="D716" s="53" t="s">
        <v>1759</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9">
        <v>44882</v>
      </c>
      <c r="C717" s="59">
        <v>44867</v>
      </c>
      <c r="D717" s="53" t="s">
        <v>1759</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9">
        <v>44882</v>
      </c>
      <c r="C718" s="59">
        <v>44848</v>
      </c>
      <c r="D718" s="53" t="s">
        <v>1759</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9">
        <v>44882</v>
      </c>
      <c r="C719" s="59">
        <v>44858</v>
      </c>
      <c r="D719" s="53" t="s">
        <v>1759</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9">
        <v>44882</v>
      </c>
      <c r="C720" s="59">
        <v>44840</v>
      </c>
      <c r="D720" s="53" t="s">
        <v>1759</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1806</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9">
        <v>44882</v>
      </c>
      <c r="C721" s="59">
        <v>44844</v>
      </c>
      <c r="D721" s="53" t="s">
        <v>1759</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9">
        <v>44882</v>
      </c>
      <c r="C722" s="59">
        <v>44846</v>
      </c>
      <c r="D722" s="53" t="s">
        <v>1885</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9">
        <v>44882</v>
      </c>
      <c r="C723" s="59">
        <v>44873</v>
      </c>
      <c r="D723" s="53" t="s">
        <v>1886</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9">
        <v>44882</v>
      </c>
      <c r="C724" s="59">
        <v>44851</v>
      </c>
      <c r="D724" s="53" t="s">
        <v>1885</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9">
        <v>44882</v>
      </c>
      <c r="C725" s="59">
        <v>44854</v>
      </c>
      <c r="D725" s="53" t="s">
        <v>1885</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9">
        <v>44882</v>
      </c>
      <c r="C726" s="59">
        <v>44867</v>
      </c>
      <c r="D726" s="53" t="s">
        <v>1909</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9">
        <v>44882</v>
      </c>
      <c r="C727" s="59">
        <v>44844</v>
      </c>
      <c r="D727" s="53" t="s">
        <v>1827</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9">
        <v>44882</v>
      </c>
      <c r="C728" s="59">
        <v>44844</v>
      </c>
      <c r="D728" s="53" t="s">
        <v>1962</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1904</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9">
        <v>44882</v>
      </c>
      <c r="C729" s="59">
        <v>44846</v>
      </c>
      <c r="D729" s="53" t="s">
        <v>1807</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1737</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9">
        <v>44882</v>
      </c>
      <c r="C730" s="59">
        <v>44846</v>
      </c>
      <c r="D730" s="53" t="s">
        <v>1807</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1806</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9">
        <v>44882</v>
      </c>
      <c r="C731" s="59">
        <v>44861</v>
      </c>
      <c r="D731" s="53" t="s">
        <v>1807</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1806</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9">
        <v>44882</v>
      </c>
      <c r="C732" s="59">
        <v>44858</v>
      </c>
      <c r="D732" s="53" t="s">
        <v>1930</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9">
        <v>44882</v>
      </c>
      <c r="C733" s="59">
        <v>44874</v>
      </c>
      <c r="D733" s="53" t="s">
        <v>1930</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9">
        <v>44882</v>
      </c>
      <c r="C734" s="59">
        <v>44859</v>
      </c>
      <c r="D734" s="53" t="s">
        <v>1887</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9">
        <v>44882</v>
      </c>
      <c r="C735" s="59">
        <v>44859</v>
      </c>
      <c r="D735" s="53" t="s">
        <v>1887</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9">
        <v>44882</v>
      </c>
      <c r="C736" s="59">
        <v>44869</v>
      </c>
      <c r="D736" s="53" t="s">
        <v>1887</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9">
        <v>44882</v>
      </c>
      <c r="C737" s="59">
        <v>44859</v>
      </c>
      <c r="D737" s="53" t="s">
        <v>1887</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9">
        <v>44882</v>
      </c>
      <c r="C738" s="59">
        <v>44859</v>
      </c>
      <c r="D738" s="53" t="s">
        <v>1843</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9">
        <v>44882</v>
      </c>
      <c r="C739" s="59">
        <v>44838</v>
      </c>
      <c r="D739" s="53" t="s">
        <v>1773</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9">
        <v>44882</v>
      </c>
      <c r="C740" s="59">
        <v>44876</v>
      </c>
      <c r="D740" s="53" t="s">
        <v>1892</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1806</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9">
        <v>44882</v>
      </c>
      <c r="C741" s="59">
        <v>44876</v>
      </c>
      <c r="D741" s="53" t="s">
        <v>1892</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1737</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9">
        <v>44882</v>
      </c>
      <c r="C742" s="59">
        <v>44853</v>
      </c>
      <c r="D742" s="53" t="s">
        <v>1775</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9">
        <v>44882</v>
      </c>
      <c r="C743" s="59">
        <v>44840</v>
      </c>
      <c r="D743" s="53" t="s">
        <v>1783</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9">
        <v>44882</v>
      </c>
      <c r="C744" s="59">
        <v>44846</v>
      </c>
      <c r="D744" s="53" t="s">
        <v>1781</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9">
        <v>44882</v>
      </c>
      <c r="C745" s="59">
        <v>44848</v>
      </c>
      <c r="D745" s="53" t="s">
        <v>1894</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9">
        <v>44882</v>
      </c>
      <c r="C746" s="59">
        <v>44868</v>
      </c>
      <c r="D746" s="53" t="s">
        <v>1781</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9">
        <v>44882</v>
      </c>
      <c r="C747" s="59">
        <v>44852</v>
      </c>
      <c r="D747" s="53" t="s">
        <v>1781</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9">
        <v>44882</v>
      </c>
      <c r="C748" s="59">
        <v>44872</v>
      </c>
      <c r="D748" s="53" t="s">
        <v>1928</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1737</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9">
        <v>44882</v>
      </c>
      <c r="C749" s="59">
        <v>44860</v>
      </c>
      <c r="D749" s="53" t="s">
        <v>1929</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1737</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9">
        <v>44882</v>
      </c>
      <c r="C750" s="59">
        <v>44859</v>
      </c>
      <c r="D750" s="53" t="s">
        <v>1929</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9">
        <v>44882</v>
      </c>
      <c r="C751" s="59">
        <v>44876</v>
      </c>
      <c r="D751" s="53" t="s">
        <v>1767</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9">
        <v>44882</v>
      </c>
      <c r="C752" s="59">
        <v>44861</v>
      </c>
      <c r="D752" s="53" t="s">
        <v>1857</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1737</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9">
        <v>44882</v>
      </c>
      <c r="C753" s="59">
        <v>44855</v>
      </c>
      <c r="D753" s="53" t="s">
        <v>1857</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1806</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9">
        <v>44882</v>
      </c>
      <c r="C754" s="59">
        <v>44878</v>
      </c>
      <c r="D754" s="53" t="s">
        <v>1896</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9">
        <v>44882</v>
      </c>
      <c r="C755" s="59">
        <v>44878</v>
      </c>
      <c r="D755" s="53" t="s">
        <v>1896</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9">
        <v>44882</v>
      </c>
      <c r="C756" s="59">
        <v>44878</v>
      </c>
      <c r="D756" s="53" t="s">
        <v>1896</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9">
        <v>44882</v>
      </c>
      <c r="C757" s="59">
        <v>44839</v>
      </c>
      <c r="D757" s="53" t="s">
        <v>1925</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9">
        <v>44882</v>
      </c>
      <c r="C758" s="59">
        <v>44868</v>
      </c>
      <c r="D758" s="53" t="s">
        <v>1735</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9">
        <v>44882</v>
      </c>
      <c r="C759" s="59">
        <v>44872</v>
      </c>
      <c r="D759" s="53" t="s">
        <v>1763</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9">
        <v>44882</v>
      </c>
      <c r="C760" s="59">
        <v>44838</v>
      </c>
      <c r="D760" s="53" t="s">
        <v>1886</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9">
        <v>44882</v>
      </c>
      <c r="C761" s="59">
        <v>44839</v>
      </c>
      <c r="D761" s="53" t="s">
        <v>1771</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1806</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9">
        <v>44882</v>
      </c>
      <c r="C762" s="59">
        <v>44854</v>
      </c>
      <c r="D762" s="53" t="s">
        <v>1771</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1806</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9">
        <v>44882</v>
      </c>
      <c r="C763" s="59">
        <v>44853</v>
      </c>
      <c r="D763" s="53" t="s">
        <v>1871</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9">
        <v>44882</v>
      </c>
      <c r="C764" s="59">
        <v>44854</v>
      </c>
      <c r="D764" s="53" t="s">
        <v>1945</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1737</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9">
        <v>44882</v>
      </c>
      <c r="C765" s="59">
        <v>44854</v>
      </c>
      <c r="D765" s="53" t="s">
        <v>1945</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9">
        <v>44882</v>
      </c>
      <c r="C766" s="59">
        <v>44844</v>
      </c>
      <c r="D766" s="53" t="s">
        <v>1740</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9">
        <v>44882</v>
      </c>
      <c r="C767" s="59">
        <v>44844</v>
      </c>
      <c r="D767" s="53" t="s">
        <v>1740</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9">
        <v>44882</v>
      </c>
      <c r="C768" s="59">
        <v>44859</v>
      </c>
      <c r="D768" s="53" t="s">
        <v>1944</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9">
        <v>44882</v>
      </c>
      <c r="C769" s="59">
        <v>44859</v>
      </c>
      <c r="D769" s="53" t="s">
        <v>1944</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9">
        <v>44882</v>
      </c>
      <c r="C770" s="59">
        <v>44860</v>
      </c>
      <c r="D770" s="53" t="s">
        <v>1963</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1918</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9">
        <v>44882</v>
      </c>
      <c r="C771" s="59">
        <v>44860</v>
      </c>
      <c r="D771" s="53" t="s">
        <v>1963</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1918</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9">
        <v>44882</v>
      </c>
      <c r="C772" s="59">
        <v>44853</v>
      </c>
      <c r="D772" s="53" t="s">
        <v>1836</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9">
        <v>44882</v>
      </c>
      <c r="C773" s="59">
        <v>44837</v>
      </c>
      <c r="D773" s="53" t="s">
        <v>1884</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9">
        <v>44882</v>
      </c>
      <c r="C774" s="59">
        <v>44859</v>
      </c>
      <c r="D774" s="53" t="s">
        <v>1884</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9">
        <v>44882</v>
      </c>
      <c r="C775" s="59">
        <v>44874</v>
      </c>
      <c r="D775" s="53" t="s">
        <v>1884</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9">
        <v>44882</v>
      </c>
      <c r="C776" s="59">
        <v>44847</v>
      </c>
      <c r="D776" s="53" t="s">
        <v>1884</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9">
        <v>44882</v>
      </c>
      <c r="C777" s="59">
        <v>44853</v>
      </c>
      <c r="D777" s="53" t="s">
        <v>1893</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9">
        <v>44882</v>
      </c>
      <c r="C778" s="59">
        <v>44851</v>
      </c>
      <c r="D778" s="53" t="s">
        <v>1876</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1964</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9">
        <v>44882</v>
      </c>
      <c r="C779" s="59">
        <v>44855</v>
      </c>
      <c r="D779" s="53" t="s">
        <v>1938</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9">
        <v>44882</v>
      </c>
      <c r="C782" s="59">
        <v>44848</v>
      </c>
      <c r="D782" s="53" t="s">
        <v>1858</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9">
        <v>44882</v>
      </c>
      <c r="C783" s="59">
        <v>44848</v>
      </c>
      <c r="D783" s="53" t="s">
        <v>1858</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9">
        <v>44882</v>
      </c>
      <c r="C784" s="59">
        <v>44861</v>
      </c>
      <c r="D784" s="53" t="s">
        <v>1858</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9">
        <v>44882</v>
      </c>
      <c r="C785" s="59">
        <v>44861</v>
      </c>
      <c r="D785" s="53" t="s">
        <v>1858</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9">
        <v>44882</v>
      </c>
      <c r="C786" s="59">
        <v>44853</v>
      </c>
      <c r="D786" s="53" t="s">
        <v>1858</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9">
        <v>44882</v>
      </c>
      <c r="C787" s="59">
        <v>44874</v>
      </c>
      <c r="D787" s="53" t="s">
        <v>1814</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1806</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9">
        <v>44882</v>
      </c>
      <c r="C788" s="59">
        <v>44849</v>
      </c>
      <c r="D788" s="53" t="s">
        <v>1848</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9">
        <v>44882</v>
      </c>
      <c r="C789" s="59">
        <v>44852</v>
      </c>
      <c r="D789" s="53" t="s">
        <v>1935</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9">
        <v>44882</v>
      </c>
      <c r="C790" s="59">
        <v>44833</v>
      </c>
      <c r="D790" s="53" t="s">
        <v>1965</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1918</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9">
        <v>44882</v>
      </c>
      <c r="C791" s="59">
        <v>44861</v>
      </c>
      <c r="D791" s="53" t="s">
        <v>1813</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1737</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9">
        <v>44882</v>
      </c>
      <c r="C792" s="59">
        <v>44867</v>
      </c>
      <c r="D792" s="53" t="s">
        <v>1853</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9">
        <v>44882</v>
      </c>
      <c r="C793" s="59">
        <v>44854</v>
      </c>
      <c r="D793" s="53" t="s">
        <v>1853</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9">
        <v>44882</v>
      </c>
      <c r="C794" s="59">
        <v>44851</v>
      </c>
      <c r="D794" s="53" t="s">
        <v>1853</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9">
        <v>44882</v>
      </c>
      <c r="C795" s="59">
        <v>44851</v>
      </c>
      <c r="D795" s="53" t="s">
        <v>1853</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9">
        <v>44882</v>
      </c>
      <c r="C796" s="59">
        <v>44851</v>
      </c>
      <c r="D796" s="53" t="s">
        <v>1816</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1737</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9">
        <v>44882</v>
      </c>
      <c r="C797" s="59">
        <v>44854</v>
      </c>
      <c r="D797" s="53" t="s">
        <v>1852</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1806</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9">
        <v>44882</v>
      </c>
      <c r="C798" s="59">
        <v>44855</v>
      </c>
      <c r="D798" s="53" t="s">
        <v>1852</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9">
        <v>44882</v>
      </c>
      <c r="C799" s="59">
        <v>44872</v>
      </c>
      <c r="D799" s="53" t="s">
        <v>1933</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1737</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9">
        <v>44882</v>
      </c>
      <c r="C800" s="59">
        <v>44838</v>
      </c>
      <c r="D800" s="53" t="s">
        <v>1830</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9">
        <v>44882</v>
      </c>
      <c r="C801" s="59">
        <v>44855</v>
      </c>
      <c r="D801" s="53" t="s">
        <v>1839</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9">
        <v>44882</v>
      </c>
      <c r="C802" s="59">
        <v>44873</v>
      </c>
      <c r="D802" s="53" t="s">
        <v>1839</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9">
        <v>44882</v>
      </c>
      <c r="C803" s="59">
        <v>44867</v>
      </c>
      <c r="D803" s="53" t="s">
        <v>1839</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9">
        <v>44882</v>
      </c>
      <c r="C804" s="59">
        <v>44851</v>
      </c>
      <c r="D804" s="53" t="s">
        <v>1838</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1737</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9">
        <v>44882</v>
      </c>
      <c r="C805" s="59">
        <v>44859</v>
      </c>
      <c r="D805" s="53" t="s">
        <v>1890</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9">
        <v>44882</v>
      </c>
      <c r="C806" s="59">
        <v>44847</v>
      </c>
      <c r="D806" s="53" t="s">
        <v>1890</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9">
        <v>44882</v>
      </c>
      <c r="C807" s="59">
        <v>44840</v>
      </c>
      <c r="D807" s="53" t="s">
        <v>1890</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9">
        <v>44882</v>
      </c>
      <c r="C808" s="59">
        <v>44874</v>
      </c>
      <c r="D808" s="53" t="s">
        <v>1890</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9">
        <v>44882</v>
      </c>
      <c r="C809" s="59">
        <v>44851</v>
      </c>
      <c r="D809" s="53" t="s">
        <v>1821</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9">
        <v>44882</v>
      </c>
      <c r="C810" s="59">
        <v>44851</v>
      </c>
      <c r="D810" s="53" t="s">
        <v>1821</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1806</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9">
        <v>44882</v>
      </c>
      <c r="C811" s="59">
        <v>44869</v>
      </c>
      <c r="D811" s="53" t="s">
        <v>1822</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9">
        <v>44882</v>
      </c>
      <c r="C812" s="59">
        <v>44851</v>
      </c>
      <c r="D812" s="53" t="s">
        <v>1822</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9">
        <v>44882</v>
      </c>
      <c r="C813" s="59">
        <v>44879</v>
      </c>
      <c r="D813" s="53" t="s">
        <v>1822</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1806</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9">
        <v>44882</v>
      </c>
      <c r="C814" s="59">
        <v>44876</v>
      </c>
      <c r="D814" s="53" t="s">
        <v>1850</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1737</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9">
        <v>44882</v>
      </c>
      <c r="C815" s="59">
        <v>44875</v>
      </c>
      <c r="D815" s="53" t="s">
        <v>1826</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9">
        <v>44882</v>
      </c>
      <c r="C816" s="59">
        <v>44844</v>
      </c>
      <c r="D816" s="53" t="s">
        <v>1826</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9">
        <v>44882</v>
      </c>
      <c r="C817" s="59">
        <v>44860</v>
      </c>
      <c r="D817" s="53" t="s">
        <v>1895</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9">
        <v>44882</v>
      </c>
      <c r="C818" s="59">
        <v>44867</v>
      </c>
      <c r="D818" s="53" t="s">
        <v>1872</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9">
        <v>44882</v>
      </c>
      <c r="C819" s="59">
        <v>44840</v>
      </c>
      <c r="D819" s="53" t="s">
        <v>1759</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9">
        <v>44882</v>
      </c>
      <c r="C820" s="59">
        <v>44838</v>
      </c>
      <c r="D820" s="53" t="s">
        <v>1773</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9">
        <v>44882</v>
      </c>
      <c r="C821" s="59">
        <v>44862</v>
      </c>
      <c r="D821" s="53" t="s">
        <v>1944</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9">
        <v>44882</v>
      </c>
      <c r="C822" s="59">
        <v>44862</v>
      </c>
      <c r="D822" s="53" t="s">
        <v>1944</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9">
        <v>44882</v>
      </c>
      <c r="C823" s="59">
        <v>44862</v>
      </c>
      <c r="D823" s="53" t="s">
        <v>1944</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9">
        <v>44893</v>
      </c>
      <c r="C824" s="59">
        <v>44872</v>
      </c>
      <c r="D824" s="53" t="s">
        <v>1966</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9">
        <v>44893</v>
      </c>
      <c r="C825" s="59">
        <v>44886</v>
      </c>
      <c r="D825" s="53" t="s">
        <v>1858</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9">
        <v>44893</v>
      </c>
      <c r="C826" s="59">
        <v>44886</v>
      </c>
      <c r="D826" s="53" t="s">
        <v>1858</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9">
        <v>44893</v>
      </c>
      <c r="C827" s="59">
        <v>44882</v>
      </c>
      <c r="D827" s="53" t="s">
        <v>1967</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9">
        <v>44893</v>
      </c>
      <c r="C828" s="59">
        <v>44882</v>
      </c>
      <c r="D828" s="53" t="s">
        <v>1937</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9">
        <v>44893</v>
      </c>
      <c r="C829" s="59">
        <v>44875</v>
      </c>
      <c r="D829" s="53" t="s">
        <v>1968</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1737</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9">
        <v>44893</v>
      </c>
      <c r="C830" s="59">
        <v>44848</v>
      </c>
      <c r="D830" s="53" t="s">
        <v>1969</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1964</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9">
        <v>44893</v>
      </c>
      <c r="C831" s="59">
        <v>44867</v>
      </c>
      <c r="D831" s="53" t="s">
        <v>1832</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1904</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9">
        <v>44893</v>
      </c>
      <c r="C832" s="59">
        <v>44867</v>
      </c>
      <c r="D832" s="53" t="s">
        <v>1970</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1904</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9">
        <v>44893</v>
      </c>
      <c r="C833" s="59">
        <v>44845</v>
      </c>
      <c r="D833" s="53" t="s">
        <v>1971</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1904</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9">
        <v>44893</v>
      </c>
      <c r="C834" s="59">
        <v>44872</v>
      </c>
      <c r="D834" s="53" t="s">
        <v>1847</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9">
        <v>44893</v>
      </c>
      <c r="C835" s="59">
        <v>44859</v>
      </c>
      <c r="D835" s="53" t="s">
        <v>1847</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9">
        <v>44893</v>
      </c>
      <c r="C836" s="59">
        <v>44851</v>
      </c>
      <c r="D836" s="53" t="s">
        <v>1847</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9">
        <v>44893</v>
      </c>
      <c r="C837" s="59">
        <v>44844</v>
      </c>
      <c r="D837" s="53" t="s">
        <v>1967</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9">
        <v>44893</v>
      </c>
      <c r="C838" s="59">
        <v>44870</v>
      </c>
      <c r="D838" s="53" t="s">
        <v>1967</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9">
        <v>44893</v>
      </c>
      <c r="C839" s="59">
        <v>44870</v>
      </c>
      <c r="D839" s="53" t="s">
        <v>1967</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9">
        <v>44893</v>
      </c>
      <c r="C840" s="59">
        <v>44837</v>
      </c>
      <c r="D840" s="53" t="s">
        <v>1972</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9">
        <v>44893</v>
      </c>
      <c r="C841" s="59">
        <v>44861</v>
      </c>
      <c r="D841" s="53" t="s">
        <v>1972</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9">
        <v>44893</v>
      </c>
      <c r="C842" s="59">
        <v>44838</v>
      </c>
      <c r="D842" s="53" t="s">
        <v>1973</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1806</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9">
        <v>44893</v>
      </c>
      <c r="C843" s="59">
        <v>44839</v>
      </c>
      <c r="D843" s="53" t="s">
        <v>1974</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9">
        <v>44893</v>
      </c>
      <c r="C844" s="59">
        <v>44867</v>
      </c>
      <c r="D844" s="53" t="s">
        <v>1975</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1904</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1964</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9">
        <v>44893</v>
      </c>
      <c r="C848" s="59">
        <v>44851</v>
      </c>
      <c r="D848" s="53" t="s">
        <v>1976</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1737</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9">
        <v>44893</v>
      </c>
      <c r="C849" s="59">
        <v>44839</v>
      </c>
      <c r="D849" s="53" t="s">
        <v>1977</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9">
        <v>44893</v>
      </c>
      <c r="C850" s="59">
        <v>44721</v>
      </c>
      <c r="D850" s="53" t="s">
        <v>1978</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9">
        <v>44893</v>
      </c>
      <c r="C851" s="59">
        <v>44853</v>
      </c>
      <c r="D851" s="53" t="s">
        <v>1979</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1806</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9">
        <v>44893</v>
      </c>
      <c r="C852" s="59">
        <v>44844</v>
      </c>
      <c r="D852" s="53" t="s">
        <v>1979</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9">
        <v>44893</v>
      </c>
      <c r="C853" s="59">
        <v>44621</v>
      </c>
      <c r="D853" s="53" t="s">
        <v>1980</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9">
        <v>44893</v>
      </c>
      <c r="C854" s="59">
        <v>44752</v>
      </c>
      <c r="D854" s="53" t="s">
        <v>1981</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1806</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9">
        <v>44893</v>
      </c>
      <c r="C855" s="59">
        <v>44845</v>
      </c>
      <c r="D855" s="53" t="s">
        <v>1931</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9">
        <v>44893</v>
      </c>
      <c r="C856" s="59">
        <v>44845</v>
      </c>
      <c r="D856" s="53" t="s">
        <v>1931</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9">
        <v>44893</v>
      </c>
      <c r="C857" s="59">
        <v>44868</v>
      </c>
      <c r="D857" s="53" t="s">
        <v>1982</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9">
        <v>44893</v>
      </c>
      <c r="C858" s="59">
        <v>44860</v>
      </c>
      <c r="D858" s="53" t="s">
        <v>1982</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9">
        <v>44893</v>
      </c>
      <c r="C859" s="59">
        <v>44860</v>
      </c>
      <c r="D859" s="53" t="s">
        <v>1982</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9">
        <v>44893</v>
      </c>
      <c r="C860" s="59">
        <v>44837</v>
      </c>
      <c r="D860" s="53" t="s">
        <v>1982</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9">
        <v>44893</v>
      </c>
      <c r="C861" s="59">
        <v>44837</v>
      </c>
      <c r="D861" s="53" t="s">
        <v>1982</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9">
        <v>44893</v>
      </c>
      <c r="C862" s="59">
        <v>44837</v>
      </c>
      <c r="D862" s="53" t="s">
        <v>1982</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9">
        <v>44893</v>
      </c>
      <c r="C863" s="59">
        <v>44868</v>
      </c>
      <c r="D863" s="53" t="s">
        <v>1881</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9">
        <v>44893</v>
      </c>
      <c r="C864" s="59">
        <v>44873</v>
      </c>
      <c r="D864" s="53" t="s">
        <v>1983</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1737</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9">
        <v>44893</v>
      </c>
      <c r="C865" s="59">
        <v>44846</v>
      </c>
      <c r="D865" s="53" t="s">
        <v>1786</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9">
        <v>44893</v>
      </c>
      <c r="C866" s="59">
        <v>44872</v>
      </c>
      <c r="D866" s="53" t="s">
        <v>1786</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9">
        <v>44893</v>
      </c>
      <c r="C867" s="59">
        <v>44846</v>
      </c>
      <c r="D867" s="53" t="s">
        <v>1984</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1737</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9">
        <v>44893</v>
      </c>
      <c r="C868" s="59">
        <v>44844</v>
      </c>
      <c r="D868" s="53" t="s">
        <v>1985</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1904</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9">
        <v>44893</v>
      </c>
      <c r="C869" s="59">
        <v>44851</v>
      </c>
      <c r="D869" s="53" t="s">
        <v>1986</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9">
        <v>44893</v>
      </c>
      <c r="C870" s="59">
        <v>44851</v>
      </c>
      <c r="D870" s="53" t="s">
        <v>1987</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1737</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9">
        <v>44893</v>
      </c>
      <c r="C871" s="59">
        <v>44848</v>
      </c>
      <c r="D871" s="53" t="s">
        <v>1877</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9">
        <v>44893</v>
      </c>
      <c r="C872" s="59">
        <v>44867</v>
      </c>
      <c r="D872" s="53" t="s">
        <v>1856</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9">
        <v>44893</v>
      </c>
      <c r="C873" s="59">
        <v>44839</v>
      </c>
      <c r="D873" s="53" t="s">
        <v>1988</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9">
        <v>44893</v>
      </c>
      <c r="C874" s="59">
        <v>44844</v>
      </c>
      <c r="D874" s="53" t="s">
        <v>1975</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1904</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9">
        <v>44893</v>
      </c>
      <c r="C875" s="59">
        <v>44851</v>
      </c>
      <c r="D875" s="53" t="s">
        <v>1778</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1820</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369</v>
      </c>
      <c r="E1000" s="51" t="str">
        <f>IF(ISBLANK(LeaveTracker[[#This Row],[Employee Name]]),"-----",VLOOKUP(LeaveTracker[[#This Row],[Employee Name]],Employees[[Employee Name]:[Office]],7))</f>
        <v>CHARACTER</v>
      </c>
      <c r="F1000" s="51" t="str">
        <f>IF(ISBLANK(LeaveTracker[[#This Row],[Employee Name]]),"-----",VLOOKUP(LeaveTracker[[#This Row],[Employee Name]],Employees[[Employee Name]:[Office]],6))</f>
        <v>CASUAL</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369</v>
      </c>
      <c r="E1003" s="51" t="str">
        <f>IF(ISBLANK(LeaveTracker[[#This Row],[Employee Name]]),"-----",VLOOKUP(LeaveTracker[[#This Row],[Employee Name]],Employees[[Employee Name]:[Office]],7))</f>
        <v>CHARACTER</v>
      </c>
      <c r="F1003" s="51" t="str">
        <f>IF(ISBLANK(LeaveTracker[[#This Row],[Employee Name]]),"-----",VLOOKUP(LeaveTracker[[#This Row],[Employee Name]],Employees[[Employee Name]:[Office]],6))</f>
        <v>CASUAL</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369</v>
      </c>
      <c r="E1004" s="51" t="str">
        <f>IF(ISBLANK(LeaveTracker[[#This Row],[Employee Name]]),"-----",VLOOKUP(LeaveTracker[[#This Row],[Employee Name]],Employees[[Employee Name]:[Office]],7))</f>
        <v>CHARACTER</v>
      </c>
      <c r="F1004" s="51" t="str">
        <f>IF(ISBLANK(LeaveTracker[[#This Row],[Employee Name]]),"-----",VLOOKUP(LeaveTracker[[#This Row],[Employee Name]],Employees[[Employee Name]:[Office]],6))</f>
        <v>CASUAL</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369</v>
      </c>
      <c r="E1231" s="51" t="str">
        <f>IF(ISBLANK(LeaveTracker[[#This Row],[Employee Name]]),"-----",VLOOKUP(LeaveTracker[[#This Row],[Employee Name]],Employees[[Employee Name]:[Office]],7))</f>
        <v>CHARACTER</v>
      </c>
      <c r="F1231" s="51" t="str">
        <f>IF(ISBLANK(LeaveTracker[[#This Row],[Employee Name]]),"-----",VLOOKUP(LeaveTracker[[#This Row],[Employee Name]],Employees[[Employee Name]:[Office]],6))</f>
        <v>CASUAL</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369</v>
      </c>
      <c r="E1232" s="51" t="str">
        <f>IF(ISBLANK(LeaveTracker[[#This Row],[Employee Name]]),"-----",VLOOKUP(LeaveTracker[[#This Row],[Employee Name]],Employees[[Employee Name]:[Office]],7))</f>
        <v>CHARACTER</v>
      </c>
      <c r="F1232" s="51" t="str">
        <f>IF(ISBLANK(LeaveTracker[[#This Row],[Employee Name]]),"-----",VLOOKUP(LeaveTracker[[#This Row],[Employee Name]],Employees[[Employee Name]:[Office]],6))</f>
        <v>CASUAL</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797</v>
      </c>
      <c r="E1529" s="51" t="str">
        <f>IF(ISBLANK(LeaveTracker[[#This Row],[Employee Name]]),"-----",VLOOKUP(LeaveTracker[[#This Row],[Employee Name]],Employees[[Employee Name]:[Office]],7))</f>
        <v>ONT</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797</v>
      </c>
      <c r="E1530" s="51" t="str">
        <f>IF(ISBLANK(LeaveTracker[[#This Row],[Employee Name]]),"-----",VLOOKUP(LeaveTracker[[#This Row],[Employee Name]],Employees[[Employee Name]:[Office]],7))</f>
        <v>ONT</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369</v>
      </c>
      <c r="E1567" s="51" t="str">
        <f>IF(ISBLANK(LeaveTracker[[#This Row],[Employee Name]]),"-----",VLOOKUP(LeaveTracker[[#This Row],[Employee Name]],Employees[[Employee Name]:[Office]],7))</f>
        <v>CHARACTER</v>
      </c>
      <c r="F1567" s="51" t="str">
        <f>IF(ISBLANK(LeaveTracker[[#This Row],[Employee Name]]),"-----",VLOOKUP(LeaveTracker[[#This Row],[Employee Name]],Employees[[Employee Name]:[Office]],6))</f>
        <v>CASUAL</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369</v>
      </c>
      <c r="E1568" s="51" t="str">
        <f>IF(ISBLANK(LeaveTracker[[#This Row],[Employee Name]]),"-----",VLOOKUP(LeaveTracker[[#This Row],[Employee Name]],Employees[[Employee Name]:[Office]],7))</f>
        <v>CHARACTER</v>
      </c>
      <c r="F1568" s="51" t="str">
        <f>IF(ISBLANK(LeaveTracker[[#This Row],[Employee Name]]),"-----",VLOOKUP(LeaveTracker[[#This Row],[Employee Name]],Employees[[Employee Name]:[Office]],6))</f>
        <v>CASUAL</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369</v>
      </c>
      <c r="E1684" s="51" t="str">
        <f>IF(ISBLANK(LeaveTracker[[#This Row],[Employee Name]]),"-----",VLOOKUP(LeaveTracker[[#This Row],[Employee Name]],Employees[[Employee Name]:[Office]],7))</f>
        <v>CHARACTER</v>
      </c>
      <c r="F1684" s="51" t="str">
        <f>IF(ISBLANK(LeaveTracker[[#This Row],[Employee Name]]),"-----",VLOOKUP(LeaveTracker[[#This Row],[Employee Name]],Employees[[Employee Name]:[Office]],6))</f>
        <v>CASUAL</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369</v>
      </c>
      <c r="E1685" s="51" t="str">
        <f>IF(ISBLANK(LeaveTracker[[#This Row],[Employee Name]]),"-----",VLOOKUP(LeaveTracker[[#This Row],[Employee Name]],Employees[[Employee Name]:[Office]],7))</f>
        <v>CHARACTER</v>
      </c>
      <c r="F1685" s="51" t="str">
        <f>IF(ISBLANK(LeaveTracker[[#This Row],[Employee Name]]),"-----",VLOOKUP(LeaveTracker[[#This Row],[Employee Name]],Employees[[Employee Name]:[Office]],6))</f>
        <v>CASUAL</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369</v>
      </c>
      <c r="E1686" s="51" t="str">
        <f>IF(ISBLANK(LeaveTracker[[#This Row],[Employee Name]]),"-----",VLOOKUP(LeaveTracker[[#This Row],[Employee Name]],Employees[[Employee Name]:[Office]],7))</f>
        <v>CHARACTER</v>
      </c>
      <c r="F1686" s="51" t="str">
        <f>IF(ISBLANK(LeaveTracker[[#This Row],[Employee Name]]),"-----",VLOOKUP(LeaveTracker[[#This Row],[Employee Name]],Employees[[Employee Name]:[Office]],6))</f>
        <v>CASUAL</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369</v>
      </c>
      <c r="E1687" s="51" t="str">
        <f>IF(ISBLANK(LeaveTracker[[#This Row],[Employee Name]]),"-----",VLOOKUP(LeaveTracker[[#This Row],[Employee Name]],Employees[[Employee Name]:[Office]],7))</f>
        <v>CHARACTER</v>
      </c>
      <c r="F1687" s="51" t="str">
        <f>IF(ISBLANK(LeaveTracker[[#This Row],[Employee Name]]),"-----",VLOOKUP(LeaveTracker[[#This Row],[Employee Name]],Employees[[Employee Name]:[Office]],6))</f>
        <v>CASUAL</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369</v>
      </c>
      <c r="E1688" s="51" t="str">
        <f>IF(ISBLANK(LeaveTracker[[#This Row],[Employee Name]]),"-----",VLOOKUP(LeaveTracker[[#This Row],[Employee Name]],Employees[[Employee Name]:[Office]],7))</f>
        <v>CHARACTER</v>
      </c>
      <c r="F1688" s="51" t="str">
        <f>IF(ISBLANK(LeaveTracker[[#This Row],[Employee Name]]),"-----",VLOOKUP(LeaveTracker[[#This Row],[Employee Name]],Employees[[Employee Name]:[Office]],6))</f>
        <v>CASUAL</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369</v>
      </c>
      <c r="E1689" s="51" t="str">
        <f>IF(ISBLANK(LeaveTracker[[#This Row],[Employee Name]]),"-----",VLOOKUP(LeaveTracker[[#This Row],[Employee Name]],Employees[[Employee Name]:[Office]],7))</f>
        <v>CHARACTER</v>
      </c>
      <c r="F1689" s="51" t="str">
        <f>IF(ISBLANK(LeaveTracker[[#This Row],[Employee Name]]),"-----",VLOOKUP(LeaveTracker[[#This Row],[Employee Name]],Employees[[Employee Name]:[Office]],6))</f>
        <v>CASUAL</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369</v>
      </c>
      <c r="E1690" s="51" t="str">
        <f>IF(ISBLANK(LeaveTracker[[#This Row],[Employee Name]]),"-----",VLOOKUP(LeaveTracker[[#This Row],[Employee Name]],Employees[[Employee Name]:[Office]],7))</f>
        <v>CHARACTER</v>
      </c>
      <c r="F1690" s="51" t="str">
        <f>IF(ISBLANK(LeaveTracker[[#This Row],[Employee Name]]),"-----",VLOOKUP(LeaveTracker[[#This Row],[Employee Name]],Employees[[Employee Name]:[Office]],6))</f>
        <v>CASUAL</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369</v>
      </c>
      <c r="E1691" s="51" t="str">
        <f>IF(ISBLANK(LeaveTracker[[#This Row],[Employee Name]]),"-----",VLOOKUP(LeaveTracker[[#This Row],[Employee Name]],Employees[[Employee Name]:[Office]],7))</f>
        <v>CHARACTER</v>
      </c>
      <c r="F1691" s="51" t="str">
        <f>IF(ISBLANK(LeaveTracker[[#This Row],[Employee Name]]),"-----",VLOOKUP(LeaveTracker[[#This Row],[Employee Name]],Employees[[Employee Name]:[Office]],6))</f>
        <v>CASUAL</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hidden="1"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C2073" s="24">
        <v>43874</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C2091" s="24">
        <v>43864</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C2092" s="24">
        <v>43857</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968</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C2095" s="24">
        <v>43874</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C2125" s="38">
        <v>43864</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C2126" s="24">
        <v>43866</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C2127" s="24">
        <v>43868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C2128" s="24">
        <v>43873</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C2129" s="24">
        <v>43875</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C2152" s="24">
        <v>43889</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369</v>
      </c>
      <c r="E2286" s="51" t="str">
        <f>IF(ISBLANK(LeaveTracker[[#This Row],[Employee Name]]),"-----",VLOOKUP(LeaveTracker[[#This Row],[Employee Name]],Employees[[Employee Name]:[Office]],7))</f>
        <v>CHARACTER</v>
      </c>
      <c r="F2286" s="51" t="str">
        <f>IF(ISBLANK(LeaveTracker[[#This Row],[Employee Name]]),"-----",VLOOKUP(LeaveTracker[[#This Row],[Employee Name]],Employees[[Employee Name]:[Office]],6))</f>
        <v>CASUAL</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1081</v>
      </c>
      <c r="E2288" s="51" t="str">
        <f>IF(ISBLANK(LeaveTracker[[#This Row],[Employee Name]]),"-----",VLOOKUP(LeaveTracker[[#This Row],[Employee Name]],Employees[[Employee Name]:[Office]],7))</f>
        <v>CENRO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1059</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1059</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1081</v>
      </c>
      <c r="E2548" s="51" t="str">
        <f>IF(ISBLANK(LeaveTracker[[#This Row],[Employee Name]]),"-----",VLOOKUP(LeaveTracker[[#This Row],[Employee Name]],Employees[[Employee Name]:[Office]],7))</f>
        <v>CENRO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1059</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1081</v>
      </c>
      <c r="E2682" s="51" t="str">
        <f>IF(ISBLANK(LeaveTracker[[#This Row],[Employee Name]]),"-----",VLOOKUP(LeaveTracker[[#This Row],[Employee Name]],Employees[[Employee Name]:[Office]],7))</f>
        <v>CENRO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1059</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1059</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1059</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1059</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1059</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1774</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1774</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1774</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369</v>
      </c>
      <c r="E3057" s="51" t="str">
        <f>IF(ISBLANK(LeaveTracker[[#This Row],[Employee Name]]),"-----",VLOOKUP(LeaveTracker[[#This Row],[Employee Name]],Employees[[Employee Name]:[Office]],7))</f>
        <v>CHARACTER</v>
      </c>
      <c r="F3057" s="51" t="str">
        <f>IF(ISBLANK(LeaveTracker[[#This Row],[Employee Name]]),"-----",VLOOKUP(LeaveTracker[[#This Row],[Employee Name]],Employees[[Employee Name]:[Office]],6))</f>
        <v>CASUAL</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1990</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1841</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1993</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1861</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1876</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1996</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1993</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1993</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1843</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1059</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1059</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1059</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2000</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369</v>
      </c>
      <c r="E3218" s="51" t="str">
        <f>IF(ISBLANK(LeaveTracker[[#This Row],[Employee Name]]),"-----",VLOOKUP(LeaveTracker[[#This Row],[Employee Name]],Employees[[Employee Name]:[Office]],7))</f>
        <v>CHARACTER</v>
      </c>
      <c r="F3218" s="51" t="str">
        <f>IF(ISBLANK(LeaveTracker[[#This Row],[Employee Name]]),"-----",VLOOKUP(LeaveTracker[[#This Row],[Employee Name]],Employees[[Employee Name]:[Office]],6))</f>
        <v>CASUAL</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369</v>
      </c>
      <c r="E3222" s="51" t="str">
        <f>IF(ISBLANK(LeaveTracker[[#This Row],[Employee Name]]),"-----",VLOOKUP(LeaveTracker[[#This Row],[Employee Name]],Employees[[Employee Name]:[Office]],7))</f>
        <v>CHARACTER</v>
      </c>
      <c r="F3222" s="51" t="str">
        <f>IF(ISBLANK(LeaveTracker[[#This Row],[Employee Name]]),"-----",VLOOKUP(LeaveTracker[[#This Row],[Employee Name]],Employees[[Employee Name]:[Office]],6))</f>
        <v>CASUAL</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369</v>
      </c>
      <c r="E3223" s="51" t="str">
        <f>IF(ISBLANK(LeaveTracker[[#This Row],[Employee Name]]),"-----",VLOOKUP(LeaveTracker[[#This Row],[Employee Name]],Employees[[Employee Name]:[Office]],7))</f>
        <v>CHARACTER</v>
      </c>
      <c r="F3223" s="51" t="str">
        <f>IF(ISBLANK(LeaveTracker[[#This Row],[Employee Name]]),"-----",VLOOKUP(LeaveTracker[[#This Row],[Employee Name]],Employees[[Employee Name]:[Office]],6))</f>
        <v>CASUAL</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369</v>
      </c>
      <c r="E3224" s="51" t="str">
        <f>IF(ISBLANK(LeaveTracker[[#This Row],[Employee Name]]),"-----",VLOOKUP(LeaveTracker[[#This Row],[Employee Name]],Employees[[Employee Name]:[Office]],7))</f>
        <v>CHARACTER</v>
      </c>
      <c r="F3224" s="51" t="str">
        <f>IF(ISBLANK(LeaveTracker[[#This Row],[Employee Name]]),"-----",VLOOKUP(LeaveTracker[[#This Row],[Employee Name]],Employees[[Employee Name]:[Office]],6))</f>
        <v>CASUAL</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1839</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1838</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1750</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1843</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1924</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1805</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1833</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1833</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1861</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1861</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1861</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1861</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1861</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1771</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1771</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1771</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1828</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1828</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1828</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1828</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1884</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1886</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1886</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1830</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1871</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1869</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1869</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1942</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1942</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1909</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1928</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1945</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1778</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1884</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1885</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1885</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1885</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1747</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1747</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1747</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1781</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1939</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1781</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1759</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1759</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1853</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1853</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1853</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1853</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2002</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1900</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1826</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1908</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1908</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1836</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1839</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1887</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1887</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1828</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1828</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1826</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1780</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1780</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1861</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1916</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1842</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1771</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1807</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1890</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1883</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1857</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1857</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1808</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1978</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1783</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2003</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1874</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1775</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1940</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2004</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1788</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1788</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1856</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1856</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1878</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1878</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1804</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1804</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1804</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1979</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1979</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1979</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1979</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1763</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1924</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1924</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1781</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1843</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1850</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1781</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1979</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2003</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1811</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1976</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1807</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1982</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1982</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1935</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1935</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1935</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1935</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1858</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1872</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1977</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1821</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1821</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1821</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1946</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1946</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1946</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1775</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2023</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2026</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2029</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2029</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2026</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2026</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2026</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2026</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2026</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1844</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1844</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1844</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1844</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1844</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2030</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866</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2034</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2039</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2044</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1946</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1844</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1844</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1844</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1946</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1946</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1968</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1968</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1845</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1845</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1844</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1844</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2046</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1844</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1772</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2046</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2046</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1755</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1770</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1826</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1885</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1885</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1885</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1830</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2048</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1871</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1872</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1826</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1828</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1826</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1830</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1884</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2051</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2051</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2051</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2051</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2275</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2056</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1836</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1836</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1894</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1820</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2048</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2048</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2060</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2060</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1856</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1856</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1081</v>
      </c>
      <c r="E3659" s="51" t="str">
        <f>IF(ISBLANK(LeaveTracker[[#This Row],[Employee Name]]),"-----",VLOOKUP(LeaveTracker[[#This Row],[Employee Name]],Employees[[Employee Name]:[Office]],7))</f>
        <v>CENRO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1081</v>
      </c>
      <c r="E3660" s="51" t="str">
        <f>IF(ISBLANK(LeaveTracker[[#This Row],[Employee Name]]),"-----",VLOOKUP(LeaveTracker[[#This Row],[Employee Name]],Employees[[Employee Name]:[Office]],7))</f>
        <v>CENRO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1081</v>
      </c>
      <c r="E3661" s="51" t="str">
        <f>IF(ISBLANK(LeaveTracker[[#This Row],[Employee Name]]),"-----",VLOOKUP(LeaveTracker[[#This Row],[Employee Name]],Employees[[Employee Name]:[Office]],7))</f>
        <v>CENRO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1081</v>
      </c>
      <c r="E3663" s="51" t="str">
        <f>IF(ISBLANK(LeaveTracker[[#This Row],[Employee Name]]),"-----",VLOOKUP(LeaveTracker[[#This Row],[Employee Name]],Employees[[Employee Name]:[Office]],7))</f>
        <v>CENRO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1778</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2061</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2061</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1973</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1855</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1869</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1869</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1837</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1941</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1953</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1953</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1759</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2275</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2056</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1747</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2065</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1874</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1886</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1887</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1828</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1828</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1885</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1885</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1885</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2039</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2072</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1961</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1961</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1961</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1759</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1919</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1771</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1771</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1771</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1852</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1769</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1852</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1769</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1804</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1804</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1804</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1775</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2076</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2076</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1769</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1828</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1769</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1740</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1740</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1740</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1740</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1740</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1810</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1959</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1899</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1899</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1753</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1750</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1942</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1954</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1740</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1740</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1828</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1828</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1828</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1958</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1958</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1958</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1769</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1841</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1853</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1853</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1853</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2079</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1811</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1811</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1769</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1772</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1772</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1772</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1772</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1772</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1822</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1769</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1805</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1957</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2082</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1949</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1740</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1900</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1823</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1924</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2083</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1856</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369</v>
      </c>
      <c r="E3818" s="51" t="str">
        <f>IF(ISBLANK(LeaveTracker[[#This Row],[Employee Name]]),"-----",VLOOKUP(LeaveTracker[[#This Row],[Employee Name]],Employees[[Employee Name]:[Office]],7))</f>
        <v>CHARACTER</v>
      </c>
      <c r="F3818" s="51" t="str">
        <f>IF(ISBLANK(LeaveTracker[[#This Row],[Employee Name]]),"-----",VLOOKUP(LeaveTracker[[#This Row],[Employee Name]],Employees[[Employee Name]:[Office]],6))</f>
        <v>CASUAL</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369</v>
      </c>
      <c r="E3819" s="51" t="str">
        <f>IF(ISBLANK(LeaveTracker[[#This Row],[Employee Name]]),"-----",VLOOKUP(LeaveTracker[[#This Row],[Employee Name]],Employees[[Employee Name]:[Office]],7))</f>
        <v>CHARACTER</v>
      </c>
      <c r="F3819" s="51" t="str">
        <f>IF(ISBLANK(LeaveTracker[[#This Row],[Employee Name]]),"-----",VLOOKUP(LeaveTracker[[#This Row],[Employee Name]],Employees[[Employee Name]:[Office]],6))</f>
        <v>CASUAL</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1879</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1750</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2079</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1735</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1903</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1856</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1983</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2086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2089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2092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2092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2093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2093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1770</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1745</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1745</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1960</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2095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1855</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1855</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1871</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1871</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1871</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1886</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1886</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1828</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1944</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1944</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1944</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1944</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2096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57" t="s">
        <v>299</v>
      </c>
      <c r="J3851" s="43" t="s">
        <v>1769</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1845</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1845</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1845</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1845</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1845</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1852</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2098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1772</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1772</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1772</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1841</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1841</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2100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2103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1855</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2106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1857</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1857</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1857</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1768</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1768</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1769</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1805</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1805</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1769</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1768</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1769</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1768</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2109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2109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2109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1771</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2110</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1771</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1949</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1763</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1764</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1769</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2112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2114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2114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2117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1903</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2120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2120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2120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2121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2121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1769</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2124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1769</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2034</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1769</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1899</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1769</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2126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1788</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1883</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1735</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1771</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1771</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1949</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2093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2129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1823</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2131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1947</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2132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1766</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1960</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1769</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2135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1845</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1774</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1769</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1059</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1804</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1769</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1059</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57" t="s">
        <v>299</v>
      </c>
      <c r="J3931" s="43" t="s">
        <v>1769</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1924</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2136</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2137</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1781</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2139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2140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369</v>
      </c>
      <c r="E3959" s="51" t="str">
        <f>IF(ISBLANK(LeaveTracker[[#This Row],[Employee Name]]),"-----",VLOOKUP(LeaveTracker[[#This Row],[Employee Name]],Employees[[Employee Name]:[Office]],7))</f>
        <v>CHARACTER</v>
      </c>
      <c r="F3959" s="51" t="str">
        <f>IF(ISBLANK(LeaveTracker[[#This Row],[Employee Name]]),"-----",VLOOKUP(LeaveTracker[[#This Row],[Employee Name]],Employees[[Employee Name]:[Office]],6))</f>
        <v>CASUAL</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369</v>
      </c>
      <c r="E3960" s="51" t="str">
        <f>IF(ISBLANK(LeaveTracker[[#This Row],[Employee Name]]),"-----",VLOOKUP(LeaveTracker[[#This Row],[Employee Name]],Employees[[Employee Name]:[Office]],7))</f>
        <v>CHARACTER</v>
      </c>
      <c r="F3960" s="51" t="str">
        <f>IF(ISBLANK(LeaveTracker[[#This Row],[Employee Name]]),"-----",VLOOKUP(LeaveTracker[[#This Row],[Employee Name]],Employees[[Employee Name]:[Office]],6))</f>
        <v>CASUAL</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2144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2146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2146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2147</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1844</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2137</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2149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2137</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2150</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2137</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2110</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261 VL</v>
      </c>
      <c r="L4005" s="23">
        <f ca="1">NETWORKDAYS(LeaveTracker[[#This Row],[Start Date]],LeaveTracker[[#This Row],[End Date]],lstHolidays)</f>
        <v>261</v>
      </c>
      <c r="M4005" s="27"/>
    </row>
    <row r="4006" spans="1:13" ht="30" hidden="1"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1848</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1785</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1059</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1059</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1939</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1939</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1939</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1939</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1887</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1939</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1887</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1887</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1887</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1887</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1887</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1978</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1978</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2137</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1830</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1830</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1830</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2137</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1830</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1830</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1940</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1940</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2151</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2110</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1858</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1858</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2155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2155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1839</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1979</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1979</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1822</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1902</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1890</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1890</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v>44957</v>
      </c>
      <c r="D4098" s="19" t="s">
        <v>1838</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1909</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1909</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1909</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1909</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1843</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1843</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1843</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1843</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1843</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1843</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1861</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1773</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1773</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2158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1781</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1781</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1809</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1809</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1775</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1775</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1775</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1784</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1894</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1777</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1781</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1781</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1840</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1840</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1963</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1963</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1963</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1963</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1786</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2137</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1786</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1785</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1785</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1775</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1821</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1821</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1821</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1822</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1822</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1880</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1982</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1982</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1878</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1879</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2144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1818</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1818</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2096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1808</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1822</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1979</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2029</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1982</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1824</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1824</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1931</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1892</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2093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2093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1861</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1778</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2131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1860</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1755</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1845</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1885</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1978</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1885</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1830</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1872</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1939</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1925</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1885</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1885</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1885</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1884</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1828</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1887</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1939</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1939</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1828</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1872</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1872</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1826</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1826</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1826</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1872</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1884</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1884</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1884</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1872</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1828</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1828</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1907</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1907</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2160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2164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2165</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1848</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1853</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1948</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1948</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1852</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1813</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1813</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1853</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2166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2034</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1858</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1846</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1849</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1850</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1972</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1973</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2167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1909</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1835</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1835</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1834</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1893</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1893</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2169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2089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1895</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1783</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1900</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1900</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1814</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1857</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1857</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2172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1944</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1825</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1861</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1778</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1929</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1859</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1767</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2089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1766</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1878</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v>44914</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1781</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1876</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1883</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1833</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1783</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1890</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1890</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1856</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44914</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1993</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2126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2029</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2026</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1852</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1852</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2173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1858</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1858</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1822</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1836</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1850</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2093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1960</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1893</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1893</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v>45000</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v>45000</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v>45000</v>
      </c>
      <c r="C4491" s="31">
        <v>44942</v>
      </c>
      <c r="D4491" s="19" t="s">
        <v>2076</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v>45000</v>
      </c>
      <c r="C4492" s="31">
        <v>44949</v>
      </c>
      <c r="D4492" s="19" t="s">
        <v>2174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hidden="1" customHeight="1" x14ac:dyDescent="0.3">
      <c r="A4493" s="27">
        <f t="shared" si="45"/>
        <v>832</v>
      </c>
      <c r="B4493" s="31">
        <v>45000</v>
      </c>
      <c r="C4493" s="31">
        <v>44938</v>
      </c>
      <c r="D4493" s="19" t="s">
        <v>1941</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v>45000</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hidden="1"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hidden="1" customHeight="1" x14ac:dyDescent="0.3">
      <c r="A4496" s="27">
        <f t="shared" si="45"/>
        <v>835</v>
      </c>
      <c r="B4496" s="31">
        <v>45000</v>
      </c>
      <c r="C4496" s="31">
        <v>44875</v>
      </c>
      <c r="D4496" s="19" t="s">
        <v>2177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hidden="1" customHeight="1" x14ac:dyDescent="0.3">
      <c r="A4497" s="27">
        <v>835</v>
      </c>
      <c r="B4497" s="31">
        <v>45000</v>
      </c>
      <c r="C4497" s="31">
        <v>44875</v>
      </c>
      <c r="D4497" s="19" t="s">
        <v>2177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hidden="1" customHeight="1" x14ac:dyDescent="0.3">
      <c r="A4498" s="27">
        <v>836</v>
      </c>
      <c r="B4498" s="31">
        <v>45000</v>
      </c>
      <c r="C4498" s="31">
        <v>44875</v>
      </c>
      <c r="D4498" s="19" t="s">
        <v>2177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v>45000</v>
      </c>
      <c r="C4499" s="31">
        <v>44875</v>
      </c>
      <c r="D4499" s="19" t="s">
        <v>2177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v>45000</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hidden="1" customHeight="1" x14ac:dyDescent="0.3">
      <c r="A4501" s="27">
        <f t="shared" si="45"/>
        <v>838</v>
      </c>
      <c r="B4501" s="31">
        <v>45000</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v>45000</v>
      </c>
      <c r="C4502" s="31">
        <v>44949</v>
      </c>
      <c r="D4502" s="19" t="s">
        <v>1803</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1917</v>
      </c>
      <c r="K4502" s="51" t="str">
        <f>LeaveTracker[[#This Row],[Days]]&amp;" "&amp;LeaveTracker[[#This Row],[Type of Leave]]</f>
        <v>1 OTHER</v>
      </c>
      <c r="L4502" s="23">
        <v>1</v>
      </c>
      <c r="M4502" s="27"/>
    </row>
    <row r="4503" spans="1:13" ht="30" hidden="1" customHeight="1" x14ac:dyDescent="0.3">
      <c r="A4503" s="27">
        <f t="shared" si="45"/>
        <v>840</v>
      </c>
      <c r="B4503" s="31">
        <v>45000</v>
      </c>
      <c r="C4503" s="31">
        <v>44858</v>
      </c>
      <c r="D4503" s="19" t="s">
        <v>2177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v>45000</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31">
        <v>45000</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v>45000</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v>45000</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v>45000</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hidden="1"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hidden="1" customHeight="1" x14ac:dyDescent="0.3">
      <c r="A4511" s="27">
        <f t="shared" si="46"/>
        <v>846</v>
      </c>
      <c r="B4511" s="31">
        <v>45000</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v>45000</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v>45000</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v>45000</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v>45000</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hidden="1" customHeight="1" x14ac:dyDescent="0.3">
      <c r="A4517" s="27">
        <f t="shared" si="46"/>
        <v>852</v>
      </c>
      <c r="B4517" s="31">
        <v>45000</v>
      </c>
      <c r="C4517" s="31">
        <v>44781</v>
      </c>
      <c r="D4517" s="19" t="s">
        <v>1081</v>
      </c>
      <c r="E4517" s="51" t="str">
        <f>IF(ISBLANK(LeaveTracker[[#This Row],[Employee Name]]),"-----",VLOOKUP(LeaveTracker[[#This Row],[Employee Name]],Employees[[Employee Name]:[Office]],7))</f>
        <v>CENRO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v>45000</v>
      </c>
      <c r="C4518" s="31">
        <v>44816</v>
      </c>
      <c r="D4518" s="19" t="s">
        <v>2180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v>45000</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v>45000</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v>45000</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v>45000</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v>45000</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v>45000</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hidden="1" customHeight="1" x14ac:dyDescent="0.3">
      <c r="A4525" s="27">
        <f t="shared" si="46"/>
        <v>857</v>
      </c>
      <c r="B4525" s="31">
        <v>45000</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v>45000</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v>45000</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v>45000</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v>45000</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v>45000</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v>45000</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v>45000</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v>45000</v>
      </c>
      <c r="C4534" s="31">
        <v>44784</v>
      </c>
      <c r="D4534" s="19" t="s">
        <v>2183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hidden="1" customHeight="1" x14ac:dyDescent="0.3">
      <c r="A4535" s="27">
        <f t="shared" si="46"/>
        <v>867</v>
      </c>
      <c r="B4535" s="31">
        <v>45000</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v>45000</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hidden="1" customHeight="1" x14ac:dyDescent="0.3">
      <c r="A4537" s="27">
        <f t="shared" si="46"/>
        <v>869</v>
      </c>
      <c r="B4537" s="31">
        <v>45000</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v>45000</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v>45000</v>
      </c>
      <c r="C4540" s="31">
        <v>44980</v>
      </c>
      <c r="D4540" s="19" t="s">
        <v>1774</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v>45000</v>
      </c>
      <c r="C4541" s="31">
        <v>44978</v>
      </c>
      <c r="D4541" s="19" t="s">
        <v>1977</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v>45000</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v>45000</v>
      </c>
      <c r="C4543" s="31">
        <v>44931</v>
      </c>
      <c r="D4543" s="19" t="s">
        <v>1843</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v>45000</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v>45000</v>
      </c>
      <c r="C4545" s="31">
        <v>44907</v>
      </c>
      <c r="D4545" s="19" t="s">
        <v>1866</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v>45000</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v>45000</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v>45000</v>
      </c>
      <c r="C4548" s="31">
        <v>45000</v>
      </c>
      <c r="D4548" s="19" t="s">
        <v>1836</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hidden="1" customHeight="1" x14ac:dyDescent="0.3">
      <c r="A4549" s="27">
        <f t="shared" si="46"/>
        <v>881</v>
      </c>
      <c r="B4549" s="31">
        <v>45000</v>
      </c>
      <c r="C4549" s="31">
        <v>45006</v>
      </c>
      <c r="D4549" s="19" t="s">
        <v>801</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57"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v>45000</v>
      </c>
      <c r="C4550" s="31">
        <v>45000</v>
      </c>
      <c r="D4550" s="19" t="s">
        <v>2189</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57" t="s">
        <v>1025</v>
      </c>
      <c r="J4550" s="43" t="s">
        <v>2190</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v>45000</v>
      </c>
      <c r="C4551" s="31">
        <v>44924</v>
      </c>
      <c r="D4551" s="19" t="s">
        <v>784</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57" t="s">
        <v>299</v>
      </c>
      <c r="J4551" s="43" t="s">
        <v>693</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31">
        <v>45000</v>
      </c>
      <c r="C4552" s="31">
        <v>44935</v>
      </c>
      <c r="D4552" s="19" t="s">
        <v>1073</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57"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31">
        <v>45000</v>
      </c>
      <c r="C4553" s="31">
        <v>44935</v>
      </c>
      <c r="D4553" s="19" t="s">
        <v>1073</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57"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31">
        <v>45000</v>
      </c>
      <c r="C4554" s="31">
        <v>44858</v>
      </c>
      <c r="D4554" s="19" t="s">
        <v>1073</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57" t="s">
        <v>81</v>
      </c>
      <c r="K4554" s="51" t="str">
        <f>LeaveTracker[[#This Row],[Days]]&amp;" "&amp;LeaveTracker[[#This Row],[Type of Leave]]</f>
        <v>3 SL</v>
      </c>
      <c r="L4554" s="23">
        <v>3</v>
      </c>
      <c r="M4554" s="27"/>
    </row>
    <row r="4555" spans="1:13" ht="30" hidden="1" customHeight="1" x14ac:dyDescent="0.3">
      <c r="A4555" s="27">
        <f t="shared" si="46"/>
        <v>886</v>
      </c>
      <c r="B4555" s="31">
        <v>45000</v>
      </c>
      <c r="C4555" s="31">
        <v>44951</v>
      </c>
      <c r="D4555" s="19" t="s">
        <v>1073</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57"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31">
        <v>45000</v>
      </c>
      <c r="C4556" s="31">
        <v>44859</v>
      </c>
      <c r="D4556" s="19" t="s">
        <v>473</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57"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31">
        <v>45000</v>
      </c>
      <c r="C4557" s="31">
        <v>44873</v>
      </c>
      <c r="D4557" s="19" t="s">
        <v>473</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57"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31">
        <v>45000</v>
      </c>
      <c r="C4558" s="31">
        <v>44893</v>
      </c>
      <c r="D4558" s="19" t="s">
        <v>473</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57"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31">
        <v>45000</v>
      </c>
      <c r="C4559" s="31">
        <v>44893</v>
      </c>
      <c r="D4559" s="19" t="s">
        <v>473</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57"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31">
        <v>45000</v>
      </c>
      <c r="D4560" s="19" t="s">
        <v>473</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57"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31">
        <v>45000</v>
      </c>
      <c r="C4561" s="31">
        <v>44946</v>
      </c>
      <c r="D4561" s="19" t="s">
        <v>473</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57"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31">
        <v>45000</v>
      </c>
      <c r="C4562" s="31">
        <v>44970</v>
      </c>
      <c r="D4562" s="19" t="s">
        <v>473</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57"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31">
        <v>45000</v>
      </c>
      <c r="C4563" s="31">
        <v>44953</v>
      </c>
      <c r="D4563" s="19" t="s">
        <v>2192</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57" t="s">
        <v>77</v>
      </c>
      <c r="J4563" s="43" t="s">
        <v>300</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31">
        <v>45000</v>
      </c>
      <c r="C4564" s="31">
        <v>44952</v>
      </c>
      <c r="D4564" s="19" t="s">
        <v>2193</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57"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31">
        <v>45000</v>
      </c>
      <c r="C4565" s="31">
        <v>44918</v>
      </c>
      <c r="D4565" s="19" t="s">
        <v>2126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57" t="s">
        <v>82</v>
      </c>
      <c r="K4565" s="51" t="str">
        <f>LeaveTracker[[#This Row],[Days]]&amp;" "&amp;LeaveTracker[[#This Row],[Type of Leave]]</f>
        <v>3 VL</v>
      </c>
      <c r="L4565" s="23">
        <v>3</v>
      </c>
      <c r="M4565" s="27"/>
    </row>
    <row r="4566" spans="1:13" ht="30" hidden="1" customHeight="1" x14ac:dyDescent="0.3">
      <c r="A4566" s="27">
        <f t="shared" si="46"/>
        <v>896</v>
      </c>
      <c r="B4566" s="31">
        <v>45000</v>
      </c>
      <c r="C4566" s="31">
        <v>44965</v>
      </c>
      <c r="D4566" s="19" t="s">
        <v>2193</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57"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31">
        <v>45000</v>
      </c>
      <c r="C4567" s="31">
        <v>44942</v>
      </c>
      <c r="D4567" s="19" t="s">
        <v>2193</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57"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57"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57"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57"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57"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31">
        <v>45000</v>
      </c>
      <c r="C4572" s="31">
        <v>44936</v>
      </c>
      <c r="D4572" s="19" t="s">
        <v>530</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57" t="s">
        <v>299</v>
      </c>
      <c r="J4572" s="43" t="s">
        <v>1769</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31">
        <v>45000</v>
      </c>
      <c r="C4573" s="31">
        <v>44936</v>
      </c>
      <c r="D4573" s="19" t="s">
        <v>530</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57" t="s">
        <v>299</v>
      </c>
      <c r="J4573" s="43" t="s">
        <v>1769</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31">
        <v>45000</v>
      </c>
      <c r="C4574" s="31">
        <v>44956</v>
      </c>
      <c r="D4574" s="19" t="s">
        <v>530</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57" t="s">
        <v>299</v>
      </c>
      <c r="J4574" s="43" t="s">
        <v>1769</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31">
        <v>45000</v>
      </c>
      <c r="C4575" s="31">
        <v>44954</v>
      </c>
      <c r="D4575" s="19" t="s">
        <v>530</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57"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31">
        <v>45000</v>
      </c>
      <c r="C4576" s="31">
        <v>44978</v>
      </c>
      <c r="D4576" s="19" t="s">
        <v>311</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57"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31">
        <v>45000</v>
      </c>
      <c r="C4577" s="31">
        <v>44908</v>
      </c>
      <c r="D4577" s="19" t="s">
        <v>311</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57"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31">
        <v>45000</v>
      </c>
      <c r="C4578" s="31">
        <v>44893</v>
      </c>
      <c r="D4578" s="19" t="s">
        <v>530</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57"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31">
        <v>45000</v>
      </c>
      <c r="C4579" s="31">
        <v>44881</v>
      </c>
      <c r="D4579" s="19" t="s">
        <v>530</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57"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31">
        <v>45000</v>
      </c>
      <c r="C4580" s="31">
        <v>44902</v>
      </c>
      <c r="D4580" s="19" t="s">
        <v>530</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57"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31">
        <v>45000</v>
      </c>
      <c r="C4581" s="31">
        <v>44805</v>
      </c>
      <c r="D4581" s="19" t="s">
        <v>256</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57" t="s">
        <v>299</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31">
        <v>45000</v>
      </c>
      <c r="C4582" s="31">
        <v>44805</v>
      </c>
      <c r="D4582" s="19" t="s">
        <v>256</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57"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31">
        <v>45000</v>
      </c>
      <c r="C4583" s="31">
        <v>44841</v>
      </c>
      <c r="D4583" s="19" t="s">
        <v>256</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57" t="s">
        <v>299</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31">
        <v>45000</v>
      </c>
      <c r="C4584" s="31">
        <v>44904</v>
      </c>
      <c r="D4584" s="19" t="s">
        <v>256</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57"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31">
        <v>45000</v>
      </c>
      <c r="C4585" s="31">
        <v>44904</v>
      </c>
      <c r="D4585" s="19" t="s">
        <v>256</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57"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31">
        <v>45000</v>
      </c>
      <c r="C4586" s="31">
        <v>44904</v>
      </c>
      <c r="D4586" s="19" t="s">
        <v>256</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57"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31">
        <v>45000</v>
      </c>
      <c r="C4587" s="31">
        <v>44944</v>
      </c>
      <c r="D4587" s="19" t="s">
        <v>256</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57" t="s">
        <v>299</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31">
        <v>45000</v>
      </c>
      <c r="C4588" s="31">
        <v>44844</v>
      </c>
      <c r="D4588" s="19" t="s">
        <v>247</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57"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31">
        <v>45000</v>
      </c>
      <c r="C4589" s="31">
        <v>44900</v>
      </c>
      <c r="D4589" s="19" t="s">
        <v>247</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57"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31">
        <v>45000</v>
      </c>
      <c r="C4590" s="31">
        <v>44924</v>
      </c>
      <c r="D4590" s="19" t="s">
        <v>247</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57"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31">
        <v>45000</v>
      </c>
      <c r="C4591" s="31">
        <v>44907</v>
      </c>
      <c r="D4591" s="19" t="s">
        <v>247</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57" t="s">
        <v>299</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31">
        <v>45000</v>
      </c>
      <c r="C4592" s="31">
        <v>44942</v>
      </c>
      <c r="D4592" s="19" t="s">
        <v>247</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57"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31">
        <v>45000</v>
      </c>
      <c r="C4593" s="31">
        <v>44844</v>
      </c>
      <c r="D4593" s="19" t="s">
        <v>253</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57"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31">
        <v>45000</v>
      </c>
      <c r="C4594" s="31">
        <v>44880</v>
      </c>
      <c r="D4594" s="19" t="s">
        <v>253</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57" t="s">
        <v>299</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31">
        <v>45000</v>
      </c>
      <c r="C4595" s="31">
        <v>44953</v>
      </c>
      <c r="D4595" s="19" t="s">
        <v>912</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57"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31">
        <v>45000</v>
      </c>
      <c r="C4596" s="31">
        <v>44965</v>
      </c>
      <c r="D4596" s="19" t="s">
        <v>2194</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57"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31">
        <v>45000</v>
      </c>
      <c r="C4597" s="31">
        <v>44979</v>
      </c>
      <c r="D4597" s="20" t="s">
        <v>2048</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57" t="s">
        <v>299</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31">
        <v>45000</v>
      </c>
      <c r="C4598" s="31">
        <v>44936</v>
      </c>
      <c r="D4598" s="19" t="s">
        <v>281</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57" t="s">
        <v>299</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31">
        <v>45000</v>
      </c>
      <c r="C4599" s="31">
        <v>44945</v>
      </c>
      <c r="D4599" s="19" t="s">
        <v>1807</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57"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31">
        <v>45000</v>
      </c>
      <c r="C4600" s="31">
        <v>44806</v>
      </c>
      <c r="D4600" s="19" t="s">
        <v>524</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57" t="s">
        <v>299</v>
      </c>
      <c r="J4600" s="43" t="s">
        <v>275</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31">
        <v>45000</v>
      </c>
      <c r="C4601" s="31">
        <v>44893</v>
      </c>
      <c r="D4601" s="19" t="s">
        <v>524</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57"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31">
        <v>45000</v>
      </c>
      <c r="C4602" s="31">
        <v>44893</v>
      </c>
      <c r="D4602" s="19" t="s">
        <v>524</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57"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31">
        <v>45000</v>
      </c>
      <c r="C4603" s="31">
        <v>44960</v>
      </c>
      <c r="D4603" s="19" t="s">
        <v>524</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57" t="s">
        <v>299</v>
      </c>
      <c r="J4603" s="43" t="s">
        <v>275</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31">
        <v>45000</v>
      </c>
      <c r="C4604" s="31">
        <v>44811</v>
      </c>
      <c r="D4604" s="19" t="s">
        <v>475</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57"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31">
        <v>45000</v>
      </c>
      <c r="C4605" s="31">
        <v>44854</v>
      </c>
      <c r="D4605" s="19" t="s">
        <v>475</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57"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31">
        <v>45000</v>
      </c>
      <c r="C4606" s="31">
        <v>44872</v>
      </c>
      <c r="D4606" s="19" t="s">
        <v>475</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57"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31">
        <v>45000</v>
      </c>
      <c r="C4607" s="31">
        <v>44901</v>
      </c>
      <c r="D4607" s="19" t="s">
        <v>475</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57"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31">
        <v>45000</v>
      </c>
      <c r="C4608" s="31">
        <v>44901</v>
      </c>
      <c r="D4608" s="19" t="s">
        <v>475</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57"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31">
        <v>45000</v>
      </c>
      <c r="C4609" s="31">
        <v>44957</v>
      </c>
      <c r="D4609" s="19" t="s">
        <v>475</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57"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31">
        <v>45000</v>
      </c>
      <c r="C4610" s="31">
        <v>44945</v>
      </c>
      <c r="D4610" s="19" t="s">
        <v>475</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57"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31">
        <v>45000</v>
      </c>
      <c r="C4611" s="31">
        <v>44932</v>
      </c>
      <c r="D4611" s="19" t="s">
        <v>475</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57"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31">
        <v>45000</v>
      </c>
      <c r="C4612" s="31">
        <v>44970</v>
      </c>
      <c r="D4612" s="19" t="s">
        <v>475</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57"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31">
        <v>45000</v>
      </c>
      <c r="C4613" s="31">
        <v>44848</v>
      </c>
      <c r="D4613" s="19" t="s">
        <v>1052</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57" t="s">
        <v>81</v>
      </c>
      <c r="K4613" s="51" t="str">
        <f>LeaveTracker[[#This Row],[Days]]&amp;" "&amp;LeaveTracker[[#This Row],[Type of Leave]]</f>
        <v>1 SL</v>
      </c>
      <c r="L4613" s="23">
        <v>1</v>
      </c>
      <c r="M4613" s="27"/>
    </row>
    <row r="4614" spans="1:13" ht="30" hidden="1" customHeight="1" x14ac:dyDescent="0.3">
      <c r="A4614" s="27">
        <v>940</v>
      </c>
      <c r="B4614" s="31">
        <v>45000</v>
      </c>
      <c r="C4614" s="31">
        <v>44848</v>
      </c>
      <c r="D4614" s="19" t="s">
        <v>1052</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57"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31">
        <v>45000</v>
      </c>
      <c r="C4615" s="31">
        <v>44848</v>
      </c>
      <c r="D4615" s="19" t="s">
        <v>1052</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57"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31">
        <v>45000</v>
      </c>
      <c r="C4616" s="31">
        <v>44858</v>
      </c>
      <c r="D4616" s="19" t="s">
        <v>1052</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57"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31">
        <v>45000</v>
      </c>
      <c r="C4617" s="31">
        <v>44893</v>
      </c>
      <c r="D4617" s="19" t="s">
        <v>1052</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57"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31">
        <v>45000</v>
      </c>
      <c r="C4618" s="31">
        <v>44893</v>
      </c>
      <c r="D4618" s="19" t="s">
        <v>1052</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57"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31">
        <v>45000</v>
      </c>
      <c r="C4619" s="31">
        <v>44873</v>
      </c>
      <c r="D4619" s="19" t="s">
        <v>1052</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57"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31">
        <v>45000</v>
      </c>
      <c r="C4620" s="31">
        <v>44873</v>
      </c>
      <c r="D4620" s="19" t="s">
        <v>1052</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57"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31">
        <v>45000</v>
      </c>
      <c r="C4621" s="31">
        <v>44943</v>
      </c>
      <c r="D4621" s="19" t="s">
        <v>1052</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57"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31">
        <v>45000</v>
      </c>
      <c r="C4622" s="31">
        <v>44963</v>
      </c>
      <c r="D4622" s="19" t="s">
        <v>1052</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57" t="s">
        <v>81</v>
      </c>
      <c r="K4622" s="51" t="str">
        <f ca="1">LeaveTracker[[#This Row],[Days]]&amp;" "&amp;LeaveTracker[[#This Row],[Type of Leave]]</f>
        <v>2 SL</v>
      </c>
      <c r="L4622" s="23">
        <f ca="1">NETWORKDAYS(LeaveTracker[[#This Row],[Start Date]],LeaveTracker[[#This Row],[End Date]],lstHolidays)</f>
        <v>2</v>
      </c>
      <c r="M4622" s="27"/>
    </row>
    <row r="4623" spans="1:13" ht="30" hidden="1" customHeight="1" x14ac:dyDescent="0.3">
      <c r="A4623" s="27">
        <f t="shared" si="47"/>
        <v>948</v>
      </c>
      <c r="B4623" s="31">
        <v>44989</v>
      </c>
      <c r="C4623" s="31">
        <v>44953</v>
      </c>
      <c r="D4623" s="19" t="s">
        <v>305</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57" t="s">
        <v>81</v>
      </c>
      <c r="K4623" s="51" t="str">
        <f ca="1">LeaveTracker[[#This Row],[Days]]&amp;" "&amp;LeaveTracker[[#This Row],[Type of Leave]]</f>
        <v>2 SL</v>
      </c>
      <c r="L4623" s="23">
        <f ca="1">NETWORKDAYS(LeaveTracker[[#This Row],[Start Date]],LeaveTracker[[#This Row],[End Date]],lstHolidays)</f>
        <v>2</v>
      </c>
      <c r="M4623" s="27"/>
    </row>
    <row r="4624" spans="1:13" ht="30" hidden="1" customHeight="1" x14ac:dyDescent="0.3">
      <c r="A4624" s="27">
        <f t="shared" si="47"/>
        <v>949</v>
      </c>
      <c r="B4624" s="31">
        <v>44989</v>
      </c>
      <c r="C4624" s="31">
        <v>44965</v>
      </c>
      <c r="D4624" s="19" t="s">
        <v>305</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57" t="s">
        <v>81</v>
      </c>
      <c r="K4624" s="51" t="str">
        <f ca="1">LeaveTracker[[#This Row],[Days]]&amp;" "&amp;LeaveTracker[[#This Row],[Type of Leave]]</f>
        <v>2 SL</v>
      </c>
      <c r="L4624" s="23">
        <f ca="1">NETWORKDAYS(LeaveTracker[[#This Row],[Start Date]],LeaveTracker[[#This Row],[End Date]],lstHolidays)</f>
        <v>2</v>
      </c>
      <c r="M4624" s="27"/>
    </row>
    <row r="4625" spans="1:13" ht="30" hidden="1" customHeight="1" x14ac:dyDescent="0.3">
      <c r="A4625" s="27">
        <f t="shared" si="47"/>
        <v>950</v>
      </c>
      <c r="B4625" s="31">
        <v>44989</v>
      </c>
      <c r="C4625" s="31">
        <v>44916</v>
      </c>
      <c r="D4625" s="19" t="s">
        <v>305</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57" t="s">
        <v>81</v>
      </c>
      <c r="K4625" s="51" t="str">
        <f ca="1">LeaveTracker[[#This Row],[Days]]&amp;" "&amp;LeaveTracker[[#This Row],[Type of Leave]]</f>
        <v>1 SL</v>
      </c>
      <c r="L4625" s="23">
        <f ca="1">NETWORKDAYS(LeaveTracker[[#This Row],[Start Date]],LeaveTracker[[#This Row],[End Date]],lstHolidays)</f>
        <v>1</v>
      </c>
      <c r="M4625" s="27"/>
    </row>
    <row r="4626" spans="1:13" ht="30" hidden="1" customHeight="1" x14ac:dyDescent="0.3">
      <c r="A4626" s="27">
        <f t="shared" si="47"/>
        <v>951</v>
      </c>
      <c r="B4626" s="31">
        <v>44989</v>
      </c>
      <c r="C4626" s="31">
        <v>44874</v>
      </c>
      <c r="D4626" s="19" t="s">
        <v>305</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57" t="s">
        <v>81</v>
      </c>
      <c r="K4626" s="51" t="str">
        <f ca="1">LeaveTracker[[#This Row],[Days]]&amp;" "&amp;LeaveTracker[[#This Row],[Type of Leave]]</f>
        <v>1 SL</v>
      </c>
      <c r="L4626" s="23">
        <f ca="1">NETWORKDAYS(LeaveTracker[[#This Row],[Start Date]],LeaveTracker[[#This Row],[End Date]],lstHolidays)</f>
        <v>1</v>
      </c>
      <c r="M4626" s="27"/>
    </row>
    <row r="4627" spans="1:13" ht="30" hidden="1" customHeight="1" x14ac:dyDescent="0.3">
      <c r="A4627" s="27">
        <f t="shared" si="47"/>
        <v>952</v>
      </c>
      <c r="B4627" s="31">
        <v>44989</v>
      </c>
      <c r="C4627" s="31">
        <v>44929</v>
      </c>
      <c r="D4627" s="19" t="s">
        <v>305</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57" t="s">
        <v>81</v>
      </c>
      <c r="K4627" s="51" t="str">
        <f ca="1">LeaveTracker[[#This Row],[Days]]&amp;" "&amp;LeaveTracker[[#This Row],[Type of Leave]]</f>
        <v>1 SL</v>
      </c>
      <c r="L4627" s="23">
        <f ca="1">NETWORKDAYS(LeaveTracker[[#This Row],[Start Date]],LeaveTracker[[#This Row],[End Date]],lstHolidays)</f>
        <v>1</v>
      </c>
      <c r="M4627" s="27"/>
    </row>
    <row r="4628" spans="1:13" ht="30" hidden="1" customHeight="1" x14ac:dyDescent="0.3">
      <c r="A4628" s="27">
        <v>952</v>
      </c>
      <c r="B4628" s="31">
        <v>44989</v>
      </c>
      <c r="C4628" s="31">
        <v>44929</v>
      </c>
      <c r="D4628" s="19" t="s">
        <v>305</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57" t="s">
        <v>81</v>
      </c>
      <c r="K4628" s="51" t="str">
        <f ca="1">LeaveTracker[[#This Row],[Days]]&amp;" "&amp;LeaveTracker[[#This Row],[Type of Leave]]</f>
        <v>1 SL</v>
      </c>
      <c r="L4628" s="23">
        <f ca="1">NETWORKDAYS(LeaveTracker[[#This Row],[Start Date]],LeaveTracker[[#This Row],[End Date]],lstHolidays)</f>
        <v>1</v>
      </c>
      <c r="M4628" s="27"/>
    </row>
    <row r="4629" spans="1:13" ht="30" hidden="1" customHeight="1" x14ac:dyDescent="0.3">
      <c r="A4629" s="27">
        <f t="shared" si="47"/>
        <v>953</v>
      </c>
      <c r="B4629" s="31">
        <v>44989</v>
      </c>
      <c r="C4629" s="31">
        <v>44909</v>
      </c>
      <c r="D4629" s="19" t="s">
        <v>305</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57" t="s">
        <v>81</v>
      </c>
      <c r="K4629" s="51" t="str">
        <f ca="1">LeaveTracker[[#This Row],[Days]]&amp;" "&amp;LeaveTracker[[#This Row],[Type of Leave]]</f>
        <v>2 SL</v>
      </c>
      <c r="L4629" s="23">
        <f ca="1">NETWORKDAYS(LeaveTracker[[#This Row],[Start Date]],LeaveTracker[[#This Row],[End Date]],lstHolidays)</f>
        <v>2</v>
      </c>
      <c r="M4629" s="27"/>
    </row>
    <row r="4630" spans="1:13" ht="30" hidden="1" customHeight="1" x14ac:dyDescent="0.3">
      <c r="A4630" s="27">
        <f t="shared" si="47"/>
        <v>954</v>
      </c>
      <c r="B4630" s="31">
        <v>44989</v>
      </c>
      <c r="C4630" s="31">
        <v>44847</v>
      </c>
      <c r="D4630" s="19" t="s">
        <v>305</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57" t="s">
        <v>81</v>
      </c>
      <c r="K4630" s="51" t="str">
        <f ca="1">LeaveTracker[[#This Row],[Days]]&amp;" "&amp;LeaveTracker[[#This Row],[Type of Leave]]</f>
        <v>1 SL</v>
      </c>
      <c r="L4630" s="23">
        <f ca="1">NETWORKDAYS(LeaveTracker[[#This Row],[Start Date]],LeaveTracker[[#This Row],[End Date]],lstHolidays)</f>
        <v>1</v>
      </c>
      <c r="M4630" s="27"/>
    </row>
    <row r="4631" spans="1:13" ht="30" hidden="1" customHeight="1" x14ac:dyDescent="0.3">
      <c r="A4631" s="27">
        <f t="shared" si="47"/>
        <v>955</v>
      </c>
      <c r="B4631" s="31">
        <v>44989</v>
      </c>
      <c r="C4631" s="31">
        <v>44809</v>
      </c>
      <c r="D4631" s="19" t="s">
        <v>305</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57" t="s">
        <v>81</v>
      </c>
      <c r="K4631" s="51" t="str">
        <f ca="1">LeaveTracker[[#This Row],[Days]]&amp;" "&amp;LeaveTracker[[#This Row],[Type of Leave]]</f>
        <v>2 SL</v>
      </c>
      <c r="L4631" s="23">
        <f ca="1">NETWORKDAYS(LeaveTracker[[#This Row],[Start Date]],LeaveTracker[[#This Row],[End Date]],lstHolidays)</f>
        <v>2</v>
      </c>
      <c r="M4631" s="27"/>
    </row>
    <row r="4632" spans="1:13" ht="30" hidden="1" customHeight="1" x14ac:dyDescent="0.3">
      <c r="A4632" s="27">
        <f t="shared" si="47"/>
        <v>956</v>
      </c>
      <c r="B4632" s="31">
        <v>44989</v>
      </c>
      <c r="C4632" s="31">
        <v>44844</v>
      </c>
      <c r="D4632" s="19" t="s">
        <v>305</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57" t="s">
        <v>81</v>
      </c>
      <c r="K4632" s="51" t="str">
        <f ca="1">LeaveTracker[[#This Row],[Days]]&amp;" "&amp;LeaveTracker[[#This Row],[Type of Leave]]</f>
        <v>1 SL</v>
      </c>
      <c r="L4632" s="23">
        <f ca="1">NETWORKDAYS(LeaveTracker[[#This Row],[Start Date]],LeaveTracker[[#This Row],[End Date]],lstHolidays)</f>
        <v>1</v>
      </c>
      <c r="M4632" s="27"/>
    </row>
    <row r="4633" spans="1:13" ht="30" hidden="1" customHeight="1" x14ac:dyDescent="0.3">
      <c r="A4633" s="27">
        <f t="shared" si="47"/>
        <v>957</v>
      </c>
      <c r="B4633" s="31">
        <v>44989</v>
      </c>
      <c r="C4633" s="31">
        <v>44851</v>
      </c>
      <c r="D4633" s="19" t="s">
        <v>305</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57" t="s">
        <v>82</v>
      </c>
      <c r="K4633" s="51" t="str">
        <f ca="1">LeaveTracker[[#This Row],[Days]]&amp;" "&amp;LeaveTracker[[#This Row],[Type of Leave]]</f>
        <v>1 VL</v>
      </c>
      <c r="L4633" s="23">
        <f ca="1">NETWORKDAYS(LeaveTracker[[#This Row],[Start Date]],LeaveTracker[[#This Row],[End Date]],lstHolidays)</f>
        <v>1</v>
      </c>
      <c r="M4633" s="27"/>
    </row>
    <row r="4634" spans="1:13" ht="30" hidden="1" customHeight="1" x14ac:dyDescent="0.3">
      <c r="A4634" s="27">
        <v>957</v>
      </c>
      <c r="B4634" s="31">
        <v>44989</v>
      </c>
      <c r="C4634" s="31">
        <v>44851</v>
      </c>
      <c r="D4634" s="19" t="s">
        <v>305</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57" t="s">
        <v>82</v>
      </c>
      <c r="K4634" s="51" t="str">
        <f ca="1">LeaveTracker[[#This Row],[Days]]&amp;" "&amp;LeaveTracker[[#This Row],[Type of Leave]]</f>
        <v>1 VL</v>
      </c>
      <c r="L4634" s="23">
        <f ca="1">NETWORKDAYS(LeaveTracker[[#This Row],[Start Date]],LeaveTracker[[#This Row],[End Date]],lstHolidays)</f>
        <v>1</v>
      </c>
      <c r="M4634" s="27"/>
    </row>
    <row r="4635" spans="1:13" ht="30" hidden="1" customHeight="1" x14ac:dyDescent="0.3">
      <c r="A4635" s="27">
        <v>957</v>
      </c>
      <c r="B4635" s="31">
        <v>44989</v>
      </c>
      <c r="C4635" s="31">
        <v>44851</v>
      </c>
      <c r="D4635" s="19" t="s">
        <v>305</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57" t="s">
        <v>82</v>
      </c>
      <c r="K4635" s="51" t="str">
        <f ca="1">LeaveTracker[[#This Row],[Days]]&amp;" "&amp;LeaveTracker[[#This Row],[Type of Leave]]</f>
        <v>1 VL</v>
      </c>
      <c r="L4635" s="23">
        <f ca="1">NETWORKDAYS(LeaveTracker[[#This Row],[Start Date]],LeaveTracker[[#This Row],[End Date]],lstHolidays)</f>
        <v>1</v>
      </c>
      <c r="M4635" s="27"/>
    </row>
    <row r="4636" spans="1:13" ht="30" hidden="1" customHeight="1" x14ac:dyDescent="0.3">
      <c r="A4636" s="27">
        <v>957</v>
      </c>
      <c r="B4636" s="31">
        <v>44989</v>
      </c>
      <c r="C4636" s="31">
        <v>44851</v>
      </c>
      <c r="D4636" s="19" t="s">
        <v>305</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57" t="s">
        <v>82</v>
      </c>
      <c r="K4636" s="51" t="str">
        <f ca="1">LeaveTracker[[#This Row],[Days]]&amp;" "&amp;LeaveTracker[[#This Row],[Type of Leave]]</f>
        <v>1 VL</v>
      </c>
      <c r="L4636" s="23">
        <f ca="1">NETWORKDAYS(LeaveTracker[[#This Row],[Start Date]],LeaveTracker[[#This Row],[End Date]],lstHolidays)</f>
        <v>1</v>
      </c>
      <c r="M4636" s="27"/>
    </row>
    <row r="4637" spans="1:13" ht="30" hidden="1" customHeight="1" x14ac:dyDescent="0.3">
      <c r="A4637" s="27">
        <v>957</v>
      </c>
      <c r="B4637" s="31">
        <v>44989</v>
      </c>
      <c r="C4637" s="31">
        <v>44851</v>
      </c>
      <c r="D4637" s="19" t="s">
        <v>305</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57" t="s">
        <v>82</v>
      </c>
      <c r="K4637" s="51" t="str">
        <f ca="1">LeaveTracker[[#This Row],[Days]]&amp;" "&amp;LeaveTracker[[#This Row],[Type of Leave]]</f>
        <v>1 VL</v>
      </c>
      <c r="L4637" s="23">
        <f ca="1">NETWORKDAYS(LeaveTracker[[#This Row],[Start Date]],LeaveTracker[[#This Row],[End Date]],lstHolidays)</f>
        <v>1</v>
      </c>
      <c r="M4637" s="27"/>
    </row>
    <row r="4638" spans="1:13" ht="30" hidden="1" customHeight="1" x14ac:dyDescent="0.3">
      <c r="A4638" s="27">
        <f t="shared" ref="A4638:A4701" si="48">A4637+1</f>
        <v>958</v>
      </c>
      <c r="B4638" s="31">
        <v>44989</v>
      </c>
      <c r="C4638" s="31">
        <v>44896</v>
      </c>
      <c r="D4638" s="19" t="s">
        <v>303</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57" t="s">
        <v>82</v>
      </c>
      <c r="K4638" s="51" t="str">
        <f ca="1">LeaveTracker[[#This Row],[Days]]&amp;" "&amp;LeaveTracker[[#This Row],[Type of Leave]]</f>
        <v>3 VL</v>
      </c>
      <c r="L4638" s="23">
        <f ca="1">NETWORKDAYS(LeaveTracker[[#This Row],[Start Date]],LeaveTracker[[#This Row],[End Date]],lstHolidays)</f>
        <v>3</v>
      </c>
      <c r="M4638" s="27"/>
    </row>
    <row r="4639" spans="1:13" ht="30" hidden="1" customHeight="1" x14ac:dyDescent="0.3">
      <c r="A4639" s="27">
        <f t="shared" si="48"/>
        <v>959</v>
      </c>
      <c r="B4639" s="31">
        <v>44989</v>
      </c>
      <c r="C4639" s="31">
        <v>44851</v>
      </c>
      <c r="D4639" s="19" t="s">
        <v>303</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57" t="s">
        <v>299</v>
      </c>
      <c r="J4639" s="43" t="s">
        <v>300</v>
      </c>
      <c r="K4639" s="51" t="str">
        <f ca="1">LeaveTracker[[#This Row],[Days]]&amp;" "&amp;LeaveTracker[[#This Row],[Type of Leave]]</f>
        <v>3 OTHER</v>
      </c>
      <c r="L4639" s="23">
        <f ca="1">NETWORKDAYS(LeaveTracker[[#This Row],[Start Date]],LeaveTracker[[#This Row],[End Date]],lstHolidays)</f>
        <v>3</v>
      </c>
      <c r="M4639" s="27"/>
    </row>
    <row r="4640" spans="1:13" ht="30" hidden="1" customHeight="1" x14ac:dyDescent="0.3">
      <c r="A4640" s="27">
        <f t="shared" si="48"/>
        <v>960</v>
      </c>
      <c r="B4640" s="31">
        <v>44989</v>
      </c>
      <c r="C4640" s="31">
        <v>44953</v>
      </c>
      <c r="D4640" s="19" t="s">
        <v>1898</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57" t="s">
        <v>82</v>
      </c>
      <c r="K4640" s="51" t="str">
        <f ca="1">LeaveTracker[[#This Row],[Days]]&amp;" "&amp;LeaveTracker[[#This Row],[Type of Leave]]</f>
        <v>1 VL</v>
      </c>
      <c r="L4640" s="23">
        <f ca="1">NETWORKDAYS(LeaveTracker[[#This Row],[Start Date]],LeaveTracker[[#This Row],[End Date]],lstHolidays)</f>
        <v>1</v>
      </c>
      <c r="M4640" s="27"/>
    </row>
    <row r="4641" spans="1:13" ht="30" hidden="1" customHeight="1" x14ac:dyDescent="0.3">
      <c r="A4641" s="27">
        <v>960</v>
      </c>
      <c r="B4641" s="31">
        <v>44989</v>
      </c>
      <c r="C4641" s="31">
        <v>44953</v>
      </c>
      <c r="D4641" s="19" t="s">
        <v>1898</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57" t="s">
        <v>82</v>
      </c>
      <c r="K4641" s="51" t="str">
        <f>LeaveTracker[[#This Row],[Days]]&amp;" "&amp;LeaveTracker[[#This Row],[Type of Leave]]</f>
        <v>2 VL</v>
      </c>
      <c r="L4641" s="23">
        <v>2</v>
      </c>
      <c r="M4641" s="27"/>
    </row>
    <row r="4642" spans="1:13" ht="30" hidden="1" customHeight="1" x14ac:dyDescent="0.3">
      <c r="A4642" s="27">
        <v>960</v>
      </c>
      <c r="B4642" s="31">
        <v>44989</v>
      </c>
      <c r="C4642" s="31">
        <v>44953</v>
      </c>
      <c r="D4642" s="19" t="s">
        <v>1898</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57" t="s">
        <v>82</v>
      </c>
      <c r="K4642" s="51" t="str">
        <f>LeaveTracker[[#This Row],[Days]]&amp;" "&amp;LeaveTracker[[#This Row],[Type of Leave]]</f>
        <v>4 VL</v>
      </c>
      <c r="L4642" s="23">
        <v>4</v>
      </c>
      <c r="M4642" s="27"/>
    </row>
    <row r="4643" spans="1:13" ht="30" hidden="1" customHeight="1" x14ac:dyDescent="0.3">
      <c r="A4643" s="27">
        <f t="shared" si="48"/>
        <v>961</v>
      </c>
      <c r="B4643" s="31">
        <v>44989</v>
      </c>
      <c r="C4643" s="31">
        <v>44959</v>
      </c>
      <c r="D4643" s="19" t="s">
        <v>2195</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57" t="s">
        <v>82</v>
      </c>
      <c r="K4643" s="51" t="str">
        <f>LeaveTracker[[#This Row],[Days]]&amp;" "&amp;LeaveTracker[[#This Row],[Type of Leave]]</f>
        <v>4 VL</v>
      </c>
      <c r="L4643" s="23">
        <v>4</v>
      </c>
      <c r="M4643" s="27"/>
    </row>
    <row r="4644" spans="1:13" ht="30" hidden="1" customHeight="1" x14ac:dyDescent="0.3">
      <c r="A4644" s="27">
        <f t="shared" si="48"/>
        <v>962</v>
      </c>
      <c r="B4644" s="31">
        <v>44989</v>
      </c>
      <c r="C4644" s="31">
        <v>44938</v>
      </c>
      <c r="D4644" s="19" t="s">
        <v>425</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57" t="s">
        <v>82</v>
      </c>
      <c r="K4644" s="51" t="str">
        <f>LeaveTracker[[#This Row],[Days]]&amp;" "&amp;LeaveTracker[[#This Row],[Type of Leave]]</f>
        <v>19 VL</v>
      </c>
      <c r="L4644" s="23">
        <v>19</v>
      </c>
      <c r="M4644" s="27"/>
    </row>
    <row r="4645" spans="1:13" ht="30" hidden="1" customHeight="1" x14ac:dyDescent="0.3">
      <c r="A4645" s="27">
        <f t="shared" si="48"/>
        <v>963</v>
      </c>
      <c r="B4645" s="31">
        <v>44989</v>
      </c>
      <c r="C4645" s="31">
        <v>44978</v>
      </c>
      <c r="D4645" s="19" t="s">
        <v>2160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57" t="s">
        <v>81</v>
      </c>
      <c r="K4645" s="51" t="str">
        <f ca="1">LeaveTracker[[#This Row],[Days]]&amp;" "&amp;LeaveTracker[[#This Row],[Type of Leave]]</f>
        <v>1 SL</v>
      </c>
      <c r="L4645" s="23">
        <f ca="1">NETWORKDAYS(LeaveTracker[[#This Row],[Start Date]],LeaveTracker[[#This Row],[End Date]],lstHolidays)</f>
        <v>1</v>
      </c>
      <c r="M4645" s="27"/>
    </row>
    <row r="4646" spans="1:13" ht="30" hidden="1" customHeight="1" x14ac:dyDescent="0.3">
      <c r="A4646" s="27">
        <f t="shared" si="48"/>
        <v>964</v>
      </c>
      <c r="B4646" s="31">
        <v>44989</v>
      </c>
      <c r="C4646" s="31">
        <v>44931</v>
      </c>
      <c r="D4646" s="19" t="s">
        <v>2199</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57" t="s">
        <v>82</v>
      </c>
      <c r="K4646" s="51" t="str">
        <f ca="1">LeaveTracker[[#This Row],[Days]]&amp;" "&amp;LeaveTracker[[#This Row],[Type of Leave]]</f>
        <v>2 VL</v>
      </c>
      <c r="L4646" s="23">
        <f ca="1">NETWORKDAYS(LeaveTracker[[#This Row],[Start Date]],LeaveTracker[[#This Row],[End Date]],lstHolidays)</f>
        <v>2</v>
      </c>
      <c r="M4646" s="27"/>
    </row>
    <row r="4647" spans="1:13" ht="30" hidden="1" customHeight="1" x14ac:dyDescent="0.3">
      <c r="A4647" s="27">
        <f t="shared" si="48"/>
        <v>965</v>
      </c>
      <c r="B4647" s="31">
        <v>44989</v>
      </c>
      <c r="C4647" s="31">
        <v>44930</v>
      </c>
      <c r="D4647" s="19" t="s">
        <v>2202</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57" t="s">
        <v>299</v>
      </c>
      <c r="J4647" s="43" t="s">
        <v>766</v>
      </c>
      <c r="K4647" s="64" t="str">
        <f ca="1">LeaveTracker[[#This Row],[Days]]&amp;" "&amp;LeaveTracker[[#This Row],[Type of Leave]]</f>
        <v>1 OTHER</v>
      </c>
      <c r="L4647" s="23">
        <f ca="1">NETWORKDAYS(LeaveTracker[[#This Row],[Start Date]],LeaveTracker[[#This Row],[End Date]],lstHolidays)</f>
        <v>1</v>
      </c>
      <c r="M4647" s="27"/>
    </row>
    <row r="4648" spans="1:13" ht="30" hidden="1" customHeight="1" x14ac:dyDescent="0.3">
      <c r="A4648" s="27">
        <v>965</v>
      </c>
      <c r="B4648" s="31">
        <v>44989</v>
      </c>
      <c r="C4648" s="31">
        <v>44930</v>
      </c>
      <c r="D4648" s="19" t="s">
        <v>2202</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57" t="s">
        <v>299</v>
      </c>
      <c r="J4648" s="43" t="s">
        <v>766</v>
      </c>
      <c r="K4648" s="64" t="str">
        <f>LeaveTracker[[#This Row],[Days]]&amp;" "&amp;LeaveTracker[[#This Row],[Type of Leave]]</f>
        <v>1 OTHER</v>
      </c>
      <c r="L4648" s="23">
        <v>1</v>
      </c>
      <c r="M4648" s="27"/>
    </row>
    <row r="4649" spans="1:13" ht="30" hidden="1" customHeight="1" x14ac:dyDescent="0.3">
      <c r="A4649" s="27">
        <v>965</v>
      </c>
      <c r="B4649" s="31">
        <v>44989</v>
      </c>
      <c r="C4649" s="31">
        <v>44930</v>
      </c>
      <c r="D4649" s="19" t="s">
        <v>2202</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57" t="s">
        <v>299</v>
      </c>
      <c r="J4649" s="43" t="s">
        <v>766</v>
      </c>
      <c r="K4649" s="64" t="str">
        <f ca="1">LeaveTracker[[#This Row],[Days]]&amp;" "&amp;LeaveTracker[[#This Row],[Type of Leave]]</f>
        <v>1 OTHER</v>
      </c>
      <c r="L4649" s="23">
        <f ca="1">NETWORKDAYS(LeaveTracker[[#This Row],[Start Date]],LeaveTracker[[#This Row],[End Date]],lstHolidays)</f>
        <v>1</v>
      </c>
      <c r="M4649" s="27"/>
    </row>
    <row r="4650" spans="1:13" ht="30" hidden="1" customHeight="1" x14ac:dyDescent="0.3">
      <c r="A4650" s="27">
        <v>965</v>
      </c>
      <c r="B4650" s="31">
        <v>44989</v>
      </c>
      <c r="C4650" s="31">
        <v>44930</v>
      </c>
      <c r="D4650" s="19" t="s">
        <v>2202</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57" t="s">
        <v>299</v>
      </c>
      <c r="J4650" s="43" t="s">
        <v>766</v>
      </c>
      <c r="K4650" s="64" t="str">
        <f ca="1">LeaveTracker[[#This Row],[Days]]&amp;" "&amp;LeaveTracker[[#This Row],[Type of Leave]]</f>
        <v>1 OTHER</v>
      </c>
      <c r="L4650" s="23">
        <f ca="1">NETWORKDAYS(LeaveTracker[[#This Row],[Start Date]],LeaveTracker[[#This Row],[End Date]],lstHolidays)</f>
        <v>1</v>
      </c>
      <c r="M4650" s="27"/>
    </row>
    <row r="4651" spans="1:13" ht="30" hidden="1" customHeight="1" x14ac:dyDescent="0.3">
      <c r="A4651" s="27">
        <f t="shared" si="48"/>
        <v>966</v>
      </c>
      <c r="B4651" s="31">
        <v>44989</v>
      </c>
      <c r="C4651" s="31">
        <v>44932</v>
      </c>
      <c r="D4651" s="19" t="s">
        <v>2206</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57" t="s">
        <v>81</v>
      </c>
      <c r="K4651" s="64" t="str">
        <f ca="1">LeaveTracker[[#This Row],[Days]]&amp;" "&amp;LeaveTracker[[#This Row],[Type of Leave]]</f>
        <v>21 SL</v>
      </c>
      <c r="L4651" s="23">
        <f ca="1">NETWORKDAYS(LeaveTracker[[#This Row],[Start Date]],LeaveTracker[[#This Row],[End Date]],lstHolidays)</f>
        <v>21</v>
      </c>
      <c r="M4651" s="27"/>
    </row>
    <row r="4652" spans="1:13" ht="30" hidden="1" customHeight="1" x14ac:dyDescent="0.3">
      <c r="A4652" s="27">
        <f t="shared" si="48"/>
        <v>967</v>
      </c>
      <c r="B4652" s="31">
        <v>44989</v>
      </c>
      <c r="D4652" s="19" t="s">
        <v>2209</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57" t="s">
        <v>82</v>
      </c>
      <c r="K4652" s="64" t="str">
        <f ca="1">LeaveTracker[[#This Row],[Days]]&amp;" "&amp;LeaveTracker[[#This Row],[Type of Leave]]</f>
        <v>17 VL</v>
      </c>
      <c r="L4652" s="23">
        <f ca="1">NETWORKDAYS(LeaveTracker[[#This Row],[Start Date]],LeaveTracker[[#This Row],[End Date]],lstHolidays)</f>
        <v>17</v>
      </c>
      <c r="M4652" s="27"/>
    </row>
    <row r="4653" spans="1:13" ht="30" hidden="1" customHeight="1" x14ac:dyDescent="0.3">
      <c r="A4653" s="27">
        <f t="shared" si="48"/>
        <v>968</v>
      </c>
      <c r="B4653" s="31">
        <v>44989</v>
      </c>
      <c r="C4653" s="31">
        <v>44907</v>
      </c>
      <c r="D4653" s="19" t="s">
        <v>1971</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57" t="s">
        <v>81</v>
      </c>
      <c r="K4653" s="64" t="str">
        <f ca="1">LeaveTracker[[#This Row],[Days]]&amp;" "&amp;LeaveTracker[[#This Row],[Type of Leave]]</f>
        <v>2 SL</v>
      </c>
      <c r="L4653" s="23">
        <f ca="1">NETWORKDAYS(LeaveTracker[[#This Row],[Start Date]],LeaveTracker[[#This Row],[End Date]],lstHolidays)</f>
        <v>2</v>
      </c>
      <c r="M4653" s="27"/>
    </row>
    <row r="4654" spans="1:13" ht="30" hidden="1" customHeight="1" x14ac:dyDescent="0.3">
      <c r="A4654" s="27">
        <f t="shared" si="48"/>
        <v>969</v>
      </c>
      <c r="B4654" s="31">
        <v>44989</v>
      </c>
      <c r="C4654" s="31">
        <v>44931</v>
      </c>
      <c r="D4654" s="19" t="s">
        <v>2212</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57" t="s">
        <v>81</v>
      </c>
      <c r="K4654" s="64" t="str">
        <f>LeaveTracker[[#This Row],[Days]]&amp;" "&amp;LeaveTracker[[#This Row],[Type of Leave]]</f>
        <v>4 SL</v>
      </c>
      <c r="L4654" s="23">
        <v>4</v>
      </c>
      <c r="M4654" s="27"/>
    </row>
    <row r="4655" spans="1:13" ht="30" hidden="1" customHeight="1" x14ac:dyDescent="0.3">
      <c r="A4655" s="27">
        <f t="shared" si="48"/>
        <v>970</v>
      </c>
      <c r="B4655" s="31">
        <v>44989</v>
      </c>
      <c r="C4655" s="31">
        <v>44943</v>
      </c>
      <c r="D4655" s="19" t="s">
        <v>2214</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57" t="s">
        <v>82</v>
      </c>
      <c r="K4655" s="64" t="str">
        <f ca="1">LeaveTracker[[#This Row],[Days]]&amp;" "&amp;LeaveTracker[[#This Row],[Type of Leave]]</f>
        <v>5 VL</v>
      </c>
      <c r="L4655" s="23">
        <f ca="1">NETWORKDAYS(LeaveTracker[[#This Row],[Start Date]],LeaveTracker[[#This Row],[End Date]],lstHolidays)</f>
        <v>5</v>
      </c>
      <c r="M4655" s="27"/>
    </row>
    <row r="4656" spans="1:13" ht="30" hidden="1" customHeight="1" x14ac:dyDescent="0.3">
      <c r="A4656" s="27">
        <f t="shared" si="48"/>
        <v>971</v>
      </c>
      <c r="B4656" s="31">
        <v>44989</v>
      </c>
      <c r="C4656" s="31">
        <v>44939</v>
      </c>
      <c r="D4656" s="19" t="s">
        <v>2217</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57" t="s">
        <v>81</v>
      </c>
      <c r="K4656" s="64" t="str">
        <f ca="1">LeaveTracker[[#This Row],[Days]]&amp;" "&amp;LeaveTracker[[#This Row],[Type of Leave]]</f>
        <v>1 SL</v>
      </c>
      <c r="L4656" s="23">
        <f ca="1">NETWORKDAYS(LeaveTracker[[#This Row],[Start Date]],LeaveTracker[[#This Row],[End Date]],lstHolidays)</f>
        <v>1</v>
      </c>
      <c r="M4656" s="27"/>
    </row>
    <row r="4657" spans="1:13" ht="30" hidden="1" customHeight="1" x14ac:dyDescent="0.3">
      <c r="A4657" s="27">
        <f t="shared" si="48"/>
        <v>972</v>
      </c>
      <c r="B4657" s="31">
        <v>44989</v>
      </c>
      <c r="C4657" s="31">
        <v>44967</v>
      </c>
      <c r="D4657" s="19" t="s">
        <v>2218</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57" t="s">
        <v>81</v>
      </c>
      <c r="K4657" s="64" t="str">
        <f ca="1">LeaveTracker[[#This Row],[Days]]&amp;" "&amp;LeaveTracker[[#This Row],[Type of Leave]]</f>
        <v>1 SL</v>
      </c>
      <c r="L4657" s="23">
        <f ca="1">NETWORKDAYS(LeaveTracker[[#This Row],[Start Date]],LeaveTracker[[#This Row],[End Date]],lstHolidays)</f>
        <v>1</v>
      </c>
      <c r="M4657" s="27"/>
    </row>
    <row r="4658" spans="1:13" ht="30" hidden="1" customHeight="1" x14ac:dyDescent="0.3">
      <c r="A4658" s="27">
        <f t="shared" si="48"/>
        <v>973</v>
      </c>
      <c r="B4658" s="31">
        <v>44989</v>
      </c>
      <c r="C4658" s="31">
        <v>44973</v>
      </c>
      <c r="D4658" s="19" t="s">
        <v>1919</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57" t="s">
        <v>81</v>
      </c>
      <c r="K4658" s="64" t="str">
        <f>LeaveTracker[[#This Row],[Days]]&amp;" "&amp;LeaveTracker[[#This Row],[Type of Leave]]</f>
        <v>4 SL</v>
      </c>
      <c r="L4658" s="23">
        <v>4</v>
      </c>
      <c r="M4658" s="27"/>
    </row>
    <row r="4659" spans="1:13" ht="30" hidden="1" customHeight="1" x14ac:dyDescent="0.3">
      <c r="A4659" s="27">
        <f t="shared" si="48"/>
        <v>974</v>
      </c>
      <c r="B4659" s="31">
        <v>44989</v>
      </c>
      <c r="C4659" s="31">
        <v>44973</v>
      </c>
      <c r="D4659" s="19" t="s">
        <v>1811</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57" t="s">
        <v>81</v>
      </c>
      <c r="K4659" s="64" t="str">
        <f ca="1">LeaveTracker[[#This Row],[Days]]&amp;" "&amp;LeaveTracker[[#This Row],[Type of Leave]]</f>
        <v>2 SL</v>
      </c>
      <c r="L4659" s="23">
        <f ca="1">NETWORKDAYS(LeaveTracker[[#This Row],[Start Date]],LeaveTracker[[#This Row],[End Date]],lstHolidays)</f>
        <v>2</v>
      </c>
      <c r="M4659" s="27"/>
    </row>
    <row r="4660" spans="1:13" ht="30" hidden="1" customHeight="1" x14ac:dyDescent="0.3">
      <c r="A4660" s="27">
        <f t="shared" si="48"/>
        <v>975</v>
      </c>
      <c r="B4660" s="31">
        <v>44989</v>
      </c>
      <c r="C4660" s="31">
        <v>45262</v>
      </c>
      <c r="D4660" s="19" t="s">
        <v>343</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57" t="s">
        <v>82</v>
      </c>
      <c r="K4660" s="64" t="str">
        <f ca="1">LeaveTracker[[#This Row],[Days]]&amp;" "&amp;LeaveTracker[[#This Row],[Type of Leave]]</f>
        <v>3 VL</v>
      </c>
      <c r="L4660" s="23">
        <f ca="1">NETWORKDAYS(LeaveTracker[[#This Row],[Start Date]],LeaveTracker[[#This Row],[End Date]],lstHolidays)</f>
        <v>3</v>
      </c>
      <c r="M4660" s="27"/>
    </row>
    <row r="4661" spans="1:13" ht="30" hidden="1" customHeight="1" x14ac:dyDescent="0.3">
      <c r="A4661" s="27">
        <v>975</v>
      </c>
      <c r="B4661" s="31">
        <v>44989</v>
      </c>
      <c r="C4661" s="31">
        <v>45262</v>
      </c>
      <c r="D4661" s="19" t="s">
        <v>343</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57" t="s">
        <v>82</v>
      </c>
      <c r="K4661" s="64" t="str">
        <f ca="1">LeaveTracker[[#This Row],[Days]]&amp;" "&amp;LeaveTracker[[#This Row],[Type of Leave]]</f>
        <v>2 VL</v>
      </c>
      <c r="L4661" s="23">
        <f ca="1">NETWORKDAYS(LeaveTracker[[#This Row],[Start Date]],LeaveTracker[[#This Row],[End Date]],lstHolidays)</f>
        <v>2</v>
      </c>
      <c r="M4661" s="27"/>
    </row>
    <row r="4662" spans="1:13" ht="30" hidden="1" customHeight="1" x14ac:dyDescent="0.3">
      <c r="A4662" s="27">
        <f t="shared" si="48"/>
        <v>976</v>
      </c>
      <c r="B4662" s="31">
        <v>44989</v>
      </c>
      <c r="C4662" s="31">
        <v>44952</v>
      </c>
      <c r="D4662" s="19" t="s">
        <v>2139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57" t="s">
        <v>81</v>
      </c>
      <c r="K4662" s="64" t="str">
        <f ca="1">LeaveTracker[[#This Row],[Days]]&amp;" "&amp;LeaveTracker[[#This Row],[Type of Leave]]</f>
        <v>2 SL</v>
      </c>
      <c r="L4662" s="23">
        <f ca="1">NETWORKDAYS(LeaveTracker[[#This Row],[Start Date]],LeaveTracker[[#This Row],[End Date]],lstHolidays)</f>
        <v>2</v>
      </c>
      <c r="M4662" s="27"/>
    </row>
    <row r="4663" spans="1:13" ht="30" hidden="1" customHeight="1" x14ac:dyDescent="0.3">
      <c r="A4663" s="27">
        <f t="shared" si="48"/>
        <v>977</v>
      </c>
      <c r="B4663" s="31">
        <v>44989</v>
      </c>
      <c r="C4663" s="31">
        <v>44950</v>
      </c>
      <c r="D4663" s="19" t="s">
        <v>377</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57" t="s">
        <v>81</v>
      </c>
      <c r="K4663" s="64" t="str">
        <f ca="1">LeaveTracker[[#This Row],[Days]]&amp;" "&amp;LeaveTracker[[#This Row],[Type of Leave]]</f>
        <v>1 SL</v>
      </c>
      <c r="L4663" s="23">
        <f ca="1">NETWORKDAYS(LeaveTracker[[#This Row],[Start Date]],LeaveTracker[[#This Row],[End Date]],lstHolidays)</f>
        <v>1</v>
      </c>
      <c r="M4663" s="27"/>
    </row>
    <row r="4664" spans="1:13" ht="30" hidden="1" customHeight="1" x14ac:dyDescent="0.3">
      <c r="A4664" s="27">
        <f t="shared" si="48"/>
        <v>978</v>
      </c>
      <c r="B4664" s="31">
        <v>44989</v>
      </c>
      <c r="C4664" s="31">
        <v>44985</v>
      </c>
      <c r="D4664" s="19" t="s">
        <v>580</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57" t="s">
        <v>81</v>
      </c>
      <c r="K4664" s="64" t="str">
        <f ca="1">LeaveTracker[[#This Row],[Days]]&amp;" "&amp;LeaveTracker[[#This Row],[Type of Leave]]</f>
        <v>18 SL</v>
      </c>
      <c r="L4664" s="23">
        <f ca="1">NETWORKDAYS(LeaveTracker[[#This Row],[Start Date]],LeaveTracker[[#This Row],[End Date]],lstHolidays)</f>
        <v>18</v>
      </c>
      <c r="M4664" s="27"/>
    </row>
    <row r="4665" spans="1:13" ht="30" hidden="1" customHeight="1" x14ac:dyDescent="0.3">
      <c r="A4665" s="27">
        <v>978</v>
      </c>
      <c r="B4665" s="31">
        <v>44989</v>
      </c>
      <c r="C4665" s="31">
        <v>44985</v>
      </c>
      <c r="D4665" s="19" t="s">
        <v>580</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57" t="s">
        <v>81</v>
      </c>
      <c r="K4665" s="64" t="str">
        <f ca="1">LeaveTracker[[#This Row],[Days]]&amp;" "&amp;LeaveTracker[[#This Row],[Type of Leave]]</f>
        <v>1 SL</v>
      </c>
      <c r="L4665" s="23">
        <f ca="1">NETWORKDAYS(LeaveTracker[[#This Row],[Start Date]],LeaveTracker[[#This Row],[End Date]],lstHolidays)</f>
        <v>1</v>
      </c>
      <c r="M4665" s="27"/>
    </row>
    <row r="4666" spans="1:13" ht="30" hidden="1" customHeight="1" x14ac:dyDescent="0.3">
      <c r="A4666" s="27">
        <v>978</v>
      </c>
      <c r="B4666" s="31">
        <v>44989</v>
      </c>
      <c r="C4666" s="31">
        <v>44985</v>
      </c>
      <c r="D4666" s="19" t="s">
        <v>580</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57" t="s">
        <v>81</v>
      </c>
      <c r="K4666" s="64" t="str">
        <f ca="1">LeaveTracker[[#This Row],[Days]]&amp;" "&amp;LeaveTracker[[#This Row],[Type of Leave]]</f>
        <v>1 SL</v>
      </c>
      <c r="L4666" s="23">
        <f ca="1">NETWORKDAYS(LeaveTracker[[#This Row],[Start Date]],LeaveTracker[[#This Row],[End Date]],lstHolidays)</f>
        <v>1</v>
      </c>
      <c r="M4666" s="27"/>
    </row>
    <row r="4667" spans="1:13" ht="30" hidden="1" customHeight="1" x14ac:dyDescent="0.3">
      <c r="A4667" s="27">
        <f t="shared" si="48"/>
        <v>979</v>
      </c>
      <c r="B4667" s="31">
        <v>44989</v>
      </c>
      <c r="C4667" s="31">
        <v>44978</v>
      </c>
      <c r="D4667" s="19" t="s">
        <v>2220</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57" t="s">
        <v>299</v>
      </c>
      <c r="J4667" s="43" t="s">
        <v>105</v>
      </c>
      <c r="K4667" s="64" t="str">
        <f ca="1">LeaveTracker[[#This Row],[Days]]&amp;" "&amp;LeaveTracker[[#This Row],[Type of Leave]]</f>
        <v>1 OTHER</v>
      </c>
      <c r="L4667" s="23">
        <f ca="1">NETWORKDAYS(LeaveTracker[[#This Row],[Start Date]],LeaveTracker[[#This Row],[End Date]],lstHolidays)</f>
        <v>1</v>
      </c>
      <c r="M4667" s="27"/>
    </row>
    <row r="4668" spans="1:13" ht="30" hidden="1" customHeight="1" x14ac:dyDescent="0.3">
      <c r="A4668" s="27">
        <f t="shared" si="48"/>
        <v>980</v>
      </c>
      <c r="B4668" s="31">
        <v>44989</v>
      </c>
      <c r="C4668" s="31">
        <v>44973</v>
      </c>
      <c r="D4668" s="19" t="s">
        <v>673</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57" t="s">
        <v>81</v>
      </c>
      <c r="K4668" s="64" t="str">
        <f ca="1">LeaveTracker[[#This Row],[Days]]&amp;" "&amp;LeaveTracker[[#This Row],[Type of Leave]]</f>
        <v>1 SL</v>
      </c>
      <c r="L4668" s="23">
        <f ca="1">NETWORKDAYS(LeaveTracker[[#This Row],[Start Date]],LeaveTracker[[#This Row],[End Date]],lstHolidays)</f>
        <v>1</v>
      </c>
      <c r="M4668" s="27"/>
    </row>
    <row r="4669" spans="1:13" ht="30" hidden="1" customHeight="1" x14ac:dyDescent="0.3">
      <c r="A4669" s="27">
        <f t="shared" si="48"/>
        <v>981</v>
      </c>
      <c r="B4669" s="31">
        <v>44989</v>
      </c>
      <c r="C4669" s="31">
        <v>44971</v>
      </c>
      <c r="D4669" s="19" t="s">
        <v>1047</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57" t="s">
        <v>81</v>
      </c>
      <c r="K4669" s="64" t="str">
        <f>LeaveTracker[[#This Row],[Days]]&amp;" "&amp;LeaveTracker[[#This Row],[Type of Leave]]</f>
        <v>1 SL</v>
      </c>
      <c r="L4669" s="23">
        <v>1</v>
      </c>
      <c r="M4669" s="27"/>
    </row>
    <row r="4670" spans="1:13" ht="30" hidden="1" customHeight="1" x14ac:dyDescent="0.3">
      <c r="A4670" s="27">
        <f t="shared" si="48"/>
        <v>982</v>
      </c>
      <c r="B4670" s="31">
        <v>44989</v>
      </c>
      <c r="C4670" s="31">
        <v>44972</v>
      </c>
      <c r="D4670" s="19" t="s">
        <v>247</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57" t="s">
        <v>82</v>
      </c>
      <c r="K4670" s="64" t="str">
        <f ca="1">LeaveTracker[[#This Row],[Days]]&amp;" "&amp;LeaveTracker[[#This Row],[Type of Leave]]</f>
        <v>2 VL</v>
      </c>
      <c r="L4670" s="23">
        <f ca="1">NETWORKDAYS(LeaveTracker[[#This Row],[Start Date]],LeaveTracker[[#This Row],[End Date]],lstHolidays)</f>
        <v>2</v>
      </c>
      <c r="M4670" s="27"/>
    </row>
    <row r="4671" spans="1:13" ht="30" hidden="1" customHeight="1" x14ac:dyDescent="0.3">
      <c r="A4671" s="27">
        <f t="shared" si="48"/>
        <v>983</v>
      </c>
      <c r="B4671" s="31">
        <v>44989</v>
      </c>
      <c r="C4671" s="31">
        <v>44974</v>
      </c>
      <c r="D4671" s="19" t="s">
        <v>585</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57" t="s">
        <v>81</v>
      </c>
      <c r="K4671" s="64" t="str">
        <f ca="1">LeaveTracker[[#This Row],[Days]]&amp;" "&amp;LeaveTracker[[#This Row],[Type of Leave]]</f>
        <v>2 SL</v>
      </c>
      <c r="L4671" s="23">
        <f ca="1">NETWORKDAYS(LeaveTracker[[#This Row],[Start Date]],LeaveTracker[[#This Row],[End Date]],lstHolidays)</f>
        <v>2</v>
      </c>
      <c r="M4671" s="27"/>
    </row>
    <row r="4672" spans="1:13" ht="30" hidden="1" customHeight="1" x14ac:dyDescent="0.3">
      <c r="A4672" s="27">
        <f t="shared" si="48"/>
        <v>984</v>
      </c>
      <c r="B4672" s="31">
        <v>44989</v>
      </c>
      <c r="C4672" s="31">
        <v>44967</v>
      </c>
      <c r="D4672" s="19" t="s">
        <v>585</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57" t="s">
        <v>81</v>
      </c>
      <c r="K4672" s="64" t="str">
        <f ca="1">LeaveTracker[[#This Row],[Days]]&amp;" "&amp;LeaveTracker[[#This Row],[Type of Leave]]</f>
        <v>1 SL</v>
      </c>
      <c r="L4672" s="23">
        <f ca="1">NETWORKDAYS(LeaveTracker[[#This Row],[Start Date]],LeaveTracker[[#This Row],[End Date]],lstHolidays)</f>
        <v>1</v>
      </c>
      <c r="M4672" s="27"/>
    </row>
    <row r="4673" spans="1:13" ht="30" hidden="1" customHeight="1" x14ac:dyDescent="0.3">
      <c r="A4673" s="27">
        <v>984</v>
      </c>
      <c r="B4673" s="31">
        <v>44989</v>
      </c>
      <c r="C4673" s="31">
        <v>44967</v>
      </c>
      <c r="D4673" s="19" t="s">
        <v>585</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57" t="s">
        <v>81</v>
      </c>
      <c r="K4673" s="64" t="str">
        <f ca="1">LeaveTracker[[#This Row],[Days]]&amp;" "&amp;LeaveTracker[[#This Row],[Type of Leave]]</f>
        <v>1 SL</v>
      </c>
      <c r="L4673" s="23">
        <f ca="1">NETWORKDAYS(LeaveTracker[[#This Row],[Start Date]],LeaveTracker[[#This Row],[End Date]],lstHolidays)</f>
        <v>1</v>
      </c>
      <c r="M4673" s="27"/>
    </row>
    <row r="4674" spans="1:13" ht="30" hidden="1" customHeight="1" x14ac:dyDescent="0.3">
      <c r="A4674" s="27">
        <f t="shared" si="48"/>
        <v>985</v>
      </c>
      <c r="B4674" s="31">
        <v>44989</v>
      </c>
      <c r="C4674" s="31">
        <v>44949</v>
      </c>
      <c r="D4674" s="19" t="s">
        <v>1829</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57" t="s">
        <v>82</v>
      </c>
      <c r="K4674" s="64" t="str">
        <f ca="1">LeaveTracker[[#This Row],[Days]]&amp;" "&amp;LeaveTracker[[#This Row],[Type of Leave]]</f>
        <v>11 VL</v>
      </c>
      <c r="L4674" s="23">
        <f ca="1">NETWORKDAYS(LeaveTracker[[#This Row],[Start Date]],LeaveTracker[[#This Row],[End Date]],lstHolidays)</f>
        <v>11</v>
      </c>
      <c r="M4674" s="27"/>
    </row>
    <row r="4675" spans="1:13" ht="30" hidden="1" customHeight="1" x14ac:dyDescent="0.3">
      <c r="A4675" s="27">
        <f t="shared" si="48"/>
        <v>986</v>
      </c>
      <c r="B4675" s="31">
        <v>44989</v>
      </c>
      <c r="C4675" s="31">
        <v>44918</v>
      </c>
      <c r="D4675" s="19" t="s">
        <v>1829</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57" t="s">
        <v>81</v>
      </c>
      <c r="K4675" s="64" t="str">
        <f ca="1">LeaveTracker[[#This Row],[Days]]&amp;" "&amp;LeaveTracker[[#This Row],[Type of Leave]]</f>
        <v>0 SL</v>
      </c>
      <c r="L4675" s="23">
        <f ca="1">NETWORKDAYS(LeaveTracker[[#This Row],[Start Date]],LeaveTracker[[#This Row],[End Date]],lstHolidays)</f>
        <v>0</v>
      </c>
      <c r="M4675" s="27"/>
    </row>
    <row r="4676" spans="1:13" ht="30" hidden="1" customHeight="1" x14ac:dyDescent="0.3">
      <c r="A4676" s="27">
        <v>986</v>
      </c>
      <c r="B4676" s="31">
        <v>44989</v>
      </c>
      <c r="C4676" s="31">
        <v>44918</v>
      </c>
      <c r="D4676" s="19" t="s">
        <v>1829</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57" t="s">
        <v>81</v>
      </c>
      <c r="K4676" s="64" t="str">
        <f ca="1">LeaveTracker[[#This Row],[Days]]&amp;" "&amp;LeaveTracker[[#This Row],[Type of Leave]]</f>
        <v>1 SL</v>
      </c>
      <c r="L4676" s="23">
        <f ca="1">NETWORKDAYS(LeaveTracker[[#This Row],[Start Date]],LeaveTracker[[#This Row],[End Date]],lstHolidays)</f>
        <v>1</v>
      </c>
      <c r="M4676" s="27"/>
    </row>
    <row r="4677" spans="1:13" ht="30" hidden="1" customHeight="1" x14ac:dyDescent="0.3">
      <c r="A4677" s="27">
        <v>986</v>
      </c>
      <c r="B4677" s="31">
        <v>44989</v>
      </c>
      <c r="C4677" s="31">
        <v>44918</v>
      </c>
      <c r="D4677" s="19" t="s">
        <v>1829</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57" t="s">
        <v>81</v>
      </c>
      <c r="K4677" s="64" t="str">
        <f ca="1">LeaveTracker[[#This Row],[Days]]&amp;" "&amp;LeaveTracker[[#This Row],[Type of Leave]]</f>
        <v>1 SL</v>
      </c>
      <c r="L4677" s="23">
        <f ca="1">NETWORKDAYS(LeaveTracker[[#This Row],[Start Date]],LeaveTracker[[#This Row],[End Date]],lstHolidays)</f>
        <v>1</v>
      </c>
      <c r="M4677" s="27"/>
    </row>
    <row r="4678" spans="1:13" ht="30" hidden="1" customHeight="1" x14ac:dyDescent="0.3">
      <c r="A4678" s="27">
        <f t="shared" si="48"/>
        <v>987</v>
      </c>
      <c r="B4678" s="31">
        <v>44989</v>
      </c>
      <c r="C4678" s="31">
        <v>44945</v>
      </c>
      <c r="D4678" s="19" t="s">
        <v>1767</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57" t="s">
        <v>299</v>
      </c>
      <c r="J4678" s="43" t="s">
        <v>105</v>
      </c>
      <c r="K4678" s="64" t="str">
        <f ca="1">LeaveTracker[[#This Row],[Days]]&amp;" "&amp;LeaveTracker[[#This Row],[Type of Leave]]</f>
        <v>1 OTHER</v>
      </c>
      <c r="L4678" s="23">
        <f ca="1">NETWORKDAYS(LeaveTracker[[#This Row],[Start Date]],LeaveTracker[[#This Row],[End Date]],lstHolidays)</f>
        <v>1</v>
      </c>
      <c r="M4678" s="27"/>
    </row>
    <row r="4679" spans="1:13" ht="30" hidden="1" customHeight="1" x14ac:dyDescent="0.3">
      <c r="A4679" s="27">
        <f t="shared" si="48"/>
        <v>988</v>
      </c>
      <c r="B4679" s="31">
        <v>44989</v>
      </c>
      <c r="C4679" s="31">
        <v>44944</v>
      </c>
      <c r="D4679" s="19" t="s">
        <v>1767</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57" t="s">
        <v>81</v>
      </c>
      <c r="K4679" s="64" t="str">
        <f ca="1">LeaveTracker[[#This Row],[Days]]&amp;" "&amp;LeaveTracker[[#This Row],[Type of Leave]]</f>
        <v>1 SL</v>
      </c>
      <c r="L4679" s="23">
        <f ca="1">NETWORKDAYS(LeaveTracker[[#This Row],[Start Date]],LeaveTracker[[#This Row],[End Date]],lstHolidays)</f>
        <v>1</v>
      </c>
      <c r="M4679" s="27"/>
    </row>
    <row r="4680" spans="1:13" ht="30" hidden="1" customHeight="1" x14ac:dyDescent="0.3">
      <c r="A4680" s="27">
        <f t="shared" si="48"/>
        <v>989</v>
      </c>
      <c r="B4680" s="31">
        <v>44989</v>
      </c>
      <c r="C4680" s="31">
        <v>44951</v>
      </c>
      <c r="D4680" s="19" t="s">
        <v>243</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57" t="s">
        <v>299</v>
      </c>
      <c r="J4680" s="43" t="s">
        <v>105</v>
      </c>
      <c r="K4680" s="64" t="str">
        <f ca="1">LeaveTracker[[#This Row],[Days]]&amp;" "&amp;LeaveTracker[[#This Row],[Type of Leave]]</f>
        <v>1 OTHER</v>
      </c>
      <c r="L4680" s="23">
        <f ca="1">NETWORKDAYS(LeaveTracker[[#This Row],[Start Date]],LeaveTracker[[#This Row],[End Date]],lstHolidays)</f>
        <v>1</v>
      </c>
      <c r="M4680" s="27"/>
    </row>
    <row r="4681" spans="1:13" ht="30" hidden="1" customHeight="1" x14ac:dyDescent="0.3">
      <c r="A4681" s="27">
        <f t="shared" si="48"/>
        <v>990</v>
      </c>
      <c r="B4681" s="31">
        <v>44989</v>
      </c>
      <c r="C4681" s="31">
        <v>44929</v>
      </c>
      <c r="D4681" s="19" t="s">
        <v>243</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57" t="s">
        <v>81</v>
      </c>
      <c r="K4681" s="64" t="str">
        <f ca="1">LeaveTracker[[#This Row],[Days]]&amp;" "&amp;LeaveTracker[[#This Row],[Type of Leave]]</f>
        <v>1 SL</v>
      </c>
      <c r="L4681" s="23">
        <f ca="1">NETWORKDAYS(LeaveTracker[[#This Row],[Start Date]],LeaveTracker[[#This Row],[End Date]],lstHolidays)</f>
        <v>1</v>
      </c>
      <c r="M4681" s="27"/>
    </row>
    <row r="4682" spans="1:13" ht="30" hidden="1" customHeight="1" x14ac:dyDescent="0.3">
      <c r="A4682" s="27">
        <f t="shared" si="48"/>
        <v>991</v>
      </c>
      <c r="B4682" s="31">
        <v>44989</v>
      </c>
      <c r="C4682" s="31">
        <v>44910</v>
      </c>
      <c r="D4682" s="19" t="s">
        <v>243</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57" t="s">
        <v>81</v>
      </c>
      <c r="K4682" s="64" t="str">
        <f ca="1">LeaveTracker[[#This Row],[Days]]&amp;" "&amp;LeaveTracker[[#This Row],[Type of Leave]]</f>
        <v>3 SL</v>
      </c>
      <c r="L4682" s="23">
        <f ca="1">NETWORKDAYS(LeaveTracker[[#This Row],[Start Date]],LeaveTracker[[#This Row],[End Date]],lstHolidays)</f>
        <v>3</v>
      </c>
      <c r="M4682" s="27"/>
    </row>
    <row r="4683" spans="1:13" ht="30" hidden="1" customHeight="1" x14ac:dyDescent="0.3">
      <c r="A4683" s="27">
        <f t="shared" si="48"/>
        <v>992</v>
      </c>
      <c r="B4683" s="31">
        <v>44989</v>
      </c>
      <c r="C4683" s="31">
        <v>44867</v>
      </c>
      <c r="D4683" s="19" t="s">
        <v>243</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57" t="s">
        <v>82</v>
      </c>
      <c r="K4683" s="64" t="str">
        <f ca="1">LeaveTracker[[#This Row],[Days]]&amp;" "&amp;LeaveTracker[[#This Row],[Type of Leave]]</f>
        <v>2 VL</v>
      </c>
      <c r="L4683" s="23">
        <f ca="1">NETWORKDAYS(LeaveTracker[[#This Row],[Start Date]],LeaveTracker[[#This Row],[End Date]],lstHolidays)</f>
        <v>2</v>
      </c>
      <c r="M4683" s="27"/>
    </row>
    <row r="4684" spans="1:13" ht="30" hidden="1" customHeight="1" x14ac:dyDescent="0.3">
      <c r="A4684" s="27">
        <f t="shared" si="48"/>
        <v>993</v>
      </c>
      <c r="B4684" s="31">
        <v>44989</v>
      </c>
      <c r="C4684" s="31">
        <v>44867</v>
      </c>
      <c r="D4684" s="19" t="s">
        <v>243</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57" t="s">
        <v>81</v>
      </c>
      <c r="K4684" s="64" t="str">
        <f ca="1">LeaveTracker[[#This Row],[Days]]&amp;" "&amp;LeaveTracker[[#This Row],[Type of Leave]]</f>
        <v>1 SL</v>
      </c>
      <c r="L4684" s="23">
        <f ca="1">NETWORKDAYS(LeaveTracker[[#This Row],[Start Date]],LeaveTracker[[#This Row],[End Date]],lstHolidays)</f>
        <v>1</v>
      </c>
      <c r="M4684" s="27"/>
    </row>
    <row r="4685" spans="1:13" ht="30" hidden="1" customHeight="1" x14ac:dyDescent="0.3">
      <c r="A4685" s="27">
        <f t="shared" si="48"/>
        <v>994</v>
      </c>
      <c r="B4685" s="31">
        <v>44989</v>
      </c>
      <c r="C4685" s="31">
        <v>44809</v>
      </c>
      <c r="D4685" s="19" t="s">
        <v>243</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57" t="s">
        <v>299</v>
      </c>
      <c r="J4685" s="43" t="s">
        <v>105</v>
      </c>
      <c r="K4685" s="64" t="str">
        <f ca="1">LeaveTracker[[#This Row],[Days]]&amp;" "&amp;LeaveTracker[[#This Row],[Type of Leave]]</f>
        <v>1 OTHER</v>
      </c>
      <c r="L4685" s="23">
        <f ca="1">NETWORKDAYS(LeaveTracker[[#This Row],[Start Date]],LeaveTracker[[#This Row],[End Date]],lstHolidays)</f>
        <v>1</v>
      </c>
      <c r="M4685" s="27"/>
    </row>
    <row r="4686" spans="1:13" ht="30" hidden="1" customHeight="1" x14ac:dyDescent="0.3">
      <c r="A4686" s="27">
        <f t="shared" si="48"/>
        <v>995</v>
      </c>
      <c r="B4686" s="31">
        <v>44989</v>
      </c>
      <c r="C4686" s="31">
        <v>44966</v>
      </c>
      <c r="D4686" s="19" t="s">
        <v>303</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57" t="s">
        <v>81</v>
      </c>
      <c r="K4686" s="64" t="str">
        <f ca="1">LeaveTracker[[#This Row],[Days]]&amp;" "&amp;LeaveTracker[[#This Row],[Type of Leave]]</f>
        <v>2 SL</v>
      </c>
      <c r="L4686" s="23">
        <f ca="1">NETWORKDAYS(LeaveTracker[[#This Row],[Start Date]],LeaveTracker[[#This Row],[End Date]],lstHolidays)</f>
        <v>2</v>
      </c>
      <c r="M4686" s="27"/>
    </row>
    <row r="4687" spans="1:13" ht="30" hidden="1" customHeight="1" x14ac:dyDescent="0.3">
      <c r="A4687" s="27">
        <f t="shared" si="48"/>
        <v>996</v>
      </c>
      <c r="B4687" s="31">
        <v>44989</v>
      </c>
      <c r="C4687" s="31">
        <v>44978</v>
      </c>
      <c r="D4687" s="19" t="s">
        <v>311</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57" t="s">
        <v>82</v>
      </c>
      <c r="K4687" s="64" t="str">
        <f ca="1">LeaveTracker[[#This Row],[Days]]&amp;" "&amp;LeaveTracker[[#This Row],[Type of Leave]]</f>
        <v>2 VL</v>
      </c>
      <c r="L4687" s="23">
        <f ca="1">NETWORKDAYS(LeaveTracker[[#This Row],[Start Date]],LeaveTracker[[#This Row],[End Date]],lstHolidays)</f>
        <v>2</v>
      </c>
      <c r="M4687" s="27"/>
    </row>
    <row r="4688" spans="1:13" ht="30" hidden="1" customHeight="1" x14ac:dyDescent="0.3">
      <c r="A4688" s="27">
        <f t="shared" si="48"/>
        <v>997</v>
      </c>
      <c r="B4688" s="31">
        <v>44989</v>
      </c>
      <c r="C4688" s="31">
        <v>44985</v>
      </c>
      <c r="D4688" s="19" t="s">
        <v>1740</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57" t="s">
        <v>81</v>
      </c>
      <c r="K4688" s="64" t="str">
        <f ca="1">LeaveTracker[[#This Row],[Days]]&amp;" "&amp;LeaveTracker[[#This Row],[Type of Leave]]</f>
        <v>1 SL</v>
      </c>
      <c r="L4688" s="23">
        <f ca="1">NETWORKDAYS(LeaveTracker[[#This Row],[Start Date]],LeaveTracker[[#This Row],[End Date]],lstHolidays)</f>
        <v>1</v>
      </c>
      <c r="M4688" s="27"/>
    </row>
    <row r="4689" spans="1:13" ht="30" hidden="1" customHeight="1" x14ac:dyDescent="0.3">
      <c r="A4689" s="27">
        <f t="shared" si="48"/>
        <v>998</v>
      </c>
      <c r="B4689" s="31">
        <v>44989</v>
      </c>
      <c r="C4689" s="31">
        <v>44985</v>
      </c>
      <c r="D4689" s="19" t="s">
        <v>1899</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57" t="s">
        <v>81</v>
      </c>
      <c r="K4689" s="64" t="str">
        <f ca="1">LeaveTracker[[#This Row],[Days]]&amp;" "&amp;LeaveTracker[[#This Row],[Type of Leave]]</f>
        <v>1 SL</v>
      </c>
      <c r="L4689" s="23">
        <f ca="1">NETWORKDAYS(LeaveTracker[[#This Row],[Start Date]],LeaveTracker[[#This Row],[End Date]],lstHolidays)</f>
        <v>1</v>
      </c>
      <c r="M4689" s="27"/>
    </row>
    <row r="4690" spans="1:13" ht="30" hidden="1" customHeight="1" x14ac:dyDescent="0.3">
      <c r="A4690" s="27">
        <v>998</v>
      </c>
      <c r="B4690" s="31">
        <v>44989</v>
      </c>
      <c r="C4690" s="31">
        <v>44985</v>
      </c>
      <c r="D4690" s="19" t="s">
        <v>1899</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57" t="s">
        <v>81</v>
      </c>
      <c r="K4690" s="64" t="str">
        <f ca="1">LeaveTracker[[#This Row],[Days]]&amp;" "&amp;LeaveTracker[[#This Row],[Type of Leave]]</f>
        <v>1 SL</v>
      </c>
      <c r="L4690" s="23">
        <f ca="1">NETWORKDAYS(LeaveTracker[[#This Row],[Start Date]],LeaveTracker[[#This Row],[End Date]],lstHolidays)</f>
        <v>1</v>
      </c>
      <c r="M4690" s="27"/>
    </row>
    <row r="4691" spans="1:13" ht="30" hidden="1" customHeight="1" x14ac:dyDescent="0.3">
      <c r="A4691" s="27">
        <v>998</v>
      </c>
      <c r="B4691" s="31">
        <v>44989</v>
      </c>
      <c r="C4691" s="31">
        <v>44985</v>
      </c>
      <c r="D4691" s="19" t="s">
        <v>1899</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57" t="s">
        <v>81</v>
      </c>
      <c r="K4691" s="64" t="str">
        <f ca="1">LeaveTracker[[#This Row],[Days]]&amp;" "&amp;LeaveTracker[[#This Row],[Type of Leave]]</f>
        <v>1 SL</v>
      </c>
      <c r="L4691" s="23">
        <f ca="1">NETWORKDAYS(LeaveTracker[[#This Row],[Start Date]],LeaveTracker[[#This Row],[End Date]],lstHolidays)</f>
        <v>1</v>
      </c>
      <c r="M4691" s="27"/>
    </row>
    <row r="4692" spans="1:13" ht="30" hidden="1" customHeight="1" x14ac:dyDescent="0.3">
      <c r="A4692" s="27">
        <f t="shared" si="48"/>
        <v>999</v>
      </c>
      <c r="B4692" s="31">
        <v>44989</v>
      </c>
      <c r="D4692" s="19" t="s">
        <v>2223</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57" t="s">
        <v>299</v>
      </c>
      <c r="J4692" s="43" t="s">
        <v>693</v>
      </c>
      <c r="K4692" s="64" t="str">
        <f ca="1">LeaveTracker[[#This Row],[Days]]&amp;" "&amp;LeaveTracker[[#This Row],[Type of Leave]]</f>
        <v>0 OTHER</v>
      </c>
      <c r="L4692" s="23">
        <f ca="1">NETWORKDAYS(LeaveTracker[[#This Row],[Start Date]],LeaveTracker[[#This Row],[End Date]],lstHolidays)</f>
        <v>0</v>
      </c>
      <c r="M4692" s="27"/>
    </row>
    <row r="4693" spans="1:13" ht="30" hidden="1" customHeight="1" x14ac:dyDescent="0.3">
      <c r="A4693" s="27">
        <f t="shared" si="48"/>
        <v>1000</v>
      </c>
      <c r="B4693" s="31">
        <v>45028</v>
      </c>
      <c r="C4693" s="31">
        <v>45234</v>
      </c>
      <c r="D4693" s="19" t="s">
        <v>2029</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57" t="s">
        <v>82</v>
      </c>
      <c r="K4693" s="64" t="str">
        <f ca="1">LeaveTracker[[#This Row],[Days]]&amp;" "&amp;LeaveTracker[[#This Row],[Type of Leave]]</f>
        <v>14 VL</v>
      </c>
      <c r="L4693" s="23">
        <f ca="1">NETWORKDAYS(LeaveTracker[[#This Row],[Start Date]],LeaveTracker[[#This Row],[End Date]],lstHolidays)</f>
        <v>14</v>
      </c>
      <c r="M4693" s="27"/>
    </row>
    <row r="4694" spans="1:13" ht="30" hidden="1" customHeight="1" x14ac:dyDescent="0.3">
      <c r="A4694" s="27">
        <f t="shared" si="48"/>
        <v>1001</v>
      </c>
      <c r="B4694" s="31">
        <v>45028</v>
      </c>
      <c r="C4694" s="31">
        <v>45016</v>
      </c>
      <c r="D4694" s="19" t="s">
        <v>1839</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57" t="s">
        <v>81</v>
      </c>
      <c r="K4694" s="64" t="str">
        <f ca="1">LeaveTracker[[#This Row],[Days]]&amp;" "&amp;LeaveTracker[[#This Row],[Type of Leave]]</f>
        <v>2 SL</v>
      </c>
      <c r="L4694" s="23">
        <f ca="1">NETWORKDAYS(LeaveTracker[[#This Row],[Start Date]],LeaveTracker[[#This Row],[End Date]],lstHolidays)</f>
        <v>2</v>
      </c>
      <c r="M4694" s="27"/>
    </row>
    <row r="4695" spans="1:13" ht="30" hidden="1" customHeight="1" x14ac:dyDescent="0.3">
      <c r="A4695" s="27">
        <f t="shared" si="48"/>
        <v>1002</v>
      </c>
      <c r="B4695" s="31">
        <v>45028</v>
      </c>
      <c r="C4695" s="31">
        <v>45016</v>
      </c>
      <c r="D4695" s="19" t="s">
        <v>580</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57" t="s">
        <v>81</v>
      </c>
      <c r="K4695" s="64" t="str">
        <f ca="1">LeaveTracker[[#This Row],[Days]]&amp;" "&amp;LeaveTracker[[#This Row],[Type of Leave]]</f>
        <v>1 SL</v>
      </c>
      <c r="L4695" s="23">
        <f ca="1">NETWORKDAYS(LeaveTracker[[#This Row],[Start Date]],LeaveTracker[[#This Row],[End Date]],lstHolidays)</f>
        <v>1</v>
      </c>
      <c r="M4695" s="27"/>
    </row>
    <row r="4696" spans="1:13" ht="30" hidden="1" customHeight="1" x14ac:dyDescent="0.3">
      <c r="A4696" s="27">
        <f t="shared" si="48"/>
        <v>1003</v>
      </c>
      <c r="B4696" s="31">
        <v>45028</v>
      </c>
      <c r="C4696" s="31">
        <v>45008</v>
      </c>
      <c r="D4696" s="19" t="s">
        <v>1841</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57" t="s">
        <v>82</v>
      </c>
      <c r="K4696" s="64" t="str">
        <f>LeaveTracker[[#This Row],[Days]]&amp;" "&amp;LeaveTracker[[#This Row],[Type of Leave]]</f>
        <v>2 VL</v>
      </c>
      <c r="L4696" s="23">
        <v>2</v>
      </c>
      <c r="M4696" s="27"/>
    </row>
    <row r="4697" spans="1:13" ht="30" hidden="1"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57" t="s">
        <v>81</v>
      </c>
      <c r="K4697" s="64" t="str">
        <f ca="1">LeaveTracker[[#This Row],[Days]]&amp;" "&amp;LeaveTracker[[#This Row],[Type of Leave]]</f>
        <v>1 SL</v>
      </c>
      <c r="L4697" s="23">
        <f ca="1">NETWORKDAYS(LeaveTracker[[#This Row],[Start Date]],LeaveTracker[[#This Row],[End Date]],lstHolidays)</f>
        <v>1</v>
      </c>
      <c r="M4697" s="27"/>
    </row>
    <row r="4698" spans="1:13" ht="30" hidden="1" customHeight="1" x14ac:dyDescent="0.3">
      <c r="A4698" s="27">
        <f t="shared" si="48"/>
        <v>1005</v>
      </c>
      <c r="B4698" s="31">
        <v>45028</v>
      </c>
      <c r="C4698" s="31">
        <v>44989</v>
      </c>
      <c r="D4698" s="19" t="s">
        <v>728</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57" t="s">
        <v>81</v>
      </c>
      <c r="K4698" s="64" t="str">
        <f ca="1">LeaveTracker[[#This Row],[Days]]&amp;" "&amp;LeaveTracker[[#This Row],[Type of Leave]]</f>
        <v>1 SL</v>
      </c>
      <c r="L4698" s="23">
        <f ca="1">NETWORKDAYS(LeaveTracker[[#This Row],[Start Date]],LeaveTracker[[#This Row],[End Date]],lstHolidays)</f>
        <v>1</v>
      </c>
      <c r="M4698" s="27"/>
    </row>
    <row r="4699" spans="1:13" ht="30" hidden="1" customHeight="1" x14ac:dyDescent="0.3">
      <c r="A4699" s="27">
        <f t="shared" si="48"/>
        <v>1006</v>
      </c>
      <c r="B4699" s="31">
        <v>45028</v>
      </c>
      <c r="C4699" s="31">
        <v>44989</v>
      </c>
      <c r="D4699" s="19" t="s">
        <v>1098</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57" t="s">
        <v>299</v>
      </c>
      <c r="J4699" s="43" t="s">
        <v>105</v>
      </c>
      <c r="K4699" s="64" t="str">
        <f ca="1">LeaveTracker[[#This Row],[Days]]&amp;" "&amp;LeaveTracker[[#This Row],[Type of Leave]]</f>
        <v>1 OTHER</v>
      </c>
      <c r="L4699" s="23">
        <f ca="1">NETWORKDAYS(LeaveTracker[[#This Row],[Start Date]],LeaveTracker[[#This Row],[End Date]],lstHolidays)</f>
        <v>1</v>
      </c>
      <c r="M4699" s="27"/>
    </row>
    <row r="4700" spans="1:13" ht="30" hidden="1" customHeight="1" x14ac:dyDescent="0.3">
      <c r="A4700" s="27">
        <f t="shared" si="48"/>
        <v>1007</v>
      </c>
      <c r="B4700" s="31">
        <v>45028</v>
      </c>
      <c r="C4700" s="31">
        <v>45015</v>
      </c>
      <c r="D4700" s="19" t="s">
        <v>511</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57" t="s">
        <v>299</v>
      </c>
      <c r="J4700" s="43" t="s">
        <v>105</v>
      </c>
      <c r="K4700" s="64" t="str">
        <f ca="1">LeaveTracker[[#This Row],[Days]]&amp;" "&amp;LeaveTracker[[#This Row],[Type of Leave]]</f>
        <v>1 OTHER</v>
      </c>
      <c r="L4700" s="23">
        <f ca="1">NETWORKDAYS(LeaveTracker[[#This Row],[Start Date]],LeaveTracker[[#This Row],[End Date]],lstHolidays)</f>
        <v>1</v>
      </c>
      <c r="M4700" s="27"/>
    </row>
    <row r="4701" spans="1:13" ht="30" hidden="1" customHeight="1" x14ac:dyDescent="0.3">
      <c r="A4701" s="27">
        <f t="shared" si="48"/>
        <v>1008</v>
      </c>
      <c r="B4701" s="31">
        <v>45028</v>
      </c>
      <c r="C4701" s="31">
        <v>45016</v>
      </c>
      <c r="D4701" s="19" t="s">
        <v>506</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57" t="s">
        <v>299</v>
      </c>
      <c r="J4701" s="43" t="s">
        <v>105</v>
      </c>
      <c r="K4701" s="64" t="str">
        <f ca="1">LeaveTracker[[#This Row],[Days]]&amp;" "&amp;LeaveTracker[[#This Row],[Type of Leave]]</f>
        <v>1 OTHER</v>
      </c>
      <c r="L4701" s="23">
        <f ca="1">NETWORKDAYS(LeaveTracker[[#This Row],[Start Date]],LeaveTracker[[#This Row],[End Date]],lstHolidays)</f>
        <v>1</v>
      </c>
      <c r="M4701" s="27"/>
    </row>
    <row r="4702" spans="1:13" ht="30" hidden="1" customHeight="1" x14ac:dyDescent="0.3">
      <c r="A4702" s="27">
        <f t="shared" ref="A4702:A4765" si="49">A4701+1</f>
        <v>1009</v>
      </c>
      <c r="B4702" s="31">
        <v>45028</v>
      </c>
      <c r="C4702" s="31">
        <v>45003</v>
      </c>
      <c r="D4702" s="19" t="s">
        <v>2225</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57" t="s">
        <v>81</v>
      </c>
      <c r="K4702" s="64" t="str">
        <f ca="1">LeaveTracker[[#This Row],[Days]]&amp;" "&amp;LeaveTracker[[#This Row],[Type of Leave]]</f>
        <v>1 SL</v>
      </c>
      <c r="L4702" s="23">
        <f ca="1">NETWORKDAYS(LeaveTracker[[#This Row],[Start Date]],LeaveTracker[[#This Row],[End Date]],lstHolidays)</f>
        <v>1</v>
      </c>
      <c r="M4702" s="27"/>
    </row>
    <row r="4703" spans="1:13" ht="30" hidden="1"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57" t="s">
        <v>82</v>
      </c>
      <c r="K4703" s="64" t="str">
        <f ca="1">LeaveTracker[[#This Row],[Days]]&amp;" "&amp;LeaveTracker[[#This Row],[Type of Leave]]</f>
        <v>1 VL</v>
      </c>
      <c r="L4703" s="23">
        <f ca="1">NETWORKDAYS(LeaveTracker[[#This Row],[Start Date]],LeaveTracker[[#This Row],[End Date]],lstHolidays)</f>
        <v>1</v>
      </c>
      <c r="M4703" s="27"/>
    </row>
    <row r="4704" spans="1:13" ht="30" hidden="1" customHeight="1" x14ac:dyDescent="0.3">
      <c r="A4704" s="27">
        <f t="shared" si="49"/>
        <v>1011</v>
      </c>
      <c r="B4704" s="31">
        <v>45028</v>
      </c>
      <c r="C4704" s="31">
        <v>45012</v>
      </c>
      <c r="D4704" s="19" t="s">
        <v>593</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57" t="s">
        <v>81</v>
      </c>
      <c r="K4704" s="64" t="str">
        <f ca="1">LeaveTracker[[#This Row],[Days]]&amp;" "&amp;LeaveTracker[[#This Row],[Type of Leave]]</f>
        <v>1 SL</v>
      </c>
      <c r="L4704" s="23">
        <f ca="1">NETWORKDAYS(LeaveTracker[[#This Row],[Start Date]],LeaveTracker[[#This Row],[End Date]],lstHolidays)</f>
        <v>1</v>
      </c>
      <c r="M4704" s="27"/>
    </row>
    <row r="4705" spans="1:13" ht="30" hidden="1" customHeight="1" x14ac:dyDescent="0.3">
      <c r="A4705" s="27">
        <v>1011</v>
      </c>
      <c r="B4705" s="31">
        <v>45028</v>
      </c>
      <c r="C4705" s="31">
        <v>45012</v>
      </c>
      <c r="D4705" s="19" t="s">
        <v>593</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57" t="s">
        <v>81</v>
      </c>
      <c r="K4705" s="64" t="str">
        <f>LeaveTracker[[#This Row],[Days]]&amp;" "&amp;LeaveTracker[[#This Row],[Type of Leave]]</f>
        <v>1 SL</v>
      </c>
      <c r="L4705" s="23">
        <v>1</v>
      </c>
      <c r="M4705" s="27"/>
    </row>
    <row r="4706" spans="1:13" ht="30" hidden="1" customHeight="1" x14ac:dyDescent="0.3">
      <c r="A4706" s="27">
        <f t="shared" si="49"/>
        <v>1012</v>
      </c>
      <c r="B4706" s="31">
        <v>45028</v>
      </c>
      <c r="C4706" s="31">
        <v>45012</v>
      </c>
      <c r="D4706" s="19" t="s">
        <v>508</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57" t="s">
        <v>81</v>
      </c>
      <c r="K4706" s="64" t="str">
        <f ca="1">LeaveTracker[[#This Row],[Days]]&amp;" "&amp;LeaveTracker[[#This Row],[Type of Leave]]</f>
        <v>1 SL</v>
      </c>
      <c r="L4706" s="23">
        <f ca="1">NETWORKDAYS(LeaveTracker[[#This Row],[Start Date]],LeaveTracker[[#This Row],[End Date]],lstHolidays)</f>
        <v>1</v>
      </c>
      <c r="M4706" s="27"/>
    </row>
    <row r="4707" spans="1:13" ht="30" hidden="1" customHeight="1" x14ac:dyDescent="0.3">
      <c r="A4707" s="27">
        <f t="shared" si="49"/>
        <v>1013</v>
      </c>
      <c r="B4707" s="31">
        <v>45028</v>
      </c>
      <c r="C4707" s="31">
        <v>45012</v>
      </c>
      <c r="D4707" s="19" t="s">
        <v>305</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57" t="s">
        <v>299</v>
      </c>
      <c r="J4707" s="43" t="s">
        <v>105</v>
      </c>
      <c r="K4707" s="64" t="str">
        <f ca="1">LeaveTracker[[#This Row],[Days]]&amp;" "&amp;LeaveTracker[[#This Row],[Type of Leave]]</f>
        <v>1 OTHER</v>
      </c>
      <c r="L4707" s="23">
        <f ca="1">NETWORKDAYS(LeaveTracker[[#This Row],[Start Date]],LeaveTracker[[#This Row],[End Date]],lstHolidays)</f>
        <v>1</v>
      </c>
      <c r="M4707" s="27"/>
    </row>
    <row r="4708" spans="1:13" ht="30" hidden="1" customHeight="1" x14ac:dyDescent="0.3">
      <c r="A4708" s="27">
        <f t="shared" si="49"/>
        <v>1014</v>
      </c>
      <c r="B4708" s="31">
        <v>45028</v>
      </c>
      <c r="C4708" s="31">
        <v>45009</v>
      </c>
      <c r="D4708" s="19" t="s">
        <v>445</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57" t="s">
        <v>299</v>
      </c>
      <c r="J4708" s="43" t="s">
        <v>105</v>
      </c>
      <c r="K4708" s="64" t="str">
        <f ca="1">LeaveTracker[[#This Row],[Days]]&amp;" "&amp;LeaveTracker[[#This Row],[Type of Leave]]</f>
        <v>1 OTHER</v>
      </c>
      <c r="L4708" s="23">
        <f ca="1">NETWORKDAYS(LeaveTracker[[#This Row],[Start Date]],LeaveTracker[[#This Row],[End Date]],lstHolidays)</f>
        <v>1</v>
      </c>
      <c r="M4708" s="27"/>
    </row>
    <row r="4709" spans="1:13" ht="30" hidden="1" customHeight="1" x14ac:dyDescent="0.3">
      <c r="A4709" s="27">
        <f t="shared" si="49"/>
        <v>1015</v>
      </c>
      <c r="B4709" s="31">
        <v>45028</v>
      </c>
      <c r="C4709" s="31">
        <v>45009</v>
      </c>
      <c r="D4709" s="19" t="s">
        <v>1301</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57" t="s">
        <v>299</v>
      </c>
      <c r="J4709" s="43" t="s">
        <v>105</v>
      </c>
      <c r="K4709" s="64" t="str">
        <f ca="1">LeaveTracker[[#This Row],[Days]]&amp;" "&amp;LeaveTracker[[#This Row],[Type of Leave]]</f>
        <v>1 OTHER</v>
      </c>
      <c r="L4709" s="23">
        <f ca="1">NETWORKDAYS(LeaveTracker[[#This Row],[Start Date]],LeaveTracker[[#This Row],[End Date]],lstHolidays)</f>
        <v>1</v>
      </c>
      <c r="M4709" s="27"/>
    </row>
    <row r="4710" spans="1:13" ht="30" hidden="1" customHeight="1" x14ac:dyDescent="0.3">
      <c r="A4710" s="27">
        <f t="shared" si="49"/>
        <v>1016</v>
      </c>
      <c r="B4710" s="31">
        <v>45028</v>
      </c>
      <c r="C4710" s="31">
        <v>45008</v>
      </c>
      <c r="D4710" s="19" t="s">
        <v>829</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57" t="s">
        <v>81</v>
      </c>
      <c r="K4710" s="64" t="str">
        <f ca="1">LeaveTracker[[#This Row],[Days]]&amp;" "&amp;LeaveTracker[[#This Row],[Type of Leave]]</f>
        <v>2 SL</v>
      </c>
      <c r="L4710" s="23">
        <f ca="1">NETWORKDAYS(LeaveTracker[[#This Row],[Start Date]],LeaveTracker[[#This Row],[End Date]],lstHolidays)</f>
        <v>2</v>
      </c>
      <c r="M4710" s="27"/>
    </row>
    <row r="4711" spans="1:13" ht="30" hidden="1" customHeight="1" x14ac:dyDescent="0.3">
      <c r="A4711" s="27">
        <f t="shared" si="49"/>
        <v>1017</v>
      </c>
      <c r="B4711" s="31">
        <v>45028</v>
      </c>
      <c r="C4711" s="31">
        <v>45205</v>
      </c>
      <c r="D4711" s="19" t="s">
        <v>1094</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57" t="s">
        <v>82</v>
      </c>
      <c r="K4711" s="64" t="str">
        <f ca="1">LeaveTracker[[#This Row],[Days]]&amp;" "&amp;LeaveTracker[[#This Row],[Type of Leave]]</f>
        <v>1 VL</v>
      </c>
      <c r="L4711" s="23">
        <f ca="1">NETWORKDAYS(LeaveTracker[[#This Row],[Start Date]],LeaveTracker[[#This Row],[End Date]],lstHolidays)</f>
        <v>1</v>
      </c>
      <c r="M4711" s="27"/>
    </row>
    <row r="4712" spans="1:13" ht="30" hidden="1" customHeight="1" x14ac:dyDescent="0.3">
      <c r="A4712" s="27">
        <f t="shared" si="49"/>
        <v>1018</v>
      </c>
      <c r="B4712" s="31">
        <v>45028</v>
      </c>
      <c r="C4712" s="31">
        <v>45016</v>
      </c>
      <c r="D4712" s="19" t="s">
        <v>369</v>
      </c>
      <c r="E4712" s="19" t="str">
        <f>IF(ISBLANK(LeaveTracker[[#This Row],[Employee Name]]),"-----",VLOOKUP(LeaveTracker[[#This Row],[Employee Name]],Employees[[Employee Name]:[Office]],7))</f>
        <v>CHARACTER</v>
      </c>
      <c r="F4712" s="19" t="str">
        <f>IF(ISBLANK(LeaveTracker[[#This Row],[Employee Name]]),"-----",VLOOKUP(LeaveTracker[[#This Row],[Employee Name]],Employees[[Employee Name]:[Office]],6))</f>
        <v>CASUAL</v>
      </c>
      <c r="G4712" s="24">
        <v>45015</v>
      </c>
      <c r="H4712" s="24">
        <v>45015</v>
      </c>
      <c r="I4712" s="57" t="s">
        <v>81</v>
      </c>
      <c r="K4712" s="64" t="str">
        <f ca="1">LeaveTracker[[#This Row],[Days]]&amp;" "&amp;LeaveTracker[[#This Row],[Type of Leave]]</f>
        <v>1 SL</v>
      </c>
      <c r="L4712" s="23">
        <f ca="1">NETWORKDAYS(LeaveTracker[[#This Row],[Start Date]],LeaveTracker[[#This Row],[End Date]],lstHolidays)</f>
        <v>1</v>
      </c>
      <c r="M4712" s="27"/>
    </row>
    <row r="4713" spans="1:13" ht="30" hidden="1" customHeight="1" x14ac:dyDescent="0.3">
      <c r="A4713" s="27">
        <f t="shared" si="49"/>
        <v>1019</v>
      </c>
      <c r="B4713" s="31">
        <v>45028</v>
      </c>
      <c r="C4713" s="31">
        <v>45012</v>
      </c>
      <c r="D4713" s="19" t="s">
        <v>369</v>
      </c>
      <c r="E4713" s="19" t="str">
        <f>IF(ISBLANK(LeaveTracker[[#This Row],[Employee Name]]),"-----",VLOOKUP(LeaveTracker[[#This Row],[Employee Name]],Employees[[Employee Name]:[Office]],7))</f>
        <v>CHARACTER</v>
      </c>
      <c r="F4713" s="19" t="str">
        <f>IF(ISBLANK(LeaveTracker[[#This Row],[Employee Name]]),"-----",VLOOKUP(LeaveTracker[[#This Row],[Employee Name]],Employees[[Employee Name]:[Office]],6))</f>
        <v>CASUAL</v>
      </c>
      <c r="G4713" s="24">
        <v>45006</v>
      </c>
      <c r="H4713" s="24">
        <v>45006</v>
      </c>
      <c r="I4713" s="57" t="s">
        <v>81</v>
      </c>
      <c r="K4713" s="64" t="str">
        <f ca="1">LeaveTracker[[#This Row],[Days]]&amp;" "&amp;LeaveTracker[[#This Row],[Type of Leave]]</f>
        <v>1 SL</v>
      </c>
      <c r="L4713" s="23">
        <f ca="1">NETWORKDAYS(LeaveTracker[[#This Row],[Start Date]],LeaveTracker[[#This Row],[End Date]],lstHolidays)</f>
        <v>1</v>
      </c>
      <c r="M4713" s="27"/>
    </row>
    <row r="4714" spans="1:13" ht="30" hidden="1" customHeight="1" x14ac:dyDescent="0.3">
      <c r="A4714" s="27">
        <f t="shared" si="49"/>
        <v>1020</v>
      </c>
      <c r="B4714" s="31">
        <v>45028</v>
      </c>
      <c r="C4714" s="31">
        <v>45012</v>
      </c>
      <c r="D4714" s="19" t="s">
        <v>369</v>
      </c>
      <c r="E4714" s="19" t="str">
        <f>IF(ISBLANK(LeaveTracker[[#This Row],[Employee Name]]),"-----",VLOOKUP(LeaveTracker[[#This Row],[Employee Name]],Employees[[Employee Name]:[Office]],7))</f>
        <v>CHARACTER</v>
      </c>
      <c r="F4714" s="19" t="str">
        <f>IF(ISBLANK(LeaveTracker[[#This Row],[Employee Name]]),"-----",VLOOKUP(LeaveTracker[[#This Row],[Employee Name]],Employees[[Employee Name]:[Office]],6))</f>
        <v>CASUAL</v>
      </c>
      <c r="G4714" s="24">
        <v>45008</v>
      </c>
      <c r="H4714" s="24">
        <v>45009</v>
      </c>
      <c r="I4714" s="57" t="s">
        <v>81</v>
      </c>
      <c r="K4714" s="64" t="str">
        <f ca="1">LeaveTracker[[#This Row],[Days]]&amp;" "&amp;LeaveTracker[[#This Row],[Type of Leave]]</f>
        <v>2 SL</v>
      </c>
      <c r="L4714" s="23">
        <f ca="1">NETWORKDAYS(LeaveTracker[[#This Row],[Start Date]],LeaveTracker[[#This Row],[End Date]],lstHolidays)</f>
        <v>2</v>
      </c>
      <c r="M4714" s="27"/>
    </row>
    <row r="4715" spans="1:13" ht="30" hidden="1" customHeight="1" x14ac:dyDescent="0.3">
      <c r="A4715" s="27">
        <f t="shared" si="49"/>
        <v>1021</v>
      </c>
      <c r="B4715" s="31">
        <v>45028</v>
      </c>
      <c r="C4715" s="31">
        <v>45009</v>
      </c>
      <c r="D4715" s="19" t="s">
        <v>685</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57" t="s">
        <v>299</v>
      </c>
      <c r="J4715" s="43" t="s">
        <v>105</v>
      </c>
      <c r="K4715" s="64" t="str">
        <f ca="1">LeaveTracker[[#This Row],[Days]]&amp;" "&amp;LeaveTracker[[#This Row],[Type of Leave]]</f>
        <v>1 OTHER</v>
      </c>
      <c r="L4715" s="23">
        <f ca="1">NETWORKDAYS(LeaveTracker[[#This Row],[Start Date]],LeaveTracker[[#This Row],[End Date]],lstHolidays)</f>
        <v>1</v>
      </c>
      <c r="M4715" s="27"/>
    </row>
    <row r="4716" spans="1:13" ht="30" hidden="1" customHeight="1" x14ac:dyDescent="0.3">
      <c r="A4716" s="27">
        <f t="shared" si="49"/>
        <v>1022</v>
      </c>
      <c r="B4716" s="31">
        <v>45028</v>
      </c>
      <c r="C4716" s="31">
        <v>45008</v>
      </c>
      <c r="D4716" s="19" t="s">
        <v>1892</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57" t="s">
        <v>299</v>
      </c>
      <c r="J4716" s="43" t="s">
        <v>105</v>
      </c>
      <c r="K4716" s="64" t="str">
        <f ca="1">LeaveTracker[[#This Row],[Days]]&amp;" "&amp;LeaveTracker[[#This Row],[Type of Leave]]</f>
        <v>1 OTHER</v>
      </c>
      <c r="L4716" s="23">
        <f ca="1">NETWORKDAYS(LeaveTracker[[#This Row],[Start Date]],LeaveTracker[[#This Row],[End Date]],lstHolidays)</f>
        <v>1</v>
      </c>
      <c r="M4716" s="27"/>
    </row>
    <row r="4717" spans="1:13" ht="30" hidden="1" customHeight="1" x14ac:dyDescent="0.3">
      <c r="A4717" s="27">
        <f t="shared" si="49"/>
        <v>1023</v>
      </c>
      <c r="B4717" s="31">
        <v>45028</v>
      </c>
      <c r="C4717" s="31">
        <v>44999</v>
      </c>
      <c r="D4717" s="19" t="s">
        <v>634</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57" t="s">
        <v>81</v>
      </c>
      <c r="K4717" s="64" t="str">
        <f ca="1">LeaveTracker[[#This Row],[Days]]&amp;" "&amp;LeaveTracker[[#This Row],[Type of Leave]]</f>
        <v>1 SL</v>
      </c>
      <c r="L4717" s="23">
        <f ca="1">NETWORKDAYS(LeaveTracker[[#This Row],[Start Date]],LeaveTracker[[#This Row],[End Date]],lstHolidays)</f>
        <v>1</v>
      </c>
      <c r="M4717" s="27"/>
    </row>
    <row r="4718" spans="1:13" ht="30" hidden="1" customHeight="1" x14ac:dyDescent="0.3">
      <c r="A4718" s="27">
        <f t="shared" si="49"/>
        <v>1024</v>
      </c>
      <c r="B4718" s="31">
        <v>45028</v>
      </c>
      <c r="C4718" s="31">
        <v>44999</v>
      </c>
      <c r="D4718" s="19" t="s">
        <v>634</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57" t="s">
        <v>81</v>
      </c>
      <c r="K4718" s="64" t="str">
        <f ca="1">LeaveTracker[[#This Row],[Days]]&amp;" "&amp;LeaveTracker[[#This Row],[Type of Leave]]</f>
        <v>1 SL</v>
      </c>
      <c r="L4718" s="23">
        <f ca="1">NETWORKDAYS(LeaveTracker[[#This Row],[Start Date]],LeaveTracker[[#This Row],[End Date]],lstHolidays)</f>
        <v>1</v>
      </c>
      <c r="M4718" s="27"/>
    </row>
    <row r="4719" spans="1:13" ht="30" hidden="1" customHeight="1" x14ac:dyDescent="0.3">
      <c r="A4719" s="27">
        <f t="shared" si="49"/>
        <v>1025</v>
      </c>
      <c r="B4719" s="31">
        <v>45028</v>
      </c>
      <c r="C4719" s="31">
        <v>45005</v>
      </c>
      <c r="D4719" s="19" t="s">
        <v>765</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57" t="s">
        <v>81</v>
      </c>
      <c r="K4719" s="64" t="str">
        <f ca="1">LeaveTracker[[#This Row],[Days]]&amp;" "&amp;LeaveTracker[[#This Row],[Type of Leave]]</f>
        <v>2 SL</v>
      </c>
      <c r="L4719" s="23">
        <f ca="1">NETWORKDAYS(LeaveTracker[[#This Row],[Start Date]],LeaveTracker[[#This Row],[End Date]],lstHolidays)</f>
        <v>2</v>
      </c>
      <c r="M4719" s="27"/>
    </row>
    <row r="4720" spans="1:13" ht="30" hidden="1" customHeight="1" x14ac:dyDescent="0.3">
      <c r="A4720" s="27">
        <f t="shared" si="49"/>
        <v>1026</v>
      </c>
      <c r="B4720" s="31">
        <v>45028</v>
      </c>
      <c r="C4720" s="31">
        <v>45202</v>
      </c>
      <c r="D4720" s="19" t="s">
        <v>765</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57" t="s">
        <v>82</v>
      </c>
      <c r="K4720" s="64" t="str">
        <f ca="1">LeaveTracker[[#This Row],[Days]]&amp;" "&amp;LeaveTracker[[#This Row],[Type of Leave]]</f>
        <v>3 VL</v>
      </c>
      <c r="L4720" s="23">
        <f ca="1">NETWORKDAYS(LeaveTracker[[#This Row],[Start Date]],LeaveTracker[[#This Row],[End Date]],lstHolidays)</f>
        <v>3</v>
      </c>
      <c r="M4720" s="27"/>
    </row>
    <row r="4721" spans="1:13" ht="30" hidden="1" customHeight="1" x14ac:dyDescent="0.3">
      <c r="A4721" s="27">
        <f t="shared" si="49"/>
        <v>1027</v>
      </c>
      <c r="B4721" s="31">
        <v>45028</v>
      </c>
      <c r="C4721" s="31">
        <v>44930</v>
      </c>
      <c r="D4721" s="19" t="s">
        <v>1986</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57" t="s">
        <v>81</v>
      </c>
      <c r="K4721" s="64" t="str">
        <f ca="1">LeaveTracker[[#This Row],[Days]]&amp;" "&amp;LeaveTracker[[#This Row],[Type of Leave]]</f>
        <v>10 SL</v>
      </c>
      <c r="L4721" s="23">
        <f ca="1">NETWORKDAYS(LeaveTracker[[#This Row],[Start Date]],LeaveTracker[[#This Row],[End Date]],lstHolidays)</f>
        <v>10</v>
      </c>
      <c r="M4721" s="27"/>
    </row>
    <row r="4722" spans="1:13" ht="30" hidden="1" customHeight="1" x14ac:dyDescent="0.3">
      <c r="A4722" s="27">
        <f t="shared" si="49"/>
        <v>1028</v>
      </c>
      <c r="B4722" s="31">
        <v>45028</v>
      </c>
      <c r="C4722" s="31">
        <v>44930</v>
      </c>
      <c r="D4722" s="19" t="s">
        <v>1986</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57" t="s">
        <v>81</v>
      </c>
      <c r="K4722" s="64" t="str">
        <f>LeaveTracker[[#This Row],[Days]]&amp;" "&amp;LeaveTracker[[#This Row],[Type of Leave]]</f>
        <v>7 SL</v>
      </c>
      <c r="L4722" s="23">
        <v>7</v>
      </c>
      <c r="M4722" s="27"/>
    </row>
    <row r="4723" spans="1:13" ht="30" hidden="1" customHeight="1" x14ac:dyDescent="0.3">
      <c r="A4723" s="27">
        <f t="shared" si="49"/>
        <v>1029</v>
      </c>
      <c r="B4723" s="31">
        <v>45028</v>
      </c>
      <c r="C4723" s="31">
        <v>45019</v>
      </c>
      <c r="D4723" s="19" t="s">
        <v>522</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57" t="s">
        <v>82</v>
      </c>
      <c r="K4723" s="64" t="str">
        <f ca="1">LeaveTracker[[#This Row],[Days]]&amp;" "&amp;LeaveTracker[[#This Row],[Type of Leave]]</f>
        <v>1 VL</v>
      </c>
      <c r="L4723" s="23">
        <f ca="1">NETWORKDAYS(LeaveTracker[[#This Row],[Start Date]],LeaveTracker[[#This Row],[End Date]],lstHolidays)</f>
        <v>1</v>
      </c>
      <c r="M4723" s="27"/>
    </row>
    <row r="4724" spans="1:13" ht="30" hidden="1" customHeight="1" x14ac:dyDescent="0.3">
      <c r="A4724" s="27">
        <v>1029</v>
      </c>
      <c r="B4724" s="31">
        <v>45028</v>
      </c>
      <c r="C4724" s="31">
        <v>45019</v>
      </c>
      <c r="D4724" s="19" t="s">
        <v>522</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57" t="s">
        <v>82</v>
      </c>
      <c r="K4724" s="64" t="str">
        <f ca="1">LeaveTracker[[#This Row],[Days]]&amp;" "&amp;LeaveTracker[[#This Row],[Type of Leave]]</f>
        <v>2 VL</v>
      </c>
      <c r="L4724" s="23">
        <f ca="1">NETWORKDAYS(LeaveTracker[[#This Row],[Start Date]],LeaveTracker[[#This Row],[End Date]],lstHolidays)</f>
        <v>2</v>
      </c>
      <c r="M4724" s="27"/>
    </row>
    <row r="4725" spans="1:13" ht="30" hidden="1" customHeight="1" x14ac:dyDescent="0.3">
      <c r="A4725" s="27">
        <f t="shared" si="49"/>
        <v>1030</v>
      </c>
      <c r="B4725" s="31">
        <v>45028</v>
      </c>
      <c r="C4725" s="31">
        <v>45015</v>
      </c>
      <c r="D4725" s="19" t="s">
        <v>522</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57" t="s">
        <v>299</v>
      </c>
      <c r="J4725" s="43" t="s">
        <v>105</v>
      </c>
      <c r="K4725" s="64" t="str">
        <f ca="1">LeaveTracker[[#This Row],[Days]]&amp;" "&amp;LeaveTracker[[#This Row],[Type of Leave]]</f>
        <v>1 OTHER</v>
      </c>
      <c r="L4725" s="23">
        <f ca="1">NETWORKDAYS(LeaveTracker[[#This Row],[Start Date]],LeaveTracker[[#This Row],[End Date]],lstHolidays)</f>
        <v>1</v>
      </c>
      <c r="M4725" s="27"/>
    </row>
    <row r="4726" spans="1:13" ht="30" hidden="1" customHeight="1" x14ac:dyDescent="0.3">
      <c r="A4726" s="27">
        <f t="shared" si="49"/>
        <v>1031</v>
      </c>
      <c r="B4726" s="31">
        <v>45028</v>
      </c>
      <c r="C4726" s="31">
        <v>44999</v>
      </c>
      <c r="D4726" s="19" t="s">
        <v>597</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57" t="s">
        <v>81</v>
      </c>
      <c r="K4726" s="64" t="str">
        <f ca="1">LeaveTracker[[#This Row],[Days]]&amp;" "&amp;LeaveTracker[[#This Row],[Type of Leave]]</f>
        <v>2 SL</v>
      </c>
      <c r="L4726" s="23">
        <f ca="1">NETWORKDAYS(LeaveTracker[[#This Row],[Start Date]],LeaveTracker[[#This Row],[End Date]],lstHolidays)</f>
        <v>2</v>
      </c>
      <c r="M4726" s="27"/>
    </row>
    <row r="4727" spans="1:13" ht="30" hidden="1" customHeight="1" x14ac:dyDescent="0.3">
      <c r="A4727" s="27">
        <f t="shared" si="49"/>
        <v>1032</v>
      </c>
      <c r="B4727" s="31">
        <v>45028</v>
      </c>
      <c r="C4727" s="31">
        <v>44989</v>
      </c>
      <c r="D4727" s="19" t="s">
        <v>522</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57" t="s">
        <v>81</v>
      </c>
      <c r="K4727" s="64" t="str">
        <f ca="1">LeaveTracker[[#This Row],[Days]]&amp;" "&amp;LeaveTracker[[#This Row],[Type of Leave]]</f>
        <v>1 SL</v>
      </c>
      <c r="L4727" s="23">
        <f ca="1">NETWORKDAYS(LeaveTracker[[#This Row],[Start Date]],LeaveTracker[[#This Row],[End Date]],lstHolidays)</f>
        <v>1</v>
      </c>
      <c r="M4727" s="27"/>
    </row>
    <row r="4728" spans="1:13" ht="30" hidden="1" customHeight="1" x14ac:dyDescent="0.3">
      <c r="A4728" s="27">
        <f t="shared" si="49"/>
        <v>1033</v>
      </c>
      <c r="B4728" s="31">
        <v>45028</v>
      </c>
      <c r="C4728" s="31">
        <v>45013</v>
      </c>
      <c r="D4728" s="19" t="s">
        <v>1791</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57" t="s">
        <v>82</v>
      </c>
      <c r="K4728" s="64" t="str">
        <f ca="1">LeaveTracker[[#This Row],[Days]]&amp;" "&amp;LeaveTracker[[#This Row],[Type of Leave]]</f>
        <v>1 VL</v>
      </c>
      <c r="L4728" s="23">
        <f ca="1">NETWORKDAYS(LeaveTracker[[#This Row],[Start Date]],LeaveTracker[[#This Row],[End Date]],lstHolidays)</f>
        <v>1</v>
      </c>
      <c r="M4728" s="27"/>
    </row>
    <row r="4729" spans="1:13" ht="30" hidden="1" customHeight="1" x14ac:dyDescent="0.3">
      <c r="A4729" s="27">
        <f t="shared" si="49"/>
        <v>1034</v>
      </c>
      <c r="B4729" s="31">
        <v>45028</v>
      </c>
      <c r="C4729" s="31">
        <v>45016</v>
      </c>
      <c r="D4729" s="19" t="s">
        <v>291</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57" t="s">
        <v>81</v>
      </c>
      <c r="K4729" s="64" t="str">
        <f ca="1">LeaveTracker[[#This Row],[Days]]&amp;" "&amp;LeaveTracker[[#This Row],[Type of Leave]]</f>
        <v>1 SL</v>
      </c>
      <c r="L4729" s="23">
        <f ca="1">NETWORKDAYS(LeaveTracker[[#This Row],[Start Date]],LeaveTracker[[#This Row],[End Date]],lstHolidays)</f>
        <v>1</v>
      </c>
      <c r="M4729" s="27"/>
    </row>
    <row r="4730" spans="1:13" ht="30" hidden="1" customHeight="1" x14ac:dyDescent="0.3">
      <c r="A4730" s="27">
        <f t="shared" si="49"/>
        <v>1035</v>
      </c>
      <c r="B4730" s="31">
        <v>45028</v>
      </c>
      <c r="C4730" s="31">
        <v>45012</v>
      </c>
      <c r="D4730" s="19" t="s">
        <v>530</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57" t="s">
        <v>82</v>
      </c>
      <c r="K4730" s="64" t="str">
        <f ca="1">LeaveTracker[[#This Row],[Days]]&amp;" "&amp;LeaveTracker[[#This Row],[Type of Leave]]</f>
        <v>1 VL</v>
      </c>
      <c r="L4730" s="23">
        <f ca="1">NETWORKDAYS(LeaveTracker[[#This Row],[Start Date]],LeaveTracker[[#This Row],[End Date]],lstHolidays)</f>
        <v>1</v>
      </c>
      <c r="M4730" s="27"/>
    </row>
    <row r="4731" spans="1:13" ht="30" hidden="1" customHeight="1" x14ac:dyDescent="0.3">
      <c r="A4731" s="27">
        <v>1035</v>
      </c>
      <c r="B4731" s="31">
        <v>45028</v>
      </c>
      <c r="C4731" s="31">
        <v>45012</v>
      </c>
      <c r="D4731" s="19" t="s">
        <v>530</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57" t="s">
        <v>81</v>
      </c>
      <c r="K4731" s="64" t="str">
        <f ca="1">LeaveTracker[[#This Row],[Days]]&amp;" "&amp;LeaveTracker[[#This Row],[Type of Leave]]</f>
        <v>1 SL</v>
      </c>
      <c r="L4731" s="23">
        <f ca="1">NETWORKDAYS(LeaveTracker[[#This Row],[Start Date]],LeaveTracker[[#This Row],[End Date]],lstHolidays)</f>
        <v>1</v>
      </c>
      <c r="M4731" s="27"/>
    </row>
    <row r="4732" spans="1:13" ht="30" hidden="1" customHeight="1" x14ac:dyDescent="0.3">
      <c r="A4732" s="27">
        <f t="shared" si="49"/>
        <v>1036</v>
      </c>
      <c r="B4732" s="31">
        <v>45028</v>
      </c>
      <c r="C4732" s="31">
        <v>45015</v>
      </c>
      <c r="D4732" s="19" t="s">
        <v>530</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57" t="s">
        <v>81</v>
      </c>
      <c r="K4732" s="64" t="str">
        <f ca="1">LeaveTracker[[#This Row],[Days]]&amp;" "&amp;LeaveTracker[[#This Row],[Type of Leave]]</f>
        <v>2 SL</v>
      </c>
      <c r="L4732" s="23">
        <f ca="1">NETWORKDAYS(LeaveTracker[[#This Row],[Start Date]],LeaveTracker[[#This Row],[End Date]],lstHolidays)</f>
        <v>2</v>
      </c>
      <c r="M4732" s="27"/>
    </row>
    <row r="4733" spans="1:13" ht="30" hidden="1" customHeight="1" x14ac:dyDescent="0.3">
      <c r="A4733" s="27">
        <f t="shared" si="49"/>
        <v>1037</v>
      </c>
      <c r="B4733" s="31">
        <v>45028</v>
      </c>
      <c r="C4733" s="21">
        <v>45009</v>
      </c>
      <c r="D4733" s="19" t="s">
        <v>420</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57" t="s">
        <v>82</v>
      </c>
      <c r="K4733" s="64" t="str">
        <f ca="1">LeaveTracker[[#This Row],[Days]]&amp;" "&amp;LeaveTracker[[#This Row],[Type of Leave]]</f>
        <v>1 VL</v>
      </c>
      <c r="L4733" s="23">
        <f ca="1">NETWORKDAYS(LeaveTracker[[#This Row],[Start Date]],LeaveTracker[[#This Row],[End Date]],lstHolidays)</f>
        <v>1</v>
      </c>
      <c r="M4733" s="27"/>
    </row>
    <row r="4734" spans="1:13" ht="30" hidden="1" customHeight="1" x14ac:dyDescent="0.3">
      <c r="A4734" s="27">
        <f t="shared" si="49"/>
        <v>1038</v>
      </c>
      <c r="B4734" s="31">
        <v>45028</v>
      </c>
      <c r="C4734" s="31">
        <v>45008</v>
      </c>
      <c r="D4734" s="19" t="s">
        <v>404</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57" t="s">
        <v>81</v>
      </c>
      <c r="K4734" s="64" t="str">
        <f>LeaveTracker[[#This Row],[Days]]&amp;" "&amp;LeaveTracker[[#This Row],[Type of Leave]]</f>
        <v>2 SL</v>
      </c>
      <c r="L4734" s="23">
        <v>2</v>
      </c>
      <c r="M4734" s="27"/>
    </row>
    <row r="4735" spans="1:13" ht="30" hidden="1" customHeight="1" x14ac:dyDescent="0.3">
      <c r="A4735" s="27">
        <f t="shared" si="49"/>
        <v>1039</v>
      </c>
      <c r="B4735" s="31">
        <v>45028</v>
      </c>
      <c r="C4735" s="31">
        <v>45008</v>
      </c>
      <c r="D4735" s="19" t="s">
        <v>404</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57" t="s">
        <v>82</v>
      </c>
      <c r="K4735" s="64" t="str">
        <f ca="1">LeaveTracker[[#This Row],[Days]]&amp;" "&amp;LeaveTracker[[#This Row],[Type of Leave]]</f>
        <v>1 VL</v>
      </c>
      <c r="L4735" s="23">
        <f ca="1">NETWORKDAYS(LeaveTracker[[#This Row],[Start Date]],LeaveTracker[[#This Row],[End Date]],lstHolidays)</f>
        <v>1</v>
      </c>
      <c r="M4735" s="27"/>
    </row>
    <row r="4736" spans="1:13" ht="30" hidden="1" customHeight="1" x14ac:dyDescent="0.3">
      <c r="A4736" s="27">
        <f t="shared" si="49"/>
        <v>1040</v>
      </c>
      <c r="B4736" s="31">
        <v>45028</v>
      </c>
      <c r="C4736" s="31">
        <v>45012</v>
      </c>
      <c r="D4736" s="19" t="s">
        <v>866</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57" t="s">
        <v>81</v>
      </c>
      <c r="K4736" s="64" t="str">
        <f ca="1">LeaveTracker[[#This Row],[Days]]&amp;" "&amp;LeaveTracker[[#This Row],[Type of Leave]]</f>
        <v>9 SL</v>
      </c>
      <c r="L4736" s="23">
        <f ca="1">NETWORKDAYS(LeaveTracker[[#This Row],[Start Date]],LeaveTracker[[#This Row],[End Date]],lstHolidays)</f>
        <v>9</v>
      </c>
      <c r="M4736" s="27"/>
    </row>
    <row r="4737" spans="1:13" ht="30" hidden="1" customHeight="1" x14ac:dyDescent="0.3">
      <c r="A4737" s="27">
        <f t="shared" si="49"/>
        <v>1041</v>
      </c>
      <c r="B4737" s="31">
        <v>45028</v>
      </c>
      <c r="C4737" s="31">
        <v>45012</v>
      </c>
      <c r="D4737" s="19" t="s">
        <v>866</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57" t="s">
        <v>81</v>
      </c>
      <c r="K4737" s="64" t="str">
        <f ca="1">LeaveTracker[[#This Row],[Days]]&amp;" "&amp;LeaveTracker[[#This Row],[Type of Leave]]</f>
        <v>6 SL</v>
      </c>
      <c r="L4737" s="23">
        <f ca="1">NETWORKDAYS(LeaveTracker[[#This Row],[Start Date]],LeaveTracker[[#This Row],[End Date]],lstHolidays)</f>
        <v>6</v>
      </c>
      <c r="M4737" s="27"/>
    </row>
    <row r="4738" spans="1:13" ht="30" hidden="1" customHeight="1" x14ac:dyDescent="0.3">
      <c r="A4738" s="27">
        <f t="shared" si="49"/>
        <v>1042</v>
      </c>
      <c r="B4738" s="31">
        <v>45028</v>
      </c>
      <c r="C4738" s="31">
        <v>45013</v>
      </c>
      <c r="D4738" s="19" t="s">
        <v>1063</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57" t="s">
        <v>81</v>
      </c>
      <c r="K4738" s="64" t="str">
        <f ca="1">LeaveTracker[[#This Row],[Days]]&amp;" "&amp;LeaveTracker[[#This Row],[Type of Leave]]</f>
        <v>1 SL</v>
      </c>
      <c r="L4738" s="23">
        <f ca="1">NETWORKDAYS(LeaveTracker[[#This Row],[Start Date]],LeaveTracker[[#This Row],[End Date]],lstHolidays)</f>
        <v>1</v>
      </c>
      <c r="M4738" s="27"/>
    </row>
    <row r="4739" spans="1:13" ht="30" hidden="1" customHeight="1" x14ac:dyDescent="0.3">
      <c r="A4739" s="27">
        <f t="shared" si="49"/>
        <v>1043</v>
      </c>
      <c r="B4739" s="31">
        <v>45028</v>
      </c>
      <c r="C4739" s="31">
        <v>45002</v>
      </c>
      <c r="D4739" s="19" t="s">
        <v>409</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57" t="s">
        <v>81</v>
      </c>
      <c r="K4739" s="64" t="str">
        <f ca="1">LeaveTracker[[#This Row],[Days]]&amp;" "&amp;LeaveTracker[[#This Row],[Type of Leave]]</f>
        <v>1 SL</v>
      </c>
      <c r="L4739" s="23">
        <f ca="1">NETWORKDAYS(LeaveTracker[[#This Row],[Start Date]],LeaveTracker[[#This Row],[End Date]],lstHolidays)</f>
        <v>1</v>
      </c>
      <c r="M4739" s="27"/>
    </row>
    <row r="4740" spans="1:13" ht="30" hidden="1" customHeight="1" x14ac:dyDescent="0.3">
      <c r="A4740" s="27">
        <f t="shared" si="49"/>
        <v>1044</v>
      </c>
      <c r="B4740" s="31">
        <v>45028</v>
      </c>
      <c r="C4740" s="31">
        <v>45002</v>
      </c>
      <c r="D4740" s="19" t="s">
        <v>530</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57" t="s">
        <v>81</v>
      </c>
      <c r="K4740" s="64" t="str">
        <f ca="1">LeaveTracker[[#This Row],[Days]]&amp;" "&amp;LeaveTracker[[#This Row],[Type of Leave]]</f>
        <v>1 SL</v>
      </c>
      <c r="L4740" s="23">
        <f ca="1">NETWORKDAYS(LeaveTracker[[#This Row],[Start Date]],LeaveTracker[[#This Row],[End Date]],lstHolidays)</f>
        <v>1</v>
      </c>
      <c r="M4740" s="27"/>
    </row>
    <row r="4741" spans="1:13" ht="30" hidden="1" customHeight="1" x14ac:dyDescent="0.3">
      <c r="A4741" s="27">
        <v>1044</v>
      </c>
      <c r="B4741" s="31">
        <v>45028</v>
      </c>
      <c r="C4741" s="31">
        <v>45002</v>
      </c>
      <c r="D4741" s="19" t="s">
        <v>530</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57" t="s">
        <v>81</v>
      </c>
      <c r="K4741" s="64" t="str">
        <f ca="1">LeaveTracker[[#This Row],[Days]]&amp;" "&amp;LeaveTracker[[#This Row],[Type of Leave]]</f>
        <v>1 SL</v>
      </c>
      <c r="L4741" s="23">
        <f ca="1">NETWORKDAYS(LeaveTracker[[#This Row],[Start Date]],LeaveTracker[[#This Row],[End Date]],lstHolidays)</f>
        <v>1</v>
      </c>
      <c r="M4741" s="27"/>
    </row>
    <row r="4742" spans="1:13" ht="30" hidden="1" customHeight="1" x14ac:dyDescent="0.3">
      <c r="A4742" s="27">
        <f t="shared" si="49"/>
        <v>1045</v>
      </c>
      <c r="B4742" s="31">
        <v>45028</v>
      </c>
      <c r="C4742" s="31">
        <v>45141</v>
      </c>
      <c r="D4742" s="19" t="s">
        <v>1791</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57" t="s">
        <v>81</v>
      </c>
      <c r="K4742" s="64" t="str">
        <f ca="1">LeaveTracker[[#This Row],[Days]]&amp;" "&amp;LeaveTracker[[#This Row],[Type of Leave]]</f>
        <v>1 SL</v>
      </c>
      <c r="L4742" s="23">
        <f ca="1">NETWORKDAYS(LeaveTracker[[#This Row],[Start Date]],LeaveTracker[[#This Row],[End Date]],lstHolidays)</f>
        <v>1</v>
      </c>
      <c r="M4742" s="27"/>
    </row>
    <row r="4743" spans="1:13" ht="30" hidden="1" customHeight="1" x14ac:dyDescent="0.3">
      <c r="A4743" s="27">
        <f t="shared" si="49"/>
        <v>1046</v>
      </c>
      <c r="B4743" s="31">
        <v>45028</v>
      </c>
      <c r="C4743" s="31">
        <v>45005</v>
      </c>
      <c r="D4743" s="19" t="s">
        <v>1052</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57" t="s">
        <v>81</v>
      </c>
      <c r="K4743" s="64" t="str">
        <f ca="1">LeaveTracker[[#This Row],[Days]]&amp;" "&amp;LeaveTracker[[#This Row],[Type of Leave]]</f>
        <v>2 SL</v>
      </c>
      <c r="L4743" s="23">
        <f ca="1">NETWORKDAYS(LeaveTracker[[#This Row],[Start Date]],LeaveTracker[[#This Row],[End Date]],lstHolidays)</f>
        <v>2</v>
      </c>
      <c r="M4743" s="27"/>
    </row>
    <row r="4744" spans="1:13" ht="30" hidden="1" customHeight="1" x14ac:dyDescent="0.3">
      <c r="A4744" s="27">
        <v>1046</v>
      </c>
      <c r="B4744" s="31">
        <v>45028</v>
      </c>
      <c r="C4744" s="31">
        <v>45005</v>
      </c>
      <c r="D4744" s="19" t="s">
        <v>1052</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57" t="s">
        <v>81</v>
      </c>
      <c r="K4744" s="64" t="str">
        <f ca="1">LeaveTracker[[#This Row],[Days]]&amp;" "&amp;LeaveTracker[[#This Row],[Type of Leave]]</f>
        <v>1 SL</v>
      </c>
      <c r="L4744" s="23">
        <f ca="1">NETWORKDAYS(LeaveTracker[[#This Row],[Start Date]],LeaveTracker[[#This Row],[End Date]],lstHolidays)</f>
        <v>1</v>
      </c>
      <c r="M4744" s="27"/>
    </row>
    <row r="4745" spans="1:13" ht="30" hidden="1" customHeight="1" x14ac:dyDescent="0.3">
      <c r="A4745" s="27">
        <f t="shared" si="49"/>
        <v>1047</v>
      </c>
      <c r="B4745" s="31">
        <v>45028</v>
      </c>
      <c r="C4745" s="31">
        <v>45005</v>
      </c>
      <c r="D4745" s="19" t="s">
        <v>524</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57" t="s">
        <v>299</v>
      </c>
      <c r="J4745" s="43" t="s">
        <v>275</v>
      </c>
      <c r="K4745" s="64" t="str">
        <f ca="1">LeaveTracker[[#This Row],[Days]]&amp;" "&amp;LeaveTracker[[#This Row],[Type of Leave]]</f>
        <v>1 OTHER</v>
      </c>
      <c r="L4745" s="23">
        <f ca="1">NETWORKDAYS(LeaveTracker[[#This Row],[Start Date]],LeaveTracker[[#This Row],[End Date]],lstHolidays)</f>
        <v>1</v>
      </c>
      <c r="M4745" s="27"/>
    </row>
    <row r="4746" spans="1:13" ht="30" hidden="1" customHeight="1" x14ac:dyDescent="0.3">
      <c r="A4746" s="27">
        <v>1047</v>
      </c>
      <c r="B4746" s="31">
        <v>45028</v>
      </c>
      <c r="C4746" s="31">
        <v>45005</v>
      </c>
      <c r="D4746" s="19" t="s">
        <v>524</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57" t="s">
        <v>299</v>
      </c>
      <c r="J4746" s="43" t="s">
        <v>275</v>
      </c>
      <c r="K4746" s="64" t="str">
        <f ca="1">LeaveTracker[[#This Row],[Days]]&amp;" "&amp;LeaveTracker[[#This Row],[Type of Leave]]</f>
        <v>1 OTHER</v>
      </c>
      <c r="L4746" s="23">
        <f ca="1">NETWORKDAYS(LeaveTracker[[#This Row],[Start Date]],LeaveTracker[[#This Row],[End Date]],lstHolidays)</f>
        <v>1</v>
      </c>
      <c r="M4746" s="27"/>
    </row>
    <row r="4747" spans="1:13" ht="30" hidden="1" customHeight="1" x14ac:dyDescent="0.3">
      <c r="A4747" s="27">
        <f t="shared" si="49"/>
        <v>1048</v>
      </c>
      <c r="B4747" s="31">
        <v>45028</v>
      </c>
      <c r="C4747" s="31">
        <v>45172</v>
      </c>
      <c r="D4747" s="19" t="s">
        <v>1095</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57" t="s">
        <v>299</v>
      </c>
      <c r="J4747" s="43" t="s">
        <v>105</v>
      </c>
      <c r="K4747" s="64" t="str">
        <f ca="1">LeaveTracker[[#This Row],[Days]]&amp;" "&amp;LeaveTracker[[#This Row],[Type of Leave]]</f>
        <v>1 OTHER</v>
      </c>
      <c r="L4747" s="23">
        <f ca="1">NETWORKDAYS(LeaveTracker[[#This Row],[Start Date]],LeaveTracker[[#This Row],[End Date]],lstHolidays)</f>
        <v>1</v>
      </c>
      <c r="M4747" s="27"/>
    </row>
    <row r="4748" spans="1:13" ht="30" hidden="1" customHeight="1" x14ac:dyDescent="0.3">
      <c r="A4748" s="27">
        <f t="shared" si="49"/>
        <v>1049</v>
      </c>
      <c r="B4748" s="31">
        <v>45028</v>
      </c>
      <c r="C4748" s="31">
        <v>45005</v>
      </c>
      <c r="D4748" s="19" t="s">
        <v>364</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57" t="s">
        <v>81</v>
      </c>
      <c r="K4748" s="64" t="str">
        <f ca="1">LeaveTracker[[#This Row],[Days]]&amp;" "&amp;LeaveTracker[[#This Row],[Type of Leave]]</f>
        <v>1 SL</v>
      </c>
      <c r="L4748" s="23">
        <f ca="1">NETWORKDAYS(LeaveTracker[[#This Row],[Start Date]],LeaveTracker[[#This Row],[End Date]],lstHolidays)</f>
        <v>1</v>
      </c>
      <c r="M4748" s="27"/>
    </row>
    <row r="4749" spans="1:13" ht="30" hidden="1" customHeight="1" x14ac:dyDescent="0.3">
      <c r="A4749" s="27">
        <f t="shared" si="49"/>
        <v>1050</v>
      </c>
      <c r="B4749" s="31">
        <v>45028</v>
      </c>
      <c r="C4749" s="31">
        <v>45014</v>
      </c>
      <c r="D4749" s="19" t="s">
        <v>1944</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57" t="s">
        <v>81</v>
      </c>
      <c r="K4749" s="64" t="str">
        <f ca="1">LeaveTracker[[#This Row],[Days]]&amp;" "&amp;LeaveTracker[[#This Row],[Type of Leave]]</f>
        <v>2 SL</v>
      </c>
      <c r="L4749" s="23">
        <f ca="1">NETWORKDAYS(LeaveTracker[[#This Row],[Start Date]],LeaveTracker[[#This Row],[End Date]],lstHolidays)</f>
        <v>2</v>
      </c>
      <c r="M4749" s="27"/>
    </row>
    <row r="4750" spans="1:13" ht="30" hidden="1" customHeight="1" x14ac:dyDescent="0.3">
      <c r="A4750" s="27">
        <f t="shared" si="49"/>
        <v>1051</v>
      </c>
      <c r="B4750" s="31">
        <v>45028</v>
      </c>
      <c r="C4750" s="31">
        <v>45014</v>
      </c>
      <c r="D4750" s="19" t="s">
        <v>243</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57" t="s">
        <v>81</v>
      </c>
      <c r="K4750" s="64" t="str">
        <f ca="1">LeaveTracker[[#This Row],[Days]]&amp;" "&amp;LeaveTracker[[#This Row],[Type of Leave]]</f>
        <v>1 SL</v>
      </c>
      <c r="L4750" s="23">
        <f ca="1">NETWORKDAYS(LeaveTracker[[#This Row],[Start Date]],LeaveTracker[[#This Row],[End Date]],lstHolidays)</f>
        <v>1</v>
      </c>
      <c r="M4750" s="27"/>
    </row>
    <row r="4751" spans="1:13" ht="30" hidden="1" customHeight="1" x14ac:dyDescent="0.3">
      <c r="A4751" s="27">
        <f t="shared" si="49"/>
        <v>1052</v>
      </c>
      <c r="B4751" s="31">
        <v>45028</v>
      </c>
      <c r="C4751" s="31">
        <v>45014</v>
      </c>
      <c r="D4751" s="19" t="s">
        <v>239</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57" t="s">
        <v>82</v>
      </c>
      <c r="K4751" s="64" t="str">
        <f ca="1">LeaveTracker[[#This Row],[Days]]&amp;" "&amp;LeaveTracker[[#This Row],[Type of Leave]]</f>
        <v>2 VL</v>
      </c>
      <c r="L4751" s="23">
        <f ca="1">NETWORKDAYS(LeaveTracker[[#This Row],[Start Date]],LeaveTracker[[#This Row],[End Date]],lstHolidays)</f>
        <v>2</v>
      </c>
      <c r="M4751" s="27"/>
    </row>
    <row r="4752" spans="1:13" ht="30" hidden="1" customHeight="1" x14ac:dyDescent="0.3">
      <c r="A4752" s="27">
        <f t="shared" si="49"/>
        <v>1053</v>
      </c>
      <c r="B4752" s="31">
        <v>45028</v>
      </c>
      <c r="C4752" s="31">
        <v>44929</v>
      </c>
      <c r="D4752" s="19" t="s">
        <v>1838</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57" t="s">
        <v>81</v>
      </c>
      <c r="K4752" s="64" t="str">
        <f ca="1">LeaveTracker[[#This Row],[Days]]&amp;" "&amp;LeaveTracker[[#This Row],[Type of Leave]]</f>
        <v>1 SL</v>
      </c>
      <c r="L4752" s="23">
        <f ca="1">NETWORKDAYS(LeaveTracker[[#This Row],[Start Date]],LeaveTracker[[#This Row],[End Date]],lstHolidays)</f>
        <v>1</v>
      </c>
      <c r="M4752" s="27"/>
    </row>
    <row r="4753" spans="1:13" ht="30" hidden="1" customHeight="1" x14ac:dyDescent="0.3">
      <c r="A4753" s="27">
        <f t="shared" si="49"/>
        <v>1054</v>
      </c>
      <c r="B4753" s="31">
        <v>45028</v>
      </c>
      <c r="C4753" s="31">
        <v>44988</v>
      </c>
      <c r="D4753" s="19" t="s">
        <v>1890</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57" t="s">
        <v>81</v>
      </c>
      <c r="K4753" s="64" t="str">
        <f ca="1">LeaveTracker[[#This Row],[Days]]&amp;" "&amp;LeaveTracker[[#This Row],[Type of Leave]]</f>
        <v>1 SL</v>
      </c>
      <c r="L4753" s="23">
        <f ca="1">NETWORKDAYS(LeaveTracker[[#This Row],[Start Date]],LeaveTracker[[#This Row],[End Date]],lstHolidays)</f>
        <v>1</v>
      </c>
      <c r="M4753" s="27"/>
    </row>
    <row r="4754" spans="1:13" ht="30" hidden="1" customHeight="1" x14ac:dyDescent="0.3">
      <c r="A4754" s="27">
        <f t="shared" si="49"/>
        <v>1055</v>
      </c>
      <c r="B4754" s="31">
        <v>45028</v>
      </c>
      <c r="C4754" s="65">
        <v>44993</v>
      </c>
      <c r="D4754" s="19" t="s">
        <v>1979</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57" t="s">
        <v>81</v>
      </c>
      <c r="K4754" s="64" t="str">
        <f ca="1">LeaveTracker[[#This Row],[Days]]&amp;" "&amp;LeaveTracker[[#This Row],[Type of Leave]]</f>
        <v>1 SL</v>
      </c>
      <c r="L4754" s="23">
        <f ca="1">NETWORKDAYS(LeaveTracker[[#This Row],[Start Date]],LeaveTracker[[#This Row],[End Date]],lstHolidays)</f>
        <v>1</v>
      </c>
      <c r="M4754" s="27"/>
    </row>
    <row r="4755" spans="1:13" ht="30" hidden="1" customHeight="1" x14ac:dyDescent="0.3">
      <c r="A4755" s="27">
        <f t="shared" si="49"/>
        <v>1056</v>
      </c>
      <c r="B4755" s="31">
        <v>45028</v>
      </c>
      <c r="C4755" s="31">
        <v>45008</v>
      </c>
      <c r="D4755" s="19" t="s">
        <v>1841</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57" t="s">
        <v>82</v>
      </c>
      <c r="K4755" s="64" t="str">
        <f ca="1">LeaveTracker[[#This Row],[Days]]&amp;" "&amp;LeaveTracker[[#This Row],[Type of Leave]]</f>
        <v>1 VL</v>
      </c>
      <c r="L4755" s="23">
        <f ca="1">NETWORKDAYS(LeaveTracker[[#This Row],[Start Date]],LeaveTracker[[#This Row],[End Date]],lstHolidays)</f>
        <v>1</v>
      </c>
      <c r="M4755" s="27"/>
    </row>
    <row r="4756" spans="1:13" ht="30" hidden="1" customHeight="1" x14ac:dyDescent="0.3">
      <c r="A4756" s="27">
        <v>1056</v>
      </c>
      <c r="B4756" s="31">
        <v>45028</v>
      </c>
      <c r="C4756" s="31">
        <v>45008</v>
      </c>
      <c r="D4756" s="19" t="s">
        <v>1841</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57" t="s">
        <v>82</v>
      </c>
      <c r="K4756" s="64" t="str">
        <f ca="1">LeaveTracker[[#This Row],[Days]]&amp;" "&amp;LeaveTracker[[#This Row],[Type of Leave]]</f>
        <v>1 VL</v>
      </c>
      <c r="L4756" s="23">
        <f ca="1">NETWORKDAYS(LeaveTracker[[#This Row],[Start Date]],LeaveTracker[[#This Row],[End Date]],lstHolidays)</f>
        <v>1</v>
      </c>
      <c r="M4756" s="27"/>
    </row>
    <row r="4757" spans="1:13" ht="30" hidden="1" customHeight="1" x14ac:dyDescent="0.3">
      <c r="A4757" s="27">
        <f t="shared" si="49"/>
        <v>1057</v>
      </c>
      <c r="B4757" s="31">
        <v>45028</v>
      </c>
      <c r="C4757" s="31">
        <v>44998</v>
      </c>
      <c r="D4757" s="19" t="s">
        <v>1812</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57" t="s">
        <v>81</v>
      </c>
      <c r="K4757" s="64" t="str">
        <f>LeaveTracker[[#This Row],[Days]]&amp;" "&amp;LeaveTracker[[#This Row],[Type of Leave]]</f>
        <v>1 SL</v>
      </c>
      <c r="L4757" s="23">
        <v>1</v>
      </c>
      <c r="M4757" s="27"/>
    </row>
    <row r="4758" spans="1:13" ht="30" hidden="1" customHeight="1" x14ac:dyDescent="0.3">
      <c r="A4758" s="27">
        <f t="shared" si="49"/>
        <v>1058</v>
      </c>
      <c r="B4758" s="31">
        <v>45028</v>
      </c>
      <c r="C4758" s="24">
        <v>44992</v>
      </c>
      <c r="D4758" s="19" t="s">
        <v>1808</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57" t="s">
        <v>81</v>
      </c>
      <c r="K4758" s="64" t="str">
        <f ca="1">LeaveTracker[[#This Row],[Days]]&amp;" "&amp;LeaveTracker[[#This Row],[Type of Leave]]</f>
        <v>14 SL</v>
      </c>
      <c r="L4758" s="23">
        <f ca="1">NETWORKDAYS(LeaveTracker[[#This Row],[Start Date]],LeaveTracker[[#This Row],[End Date]],lstHolidays)</f>
        <v>14</v>
      </c>
      <c r="M4758" s="27"/>
    </row>
    <row r="4759" spans="1:13" ht="30" hidden="1" customHeight="1" x14ac:dyDescent="0.3">
      <c r="A4759" s="27">
        <f t="shared" si="49"/>
        <v>1059</v>
      </c>
      <c r="B4759" s="31">
        <v>45028</v>
      </c>
      <c r="C4759" s="31">
        <v>45012</v>
      </c>
      <c r="D4759" s="19" t="s">
        <v>1822</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57" t="s">
        <v>299</v>
      </c>
      <c r="J4759" s="43" t="s">
        <v>2137</v>
      </c>
      <c r="K4759" s="64" t="str">
        <f ca="1">LeaveTracker[[#This Row],[Days]]&amp;" "&amp;LeaveTracker[[#This Row],[Type of Leave]]</f>
        <v>1 OTHER</v>
      </c>
      <c r="L4759" s="23">
        <f ca="1">NETWORKDAYS(LeaveTracker[[#This Row],[Start Date]],LeaveTracker[[#This Row],[End Date]],lstHolidays)</f>
        <v>1</v>
      </c>
      <c r="M4759" s="27"/>
    </row>
    <row r="4760" spans="1:13" ht="30" hidden="1" customHeight="1" x14ac:dyDescent="0.3">
      <c r="A4760" s="27">
        <f t="shared" si="49"/>
        <v>1060</v>
      </c>
      <c r="B4760" s="31">
        <v>45028</v>
      </c>
      <c r="C4760" s="31">
        <v>44995</v>
      </c>
      <c r="D4760" s="19" t="s">
        <v>1822</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57" t="s">
        <v>81</v>
      </c>
      <c r="K4760" s="64" t="str">
        <f ca="1">LeaveTracker[[#This Row],[Days]]&amp;" "&amp;LeaveTracker[[#This Row],[Type of Leave]]</f>
        <v>1 SL</v>
      </c>
      <c r="L4760" s="23">
        <f ca="1">NETWORKDAYS(LeaveTracker[[#This Row],[Start Date]],LeaveTracker[[#This Row],[End Date]],lstHolidays)</f>
        <v>1</v>
      </c>
      <c r="M4760" s="27"/>
    </row>
    <row r="4761" spans="1:13" ht="30" hidden="1" customHeight="1" x14ac:dyDescent="0.3">
      <c r="A4761" s="27">
        <f t="shared" si="49"/>
        <v>1061</v>
      </c>
      <c r="B4761" s="31">
        <v>45028</v>
      </c>
      <c r="C4761" s="31">
        <v>45008</v>
      </c>
      <c r="D4761" s="19" t="s">
        <v>1821</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57" t="s">
        <v>82</v>
      </c>
      <c r="K4761" s="64" t="str">
        <f ca="1">LeaveTracker[[#This Row],[Days]]&amp;" "&amp;LeaveTracker[[#This Row],[Type of Leave]]</f>
        <v>2 VL</v>
      </c>
      <c r="L4761" s="23">
        <f ca="1">NETWORKDAYS(LeaveTracker[[#This Row],[Start Date]],LeaveTracker[[#This Row],[End Date]],lstHolidays)</f>
        <v>2</v>
      </c>
      <c r="M4761" s="27"/>
    </row>
    <row r="4762" spans="1:13" ht="30" hidden="1" customHeight="1" x14ac:dyDescent="0.3">
      <c r="A4762" s="27">
        <f t="shared" si="49"/>
        <v>1062</v>
      </c>
      <c r="B4762" s="31">
        <v>45028</v>
      </c>
      <c r="C4762" s="31">
        <v>44998</v>
      </c>
      <c r="D4762" s="19" t="s">
        <v>1821</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57" t="s">
        <v>81</v>
      </c>
      <c r="K4762" s="64" t="str">
        <f ca="1">LeaveTracker[[#This Row],[Days]]&amp;" "&amp;LeaveTracker[[#This Row],[Type of Leave]]</f>
        <v>1 SL</v>
      </c>
      <c r="L4762" s="23">
        <f ca="1">NETWORKDAYS(LeaveTracker[[#This Row],[Start Date]],LeaveTracker[[#This Row],[End Date]],lstHolidays)</f>
        <v>1</v>
      </c>
      <c r="M4762" s="27"/>
    </row>
    <row r="4763" spans="1:13" ht="30" hidden="1" customHeight="1" x14ac:dyDescent="0.3">
      <c r="A4763" s="27">
        <f t="shared" si="49"/>
        <v>1063</v>
      </c>
      <c r="B4763" s="31">
        <v>45028</v>
      </c>
      <c r="C4763" s="31">
        <v>44992</v>
      </c>
      <c r="D4763" s="19" t="s">
        <v>1824</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57" t="s">
        <v>299</v>
      </c>
      <c r="J4763" s="43" t="s">
        <v>105</v>
      </c>
      <c r="K4763" s="64" t="str">
        <f ca="1">LeaveTracker[[#This Row],[Days]]&amp;" "&amp;LeaveTracker[[#This Row],[Type of Leave]]</f>
        <v>3 OTHER</v>
      </c>
      <c r="L4763" s="23">
        <f ca="1">NETWORKDAYS(LeaveTracker[[#This Row],[Start Date]],LeaveTracker[[#This Row],[End Date]],lstHolidays)</f>
        <v>3</v>
      </c>
      <c r="M4763" s="27"/>
    </row>
    <row r="4764" spans="1:13" ht="30" hidden="1" customHeight="1" x14ac:dyDescent="0.3">
      <c r="A4764" s="27">
        <f t="shared" si="49"/>
        <v>1064</v>
      </c>
      <c r="B4764" s="31">
        <v>45028</v>
      </c>
      <c r="C4764" s="31">
        <v>44991</v>
      </c>
      <c r="D4764" s="19" t="s">
        <v>1824</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57" t="s">
        <v>81</v>
      </c>
      <c r="K4764" s="64" t="str">
        <f ca="1">LeaveTracker[[#This Row],[Days]]&amp;" "&amp;LeaveTracker[[#This Row],[Type of Leave]]</f>
        <v>2 SL</v>
      </c>
      <c r="L4764" s="23">
        <f ca="1">NETWORKDAYS(LeaveTracker[[#This Row],[Start Date]],LeaveTracker[[#This Row],[End Date]],lstHolidays)</f>
        <v>2</v>
      </c>
      <c r="M4764" s="27"/>
    </row>
    <row r="4765" spans="1:13" ht="30" hidden="1" customHeight="1" x14ac:dyDescent="0.3">
      <c r="A4765" s="27">
        <f t="shared" si="49"/>
        <v>1065</v>
      </c>
      <c r="B4765" s="31">
        <v>45028</v>
      </c>
      <c r="C4765" s="31">
        <v>44986</v>
      </c>
      <c r="D4765" s="19" t="s">
        <v>1824</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57" t="s">
        <v>81</v>
      </c>
      <c r="K4765" s="64" t="str">
        <f ca="1">LeaveTracker[[#This Row],[Days]]&amp;" "&amp;LeaveTracker[[#This Row],[Type of Leave]]</f>
        <v>2 SL</v>
      </c>
      <c r="L4765" s="23">
        <f ca="1">NETWORKDAYS(LeaveTracker[[#This Row],[Start Date]],LeaveTracker[[#This Row],[End Date]],lstHolidays)</f>
        <v>2</v>
      </c>
      <c r="M4765" s="27"/>
    </row>
    <row r="4766" spans="1:13" ht="30" hidden="1" customHeight="1" x14ac:dyDescent="0.3">
      <c r="A4766" s="27">
        <f t="shared" ref="A4766:A4829" si="50">A4765+1</f>
        <v>1066</v>
      </c>
      <c r="B4766" s="31">
        <v>45028</v>
      </c>
      <c r="C4766" s="31">
        <v>44974</v>
      </c>
      <c r="D4766" s="19" t="s">
        <v>1824</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57" t="s">
        <v>81</v>
      </c>
      <c r="K4766" s="64" t="str">
        <f ca="1">LeaveTracker[[#This Row],[Days]]&amp;" "&amp;LeaveTracker[[#This Row],[Type of Leave]]</f>
        <v>1 SL</v>
      </c>
      <c r="L4766" s="23">
        <f ca="1">NETWORKDAYS(LeaveTracker[[#This Row],[Start Date]],LeaveTracker[[#This Row],[End Date]],lstHolidays)</f>
        <v>1</v>
      </c>
      <c r="M4766" s="27"/>
    </row>
    <row r="4767" spans="1:13" ht="30" hidden="1" customHeight="1" x14ac:dyDescent="0.3">
      <c r="A4767" s="27">
        <f t="shared" si="50"/>
        <v>1067</v>
      </c>
      <c r="B4767" s="31">
        <v>45028</v>
      </c>
      <c r="C4767" s="31">
        <v>45014</v>
      </c>
      <c r="D4767" s="19" t="s">
        <v>1829</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57" t="s">
        <v>299</v>
      </c>
      <c r="J4767" s="43" t="s">
        <v>105</v>
      </c>
      <c r="K4767" s="64" t="str">
        <f>LeaveTracker[[#This Row],[Days]]&amp;" "&amp;LeaveTracker[[#This Row],[Type of Leave]]</f>
        <v>3 OTHER</v>
      </c>
      <c r="L4767" s="23">
        <v>3</v>
      </c>
      <c r="M4767" s="27"/>
    </row>
    <row r="4768" spans="1:13" ht="30" hidden="1" customHeight="1" x14ac:dyDescent="0.3">
      <c r="A4768" s="27">
        <f t="shared" si="50"/>
        <v>1068</v>
      </c>
      <c r="B4768" s="31">
        <v>45028</v>
      </c>
      <c r="C4768" s="31">
        <v>45013</v>
      </c>
      <c r="D4768" s="19" t="s">
        <v>1829</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57" t="s">
        <v>81</v>
      </c>
      <c r="K4768" s="64" t="str">
        <f ca="1">LeaveTracker[[#This Row],[Days]]&amp;" "&amp;LeaveTracker[[#This Row],[Type of Leave]]</f>
        <v>3 SL</v>
      </c>
      <c r="L4768" s="23">
        <f ca="1">NETWORKDAYS(LeaveTracker[[#This Row],[Start Date]],LeaveTracker[[#This Row],[End Date]],lstHolidays)</f>
        <v>3</v>
      </c>
      <c r="M4768" s="27"/>
    </row>
    <row r="4769" spans="1:13" ht="30" hidden="1" customHeight="1" x14ac:dyDescent="0.3">
      <c r="A4769" s="27">
        <f t="shared" si="50"/>
        <v>1069</v>
      </c>
      <c r="B4769" s="31">
        <v>45028</v>
      </c>
      <c r="C4769" s="31">
        <v>45012</v>
      </c>
      <c r="D4769" s="19" t="s">
        <v>1939</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57" t="s">
        <v>81</v>
      </c>
      <c r="K4769" s="64" t="str">
        <f ca="1">LeaveTracker[[#This Row],[Days]]&amp;" "&amp;LeaveTracker[[#This Row],[Type of Leave]]</f>
        <v>2 SL</v>
      </c>
      <c r="L4769" s="23">
        <f ca="1">NETWORKDAYS(LeaveTracker[[#This Row],[Start Date]],LeaveTracker[[#This Row],[End Date]],lstHolidays)</f>
        <v>2</v>
      </c>
      <c r="M4769" s="27"/>
    </row>
    <row r="4770" spans="1:13" ht="30" hidden="1" customHeight="1" x14ac:dyDescent="0.3">
      <c r="A4770" s="27">
        <f t="shared" si="50"/>
        <v>1070</v>
      </c>
      <c r="B4770" s="31">
        <v>45028</v>
      </c>
      <c r="C4770" s="31">
        <v>44994</v>
      </c>
      <c r="D4770" s="19" t="s">
        <v>1879</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57" t="s">
        <v>81</v>
      </c>
      <c r="K4770" s="64" t="str">
        <f ca="1">LeaveTracker[[#This Row],[Days]]&amp;" "&amp;LeaveTracker[[#This Row],[Type of Leave]]</f>
        <v>2 SL</v>
      </c>
      <c r="L4770" s="23">
        <f ca="1">NETWORKDAYS(LeaveTracker[[#This Row],[Start Date]],LeaveTracker[[#This Row],[End Date]],lstHolidays)</f>
        <v>2</v>
      </c>
      <c r="M4770" s="27"/>
    </row>
    <row r="4771" spans="1:13" ht="30" hidden="1" customHeight="1" x14ac:dyDescent="0.3">
      <c r="A4771" s="27">
        <f t="shared" si="50"/>
        <v>1071</v>
      </c>
      <c r="B4771" s="31">
        <v>45028</v>
      </c>
      <c r="C4771" s="31">
        <v>44991</v>
      </c>
      <c r="D4771" s="19" t="s">
        <v>1887</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57" t="s">
        <v>81</v>
      </c>
      <c r="K4771" s="64" t="str">
        <f>LeaveTracker[[#This Row],[Days]]&amp;" "&amp;LeaveTracker[[#This Row],[Type of Leave]]</f>
        <v>2 SL</v>
      </c>
      <c r="L4771" s="23">
        <v>2</v>
      </c>
      <c r="M4771" s="27"/>
    </row>
    <row r="4772" spans="1:13" ht="30" hidden="1" customHeight="1" x14ac:dyDescent="0.3">
      <c r="A4772" s="27">
        <f t="shared" si="50"/>
        <v>1072</v>
      </c>
      <c r="B4772" s="31">
        <v>45028</v>
      </c>
      <c r="C4772" s="31">
        <v>45005</v>
      </c>
      <c r="D4772" s="19" t="s">
        <v>334</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57" t="s">
        <v>81</v>
      </c>
      <c r="K4772" s="64" t="str">
        <f ca="1">LeaveTracker[[#This Row],[Days]]&amp;" "&amp;LeaveTracker[[#This Row],[Type of Leave]]</f>
        <v>1 SL</v>
      </c>
      <c r="L4772" s="23">
        <f ca="1">NETWORKDAYS(LeaveTracker[[#This Row],[Start Date]],LeaveTracker[[#This Row],[End Date]],lstHolidays)</f>
        <v>1</v>
      </c>
      <c r="M4772" s="27"/>
    </row>
    <row r="4773" spans="1:13" ht="30" hidden="1" customHeight="1" x14ac:dyDescent="0.3">
      <c r="A4773" s="27">
        <f t="shared" si="50"/>
        <v>1073</v>
      </c>
      <c r="B4773" s="31">
        <v>45028</v>
      </c>
      <c r="C4773" s="31">
        <v>44996</v>
      </c>
      <c r="D4773" s="19" t="s">
        <v>1940</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57" t="s">
        <v>82</v>
      </c>
      <c r="K4773" s="64" t="str">
        <f ca="1">LeaveTracker[[#This Row],[Days]]&amp;" "&amp;LeaveTracker[[#This Row],[Type of Leave]]</f>
        <v>1 VL</v>
      </c>
      <c r="L4773" s="23">
        <f ca="1">NETWORKDAYS(LeaveTracker[[#This Row],[Start Date]],LeaveTracker[[#This Row],[End Date]],lstHolidays)</f>
        <v>1</v>
      </c>
      <c r="M4773" s="27"/>
    </row>
    <row r="4774" spans="1:13" ht="30" hidden="1" customHeight="1" x14ac:dyDescent="0.3">
      <c r="A4774" s="27">
        <v>1073</v>
      </c>
      <c r="B4774" s="31">
        <v>45028</v>
      </c>
      <c r="C4774" s="31">
        <v>44996</v>
      </c>
      <c r="D4774" s="19" t="s">
        <v>1940</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57" t="s">
        <v>82</v>
      </c>
      <c r="K4774" s="64" t="str">
        <f ca="1">LeaveTracker[[#This Row],[Days]]&amp;" "&amp;LeaveTracker[[#This Row],[Type of Leave]]</f>
        <v>4 VL</v>
      </c>
      <c r="L4774" s="23">
        <f ca="1">NETWORKDAYS(LeaveTracker[[#This Row],[Start Date]],LeaveTracker[[#This Row],[End Date]],lstHolidays)</f>
        <v>4</v>
      </c>
      <c r="M4774" s="27"/>
    </row>
    <row r="4775" spans="1:13" ht="30" hidden="1" customHeight="1" x14ac:dyDescent="0.3">
      <c r="A4775" s="27">
        <f t="shared" si="50"/>
        <v>1074</v>
      </c>
      <c r="B4775" s="31">
        <v>45028</v>
      </c>
      <c r="C4775" s="31">
        <v>45009</v>
      </c>
      <c r="D4775" s="19" t="s">
        <v>1982</v>
      </c>
      <c r="E4775" s="19" t="str">
        <f>IF(ISBLANK(LeaveTracker[[#This Row],[Employee Name]]),"-----",VLOOKUP(LeaveTracker[[#This Row],[Employee Name]],Employees[[Employee Name]:[Office]],7))</f>
        <v>ADMIN</v>
      </c>
      <c r="F4775" s="19" t="str">
        <f>IF(ISBLANK(LeaveTracker[[#This Row],[Employee Name]]),"-----",VLOOKUP(LeaveTracker[[#This Row],[Employee Name]],Employees[[Employee Name]:[Office]],6))</f>
        <v>CASUAL</v>
      </c>
      <c r="G4775" s="24">
        <v>45022</v>
      </c>
      <c r="H4775" s="24">
        <v>45024</v>
      </c>
      <c r="I4775" s="57" t="s">
        <v>82</v>
      </c>
      <c r="K4775" s="64" t="str">
        <f>LeaveTracker[[#This Row],[Days]]&amp;" "&amp;LeaveTracker[[#This Row],[Type of Leave]]</f>
        <v>3 VL</v>
      </c>
      <c r="L4775" s="23">
        <v>3</v>
      </c>
      <c r="M4775" s="27"/>
    </row>
    <row r="4776" spans="1:13" ht="30" hidden="1" customHeight="1" x14ac:dyDescent="0.3">
      <c r="A4776" s="27">
        <f t="shared" si="50"/>
        <v>1075</v>
      </c>
      <c r="B4776" s="31">
        <v>45028</v>
      </c>
      <c r="C4776" s="31">
        <v>45005</v>
      </c>
      <c r="D4776" s="19" t="s">
        <v>1982</v>
      </c>
      <c r="E4776" s="19" t="str">
        <f>IF(ISBLANK(LeaveTracker[[#This Row],[Employee Name]]),"-----",VLOOKUP(LeaveTracker[[#This Row],[Employee Name]],Employees[[Employee Name]:[Office]],7))</f>
        <v>ADMIN</v>
      </c>
      <c r="F4776" s="19" t="str">
        <f>IF(ISBLANK(LeaveTracker[[#This Row],[Employee Name]]),"-----",VLOOKUP(LeaveTracker[[#This Row],[Employee Name]],Employees[[Employee Name]:[Office]],6))</f>
        <v>CASUAL</v>
      </c>
      <c r="G4776" s="24">
        <v>45012</v>
      </c>
      <c r="H4776" s="24">
        <v>45012</v>
      </c>
      <c r="I4776" s="57" t="s">
        <v>82</v>
      </c>
      <c r="K4776" s="64" t="str">
        <f ca="1">LeaveTracker[[#This Row],[Days]]&amp;" "&amp;LeaveTracker[[#This Row],[Type of Leave]]</f>
        <v>1 VL</v>
      </c>
      <c r="L4776" s="23">
        <f ca="1">NETWORKDAYS(LeaveTracker[[#This Row],[Start Date]],LeaveTracker[[#This Row],[End Date]],lstHolidays)</f>
        <v>1</v>
      </c>
      <c r="M4776" s="27"/>
    </row>
    <row r="4777" spans="1:13" ht="30" hidden="1" customHeight="1" x14ac:dyDescent="0.3">
      <c r="A4777" s="27">
        <f t="shared" si="50"/>
        <v>1076</v>
      </c>
      <c r="B4777" s="31">
        <v>45028</v>
      </c>
      <c r="C4777" s="31">
        <v>44974</v>
      </c>
      <c r="D4777" s="19" t="s">
        <v>1777</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57" t="s">
        <v>82</v>
      </c>
      <c r="K4777" s="64" t="str">
        <f ca="1">LeaveTracker[[#This Row],[Days]]&amp;" "&amp;LeaveTracker[[#This Row],[Type of Leave]]</f>
        <v>2 VL</v>
      </c>
      <c r="L4777" s="23">
        <f ca="1">NETWORKDAYS(LeaveTracker[[#This Row],[Start Date]],LeaveTracker[[#This Row],[End Date]],lstHolidays)</f>
        <v>2</v>
      </c>
      <c r="M4777" s="27"/>
    </row>
    <row r="4778" spans="1:13" ht="30" hidden="1" customHeight="1" x14ac:dyDescent="0.3">
      <c r="A4778" s="27">
        <v>1076</v>
      </c>
      <c r="B4778" s="31">
        <v>45028</v>
      </c>
      <c r="C4778" s="31">
        <v>44974</v>
      </c>
      <c r="D4778" s="19" t="s">
        <v>1777</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57" t="s">
        <v>82</v>
      </c>
      <c r="K4778" s="64" t="str">
        <f ca="1">LeaveTracker[[#This Row],[Days]]&amp;" "&amp;LeaveTracker[[#This Row],[Type of Leave]]</f>
        <v>4 VL</v>
      </c>
      <c r="L4778" s="23">
        <f ca="1">NETWORKDAYS(LeaveTracker[[#This Row],[Start Date]],LeaveTracker[[#This Row],[End Date]],lstHolidays)</f>
        <v>4</v>
      </c>
      <c r="M4778" s="27"/>
    </row>
    <row r="4779" spans="1:13" ht="30" hidden="1" customHeight="1" x14ac:dyDescent="0.3">
      <c r="A4779" s="27">
        <v>1076</v>
      </c>
      <c r="B4779" s="31">
        <v>45028</v>
      </c>
      <c r="C4779" s="31">
        <v>44974</v>
      </c>
      <c r="D4779" s="19" t="s">
        <v>1777</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57" t="s">
        <v>82</v>
      </c>
      <c r="K4779" s="64" t="str">
        <f ca="1">LeaveTracker[[#This Row],[Days]]&amp;" "&amp;LeaveTracker[[#This Row],[Type of Leave]]</f>
        <v>1 VL</v>
      </c>
      <c r="L4779" s="23">
        <f ca="1">NETWORKDAYS(LeaveTracker[[#This Row],[Start Date]],LeaveTracker[[#This Row],[End Date]],lstHolidays)</f>
        <v>1</v>
      </c>
      <c r="M4779" s="27"/>
    </row>
    <row r="4780" spans="1:13" ht="30" hidden="1" customHeight="1" x14ac:dyDescent="0.3">
      <c r="A4780" s="27">
        <f t="shared" si="50"/>
        <v>1077</v>
      </c>
      <c r="B4780" s="31">
        <v>45028</v>
      </c>
      <c r="C4780" s="31">
        <v>44991</v>
      </c>
      <c r="D4780" s="19" t="s">
        <v>1982</v>
      </c>
      <c r="E4780" s="19" t="str">
        <f>IF(ISBLANK(LeaveTracker[[#This Row],[Employee Name]]),"-----",VLOOKUP(LeaveTracker[[#This Row],[Employee Name]],Employees[[Employee Name]:[Office]],7))</f>
        <v>ADMIN</v>
      </c>
      <c r="F4780" s="19" t="str">
        <f>IF(ISBLANK(LeaveTracker[[#This Row],[Employee Name]]),"-----",VLOOKUP(LeaveTracker[[#This Row],[Employee Name]],Employees[[Employee Name]:[Office]],6))</f>
        <v>CASUAL</v>
      </c>
      <c r="G4780" s="24">
        <v>45000</v>
      </c>
      <c r="H4780" s="24">
        <v>45000</v>
      </c>
      <c r="I4780" s="57" t="s">
        <v>82</v>
      </c>
      <c r="K4780" s="64" t="str">
        <f ca="1">LeaveTracker[[#This Row],[Days]]&amp;" "&amp;LeaveTracker[[#This Row],[Type of Leave]]</f>
        <v>1 VL</v>
      </c>
      <c r="L4780" s="23">
        <f ca="1">NETWORKDAYS(LeaveTracker[[#This Row],[Start Date]],LeaveTracker[[#This Row],[End Date]],lstHolidays)</f>
        <v>1</v>
      </c>
      <c r="M4780" s="27"/>
    </row>
    <row r="4781" spans="1:13" ht="30" hidden="1" customHeight="1" x14ac:dyDescent="0.3">
      <c r="A4781" s="27">
        <f t="shared" si="50"/>
        <v>1078</v>
      </c>
      <c r="B4781" s="31">
        <v>45028</v>
      </c>
      <c r="C4781" s="24">
        <v>44987</v>
      </c>
      <c r="D4781" s="19" t="s">
        <v>1878</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57" t="s">
        <v>81</v>
      </c>
      <c r="K4781" s="64" t="str">
        <f ca="1">LeaveTracker[[#This Row],[Days]]&amp;" "&amp;LeaveTracker[[#This Row],[Type of Leave]]</f>
        <v>1 SL</v>
      </c>
      <c r="L4781" s="23">
        <f ca="1">NETWORKDAYS(LeaveTracker[[#This Row],[Start Date]],LeaveTracker[[#This Row],[End Date]],lstHolidays)</f>
        <v>1</v>
      </c>
      <c r="M4781" s="27"/>
    </row>
    <row r="4782" spans="1:13" ht="30" hidden="1" customHeight="1" x14ac:dyDescent="0.3">
      <c r="A4782" s="27">
        <f t="shared" si="50"/>
        <v>1079</v>
      </c>
      <c r="B4782" s="31">
        <v>45028</v>
      </c>
      <c r="C4782" s="24">
        <v>44985</v>
      </c>
      <c r="D4782" s="19" t="s">
        <v>1878</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57" t="s">
        <v>81</v>
      </c>
      <c r="K4782" s="64" t="str">
        <f ca="1">LeaveTracker[[#This Row],[Days]]&amp;" "&amp;LeaveTracker[[#This Row],[Type of Leave]]</f>
        <v>1 SL</v>
      </c>
      <c r="L4782" s="23">
        <f ca="1">NETWORKDAYS(LeaveTracker[[#This Row],[Start Date]],LeaveTracker[[#This Row],[End Date]],lstHolidays)</f>
        <v>1</v>
      </c>
      <c r="M4782" s="27"/>
    </row>
    <row r="4783" spans="1:13" ht="30" hidden="1" customHeight="1" x14ac:dyDescent="0.3">
      <c r="A4783" s="27">
        <f t="shared" si="50"/>
        <v>1080</v>
      </c>
      <c r="B4783" s="31">
        <v>45028</v>
      </c>
      <c r="C4783" s="31">
        <v>45006</v>
      </c>
      <c r="D4783" s="19" t="s">
        <v>1777</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57" t="s">
        <v>81</v>
      </c>
      <c r="K4783" s="64" t="str">
        <f>LeaveTracker[[#This Row],[Days]]&amp;" "&amp;LeaveTracker[[#This Row],[Type of Leave]]</f>
        <v>8 SL</v>
      </c>
      <c r="L4783" s="23">
        <v>8</v>
      </c>
      <c r="M4783" s="27"/>
    </row>
    <row r="4784" spans="1:13" ht="30" hidden="1" customHeight="1" x14ac:dyDescent="0.3">
      <c r="A4784" s="27">
        <f t="shared" si="50"/>
        <v>1081</v>
      </c>
      <c r="B4784" s="31">
        <v>45028</v>
      </c>
      <c r="C4784" s="31">
        <v>44999</v>
      </c>
      <c r="D4784" s="19" t="s">
        <v>1781</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57" t="s">
        <v>81</v>
      </c>
      <c r="K4784" s="64" t="str">
        <f ca="1">LeaveTracker[[#This Row],[Days]]&amp;" "&amp;LeaveTracker[[#This Row],[Type of Leave]]</f>
        <v>1 SL</v>
      </c>
      <c r="L4784" s="23">
        <f ca="1">NETWORKDAYS(LeaveTracker[[#This Row],[Start Date]],LeaveTracker[[#This Row],[End Date]],lstHolidays)</f>
        <v>1</v>
      </c>
      <c r="M4784" s="27"/>
    </row>
    <row r="4785" spans="1:13" ht="30" hidden="1" customHeight="1" x14ac:dyDescent="0.3">
      <c r="A4785" s="27">
        <f t="shared" si="50"/>
        <v>1082</v>
      </c>
      <c r="B4785" s="31">
        <v>45028</v>
      </c>
      <c r="C4785" s="31">
        <v>44987</v>
      </c>
      <c r="D4785" s="19" t="s">
        <v>1775</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57" t="s">
        <v>81</v>
      </c>
      <c r="K4785" s="64" t="str">
        <f ca="1">LeaveTracker[[#This Row],[Days]]&amp;" "&amp;LeaveTracker[[#This Row],[Type of Leave]]</f>
        <v>1 SL</v>
      </c>
      <c r="L4785" s="23">
        <f ca="1">NETWORKDAYS(LeaveTracker[[#This Row],[Start Date]],LeaveTracker[[#This Row],[End Date]],lstHolidays)</f>
        <v>1</v>
      </c>
      <c r="M4785" s="27"/>
    </row>
    <row r="4786" spans="1:13" ht="30" hidden="1" customHeight="1" x14ac:dyDescent="0.3">
      <c r="A4786" s="27">
        <f t="shared" si="50"/>
        <v>1083</v>
      </c>
      <c r="B4786" s="31">
        <v>45028</v>
      </c>
      <c r="C4786" s="31">
        <v>44998</v>
      </c>
      <c r="D4786" s="19" t="s">
        <v>1892</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57" t="s">
        <v>81</v>
      </c>
      <c r="K4786" s="64" t="str">
        <f ca="1">LeaveTracker[[#This Row],[Days]]&amp;" "&amp;LeaveTracker[[#This Row],[Type of Leave]]</f>
        <v>1 SL</v>
      </c>
      <c r="L4786" s="23">
        <f ca="1">NETWORKDAYS(LeaveTracker[[#This Row],[Start Date]],LeaveTracker[[#This Row],[End Date]],lstHolidays)</f>
        <v>1</v>
      </c>
      <c r="M4786" s="27"/>
    </row>
    <row r="4787" spans="1:13" ht="30" hidden="1" customHeight="1" x14ac:dyDescent="0.3">
      <c r="A4787" s="27">
        <f t="shared" si="50"/>
        <v>1084</v>
      </c>
      <c r="B4787" s="31">
        <v>45028</v>
      </c>
      <c r="C4787" s="31">
        <v>44963</v>
      </c>
      <c r="D4787" s="19" t="s">
        <v>2218</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57" t="s">
        <v>81</v>
      </c>
      <c r="K4787" s="64" t="str">
        <f ca="1">LeaveTracker[[#This Row],[Days]]&amp;" "&amp;LeaveTracker[[#This Row],[Type of Leave]]</f>
        <v>0 SL</v>
      </c>
      <c r="L4787" s="23">
        <f ca="1">NETWORKDAYS(LeaveTracker[[#This Row],[Start Date]],LeaveTracker[[#This Row],[End Date]],lstHolidays)</f>
        <v>0</v>
      </c>
      <c r="M4787" s="27"/>
    </row>
    <row r="4788" spans="1:13" ht="30" hidden="1" customHeight="1" x14ac:dyDescent="0.3">
      <c r="A4788" s="27">
        <f t="shared" si="50"/>
        <v>1085</v>
      </c>
      <c r="B4788" s="31">
        <v>45028</v>
      </c>
      <c r="C4788" s="31">
        <v>44982</v>
      </c>
      <c r="D4788" s="19" t="s">
        <v>1919</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57" t="s">
        <v>82</v>
      </c>
      <c r="K4788" s="64" t="str">
        <f>LeaveTracker[[#This Row],[Days]]&amp;" "&amp;LeaveTracker[[#This Row],[Type of Leave]]</f>
        <v>4 VL</v>
      </c>
      <c r="L4788" s="23">
        <v>4</v>
      </c>
      <c r="M4788" s="27"/>
    </row>
    <row r="4789" spans="1:13" ht="30" hidden="1" customHeight="1" x14ac:dyDescent="0.3">
      <c r="A4789" s="27">
        <f t="shared" si="50"/>
        <v>1086</v>
      </c>
      <c r="B4789" s="31">
        <v>45028</v>
      </c>
      <c r="C4789" s="31">
        <v>44982</v>
      </c>
      <c r="D4789" s="19" t="s">
        <v>1919</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57" t="s">
        <v>82</v>
      </c>
      <c r="K4789" s="64" t="str">
        <f>LeaveTracker[[#This Row],[Days]]&amp;" "&amp;LeaveTracker[[#This Row],[Type of Leave]]</f>
        <v>7 VL</v>
      </c>
      <c r="L4789" s="23">
        <v>7</v>
      </c>
      <c r="M4789" s="27"/>
    </row>
    <row r="4790" spans="1:13" ht="30" hidden="1" customHeight="1" x14ac:dyDescent="0.3">
      <c r="A4790" s="27">
        <f t="shared" si="50"/>
        <v>1087</v>
      </c>
      <c r="B4790" s="31">
        <v>45028</v>
      </c>
      <c r="C4790" s="31">
        <v>44982</v>
      </c>
      <c r="D4790" s="19" t="s">
        <v>1919</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57" t="s">
        <v>82</v>
      </c>
      <c r="K4790" s="64" t="str">
        <f>LeaveTracker[[#This Row],[Days]]&amp;" "&amp;LeaveTracker[[#This Row],[Type of Leave]]</f>
        <v>2 VL</v>
      </c>
      <c r="L4790" s="23">
        <v>2</v>
      </c>
      <c r="M4790" s="27"/>
    </row>
    <row r="4791" spans="1:13" ht="30" hidden="1" customHeight="1" x14ac:dyDescent="0.3">
      <c r="A4791" s="27">
        <f t="shared" si="50"/>
        <v>1088</v>
      </c>
      <c r="B4791" s="31">
        <v>45028</v>
      </c>
      <c r="C4791" s="31">
        <v>44963</v>
      </c>
      <c r="D4791" s="19" t="s">
        <v>2227</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57" t="s">
        <v>81</v>
      </c>
      <c r="K4791" s="64" t="str">
        <f>LeaveTracker[[#This Row],[Days]]&amp;" "&amp;LeaveTracker[[#This Row],[Type of Leave]]</f>
        <v>1 SL</v>
      </c>
      <c r="L4791" s="23">
        <v>1</v>
      </c>
      <c r="M4791" s="27"/>
    </row>
    <row r="4792" spans="1:13" ht="30" hidden="1" customHeight="1" x14ac:dyDescent="0.3">
      <c r="A4792" s="27">
        <f t="shared" si="50"/>
        <v>1089</v>
      </c>
      <c r="B4792" s="31">
        <v>45028</v>
      </c>
      <c r="C4792" s="31">
        <v>44996</v>
      </c>
      <c r="D4792" s="19" t="s">
        <v>1797</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57" t="s">
        <v>81</v>
      </c>
      <c r="K4792" s="64" t="str">
        <f ca="1">LeaveTracker[[#This Row],[Days]]&amp;" "&amp;LeaveTracker[[#This Row],[Type of Leave]]</f>
        <v>8 SL</v>
      </c>
      <c r="L4792" s="23">
        <f ca="1">NETWORKDAYS(LeaveTracker[[#This Row],[Start Date]],LeaveTracker[[#This Row],[End Date]],lstHolidays)</f>
        <v>8</v>
      </c>
      <c r="M4792" s="27"/>
    </row>
    <row r="4793" spans="1:13" ht="30" hidden="1" customHeight="1" x14ac:dyDescent="0.3">
      <c r="A4793" s="27">
        <f t="shared" si="50"/>
        <v>1090</v>
      </c>
      <c r="B4793" s="31">
        <v>45028</v>
      </c>
      <c r="C4793" s="31">
        <v>44956</v>
      </c>
      <c r="D4793" s="19" t="s">
        <v>2039</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57" t="s">
        <v>81</v>
      </c>
      <c r="K4793" s="64" t="str">
        <f ca="1">LeaveTracker[[#This Row],[Days]]&amp;" "&amp;LeaveTracker[[#This Row],[Type of Leave]]</f>
        <v>2 SL</v>
      </c>
      <c r="L4793" s="23">
        <f ca="1">NETWORKDAYS(LeaveTracker[[#This Row],[Start Date]],LeaveTracker[[#This Row],[End Date]],lstHolidays)</f>
        <v>2</v>
      </c>
      <c r="M4793" s="27"/>
    </row>
    <row r="4794" spans="1:13" ht="30" hidden="1" customHeight="1" x14ac:dyDescent="0.3">
      <c r="A4794" s="27">
        <f t="shared" si="50"/>
        <v>1091</v>
      </c>
      <c r="B4794" s="31">
        <v>45028</v>
      </c>
      <c r="C4794" s="24">
        <v>45001</v>
      </c>
      <c r="D4794" s="19" t="s">
        <v>2230</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57" t="s">
        <v>299</v>
      </c>
      <c r="J4794" s="43" t="s">
        <v>2231</v>
      </c>
      <c r="K4794" s="64" t="str">
        <f ca="1">LeaveTracker[[#This Row],[Days]]&amp;" "&amp;LeaveTracker[[#This Row],[Type of Leave]]</f>
        <v>75 OTHER</v>
      </c>
      <c r="L4794" s="23">
        <f ca="1">NETWORKDAYS(LeaveTracker[[#This Row],[Start Date]],LeaveTracker[[#This Row],[End Date]],lstHolidays)</f>
        <v>75</v>
      </c>
      <c r="M4794" s="27"/>
    </row>
    <row r="4795" spans="1:13" ht="30" hidden="1" customHeight="1" x14ac:dyDescent="0.3">
      <c r="A4795" s="27">
        <f t="shared" si="50"/>
        <v>1092</v>
      </c>
      <c r="B4795" s="31">
        <v>45028</v>
      </c>
      <c r="C4795" s="24">
        <v>44998</v>
      </c>
      <c r="D4795" s="19" t="s">
        <v>2230</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57" t="s">
        <v>81</v>
      </c>
      <c r="K4795" s="64" t="str">
        <f ca="1">LeaveTracker[[#This Row],[Days]]&amp;" "&amp;LeaveTracker[[#This Row],[Type of Leave]]</f>
        <v>3 SL</v>
      </c>
      <c r="L4795" s="23">
        <f ca="1">NETWORKDAYS(LeaveTracker[[#This Row],[Start Date]],LeaveTracker[[#This Row],[End Date]],lstHolidays)</f>
        <v>3</v>
      </c>
      <c r="M4795" s="27"/>
    </row>
    <row r="4796" spans="1:13" ht="30" hidden="1" customHeight="1" x14ac:dyDescent="0.3">
      <c r="A4796" s="27">
        <f t="shared" si="50"/>
        <v>1093</v>
      </c>
      <c r="B4796" s="31">
        <v>45028</v>
      </c>
      <c r="C4796" s="31">
        <v>44986</v>
      </c>
      <c r="D4796" s="19" t="s">
        <v>1747</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57" t="s">
        <v>81</v>
      </c>
      <c r="K4796" s="64" t="str">
        <f ca="1">LeaveTracker[[#This Row],[Days]]&amp;" "&amp;LeaveTracker[[#This Row],[Type of Leave]]</f>
        <v>1 SL</v>
      </c>
      <c r="L4796" s="23">
        <f ca="1">NETWORKDAYS(LeaveTracker[[#This Row],[Start Date]],LeaveTracker[[#This Row],[End Date]],lstHolidays)</f>
        <v>1</v>
      </c>
      <c r="M4796" s="27"/>
    </row>
    <row r="4797" spans="1:13" ht="30" hidden="1" customHeight="1" x14ac:dyDescent="0.3">
      <c r="A4797" s="27">
        <f t="shared" si="50"/>
        <v>1094</v>
      </c>
      <c r="B4797" s="31">
        <v>45028</v>
      </c>
      <c r="C4797" s="31">
        <v>45002</v>
      </c>
      <c r="D4797" s="19" t="s">
        <v>1828</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57" t="s">
        <v>81</v>
      </c>
      <c r="K4797" s="64" t="str">
        <f ca="1">LeaveTracker[[#This Row],[Days]]&amp;" "&amp;LeaveTracker[[#This Row],[Type of Leave]]</f>
        <v>1 SL</v>
      </c>
      <c r="L4797" s="23">
        <f ca="1">NETWORKDAYS(LeaveTracker[[#This Row],[Start Date]],LeaveTracker[[#This Row],[End Date]],lstHolidays)</f>
        <v>1</v>
      </c>
      <c r="M4797" s="27"/>
    </row>
    <row r="4798" spans="1:13" ht="30" hidden="1" customHeight="1" x14ac:dyDescent="0.3">
      <c r="A4798" s="27">
        <f t="shared" si="50"/>
        <v>1095</v>
      </c>
      <c r="B4798" s="31">
        <v>45028</v>
      </c>
      <c r="C4798" s="31">
        <v>44992</v>
      </c>
      <c r="D4798" s="19" t="s">
        <v>1828</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57" t="s">
        <v>299</v>
      </c>
      <c r="J4798" s="43" t="s">
        <v>1769</v>
      </c>
      <c r="K4798" s="64" t="str">
        <f ca="1">LeaveTracker[[#This Row],[Days]]&amp;" "&amp;LeaveTracker[[#This Row],[Type of Leave]]</f>
        <v>1 OTHER</v>
      </c>
      <c r="L4798" s="23">
        <f ca="1">NETWORKDAYS(LeaveTracker[[#This Row],[Start Date]],LeaveTracker[[#This Row],[End Date]],lstHolidays)</f>
        <v>1</v>
      </c>
      <c r="M4798" s="27"/>
    </row>
    <row r="4799" spans="1:13" ht="30" hidden="1" customHeight="1" x14ac:dyDescent="0.3">
      <c r="A4799" s="27">
        <f t="shared" si="50"/>
        <v>1096</v>
      </c>
      <c r="B4799" s="31">
        <v>45028</v>
      </c>
      <c r="C4799" s="31">
        <v>45012</v>
      </c>
      <c r="D4799" s="19" t="s">
        <v>1955</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57" t="s">
        <v>82</v>
      </c>
      <c r="K4799" s="64" t="str">
        <f>LeaveTracker[[#This Row],[Days]]&amp;" "&amp;LeaveTracker[[#This Row],[Type of Leave]]</f>
        <v>8 VL</v>
      </c>
      <c r="L4799" s="23">
        <v>8</v>
      </c>
      <c r="M4799" s="27"/>
    </row>
    <row r="4800" spans="1:13" ht="30" hidden="1" customHeight="1" x14ac:dyDescent="0.3">
      <c r="A4800" s="27">
        <f t="shared" si="50"/>
        <v>1097</v>
      </c>
      <c r="B4800" s="31">
        <v>45028</v>
      </c>
      <c r="C4800" s="31">
        <v>45009</v>
      </c>
      <c r="D4800" s="19" t="s">
        <v>2233</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57" t="s">
        <v>82</v>
      </c>
      <c r="K4800" s="64" t="str">
        <f ca="1">LeaveTracker[[#This Row],[Days]]&amp;" "&amp;LeaveTracker[[#This Row],[Type of Leave]]</f>
        <v>2 VL</v>
      </c>
      <c r="L4800" s="23">
        <f ca="1">NETWORKDAYS(LeaveTracker[[#This Row],[Start Date]],LeaveTracker[[#This Row],[End Date]],lstHolidays)</f>
        <v>2</v>
      </c>
      <c r="M4800" s="27"/>
    </row>
    <row r="4801" spans="1:13" ht="30" hidden="1" customHeight="1" x14ac:dyDescent="0.3">
      <c r="A4801" s="27">
        <f t="shared" si="50"/>
        <v>1098</v>
      </c>
      <c r="B4801" s="31">
        <v>45028</v>
      </c>
      <c r="C4801" s="31">
        <v>45005</v>
      </c>
      <c r="D4801" s="19" t="s">
        <v>1902</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57" t="s">
        <v>81</v>
      </c>
      <c r="K4801" s="64" t="str">
        <f ca="1">LeaveTracker[[#This Row],[Days]]&amp;" "&amp;LeaveTracker[[#This Row],[Type of Leave]]</f>
        <v>1 SL</v>
      </c>
      <c r="L4801" s="23">
        <f ca="1">NETWORKDAYS(LeaveTracker[[#This Row],[Start Date]],LeaveTracker[[#This Row],[End Date]],lstHolidays)</f>
        <v>1</v>
      </c>
      <c r="M4801" s="27"/>
    </row>
    <row r="4802" spans="1:13" ht="30" hidden="1" customHeight="1" x14ac:dyDescent="0.3">
      <c r="A4802" s="27">
        <f t="shared" si="50"/>
        <v>1099</v>
      </c>
      <c r="B4802" s="31">
        <v>45028</v>
      </c>
      <c r="C4802" s="31">
        <v>45005</v>
      </c>
      <c r="D4802" s="19" t="s">
        <v>1750</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57" t="s">
        <v>82</v>
      </c>
      <c r="K4802" s="64" t="str">
        <f ca="1">LeaveTracker[[#This Row],[Days]]&amp;" "&amp;LeaveTracker[[#This Row],[Type of Leave]]</f>
        <v>3 VL</v>
      </c>
      <c r="L4802" s="23">
        <f ca="1">NETWORKDAYS(LeaveTracker[[#This Row],[Start Date]],LeaveTracker[[#This Row],[End Date]],lstHolidays)</f>
        <v>3</v>
      </c>
      <c r="M4802" s="27"/>
    </row>
    <row r="4803" spans="1:13" ht="30" hidden="1" customHeight="1" x14ac:dyDescent="0.3">
      <c r="A4803" s="27">
        <f t="shared" si="50"/>
        <v>1100</v>
      </c>
      <c r="B4803" s="31">
        <v>45028</v>
      </c>
      <c r="C4803" s="24">
        <v>45001</v>
      </c>
      <c r="D4803" s="19" t="s">
        <v>1750</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57" t="s">
        <v>81</v>
      </c>
      <c r="K4803" s="64" t="str">
        <f ca="1">LeaveTracker[[#This Row],[Days]]&amp;" "&amp;LeaveTracker[[#This Row],[Type of Leave]]</f>
        <v>2 SL</v>
      </c>
      <c r="L4803" s="23">
        <f ca="1">NETWORKDAYS(LeaveTracker[[#This Row],[Start Date]],LeaveTracker[[#This Row],[End Date]],lstHolidays)</f>
        <v>2</v>
      </c>
      <c r="M4803" s="27"/>
    </row>
    <row r="4804" spans="1:13" ht="30" hidden="1" customHeight="1" x14ac:dyDescent="0.3">
      <c r="A4804" s="27">
        <f t="shared" si="50"/>
        <v>1101</v>
      </c>
      <c r="B4804" s="31">
        <v>45028</v>
      </c>
      <c r="C4804" s="31">
        <v>44992</v>
      </c>
      <c r="D4804" s="19" t="s">
        <v>1842</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57" t="s">
        <v>82</v>
      </c>
      <c r="K4804" s="64" t="str">
        <f>LeaveTracker[[#This Row],[Days]]&amp;" "&amp;LeaveTracker[[#This Row],[Type of Leave]]</f>
        <v>2 VL</v>
      </c>
      <c r="L4804" s="23">
        <v>2</v>
      </c>
      <c r="M4804" s="27"/>
    </row>
    <row r="4805" spans="1:13" ht="30" hidden="1" customHeight="1" x14ac:dyDescent="0.3">
      <c r="A4805" s="27">
        <f t="shared" si="50"/>
        <v>1102</v>
      </c>
      <c r="B4805" s="31">
        <v>45028</v>
      </c>
      <c r="C4805" s="31">
        <v>44991</v>
      </c>
      <c r="D4805" s="19" t="s">
        <v>1842</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57" t="s">
        <v>81</v>
      </c>
      <c r="K4805" s="64" t="str">
        <f>LeaveTracker[[#This Row],[Days]]&amp;" "&amp;LeaveTracker[[#This Row],[Type of Leave]]</f>
        <v>1 SL</v>
      </c>
      <c r="L4805" s="23">
        <v>1</v>
      </c>
      <c r="M4805" s="27"/>
    </row>
    <row r="4806" spans="1:13" ht="30" hidden="1" customHeight="1" x14ac:dyDescent="0.3">
      <c r="A4806" s="27">
        <f t="shared" si="50"/>
        <v>1103</v>
      </c>
      <c r="B4806" s="31">
        <v>45028</v>
      </c>
      <c r="C4806" s="31">
        <v>45008</v>
      </c>
      <c r="D4806" s="19" t="s">
        <v>2235</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57" t="s">
        <v>82</v>
      </c>
      <c r="K4806" s="64" t="str">
        <f ca="1">LeaveTracker[[#This Row],[Days]]&amp;" "&amp;LeaveTracker[[#This Row],[Type of Leave]]</f>
        <v>2 VL</v>
      </c>
      <c r="L4806" s="23">
        <f ca="1">NETWORKDAYS(LeaveTracker[[#This Row],[Start Date]],LeaveTracker[[#This Row],[End Date]],lstHolidays)</f>
        <v>2</v>
      </c>
      <c r="M4806" s="27"/>
    </row>
    <row r="4807" spans="1:13" ht="30" hidden="1" customHeight="1" x14ac:dyDescent="0.3">
      <c r="A4807" s="27">
        <f t="shared" si="50"/>
        <v>1104</v>
      </c>
      <c r="B4807" s="31">
        <v>45028</v>
      </c>
      <c r="C4807" s="24">
        <v>45008</v>
      </c>
      <c r="D4807" s="19" t="s">
        <v>620</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57" t="s">
        <v>299</v>
      </c>
      <c r="J4807" s="43" t="s">
        <v>158</v>
      </c>
      <c r="K4807" s="64" t="str">
        <f ca="1">LeaveTracker[[#This Row],[Days]]&amp;" "&amp;LeaveTracker[[#This Row],[Type of Leave]]</f>
        <v>1 OTHER</v>
      </c>
      <c r="L4807" s="23">
        <f ca="1">NETWORKDAYS(LeaveTracker[[#This Row],[Start Date]],LeaveTracker[[#This Row],[End Date]],lstHolidays)</f>
        <v>1</v>
      </c>
      <c r="M4807" s="27"/>
    </row>
    <row r="4808" spans="1:13" ht="30" hidden="1" customHeight="1" x14ac:dyDescent="0.3">
      <c r="A4808" s="27">
        <f t="shared" si="50"/>
        <v>1105</v>
      </c>
      <c r="B4808" s="31">
        <v>45028</v>
      </c>
      <c r="C4808" s="31">
        <v>44986</v>
      </c>
      <c r="D4808" s="19" t="s">
        <v>1885</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57" t="s">
        <v>81</v>
      </c>
      <c r="K4808" s="64" t="str">
        <f ca="1">LeaveTracker[[#This Row],[Days]]&amp;" "&amp;LeaveTracker[[#This Row],[Type of Leave]]</f>
        <v>1 SL</v>
      </c>
      <c r="L4808" s="23">
        <f ca="1">NETWORKDAYS(LeaveTracker[[#This Row],[Start Date]],LeaveTracker[[#This Row],[End Date]],lstHolidays)</f>
        <v>1</v>
      </c>
      <c r="M4808" s="27"/>
    </row>
    <row r="4809" spans="1:13" ht="30" hidden="1" customHeight="1" x14ac:dyDescent="0.3">
      <c r="A4809" s="27">
        <f t="shared" si="50"/>
        <v>1106</v>
      </c>
      <c r="B4809" s="31">
        <v>45028</v>
      </c>
      <c r="C4809" s="31">
        <v>44993</v>
      </c>
      <c r="D4809" s="19" t="s">
        <v>1771</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57" t="s">
        <v>299</v>
      </c>
      <c r="J4809" s="43" t="s">
        <v>105</v>
      </c>
      <c r="K4809" s="64" t="str">
        <f ca="1">LeaveTracker[[#This Row],[Days]]&amp;" "&amp;LeaveTracker[[#This Row],[Type of Leave]]</f>
        <v>1 OTHER</v>
      </c>
      <c r="L4809" s="23">
        <f ca="1">NETWORKDAYS(LeaveTracker[[#This Row],[Start Date]],LeaveTracker[[#This Row],[End Date]],lstHolidays)</f>
        <v>1</v>
      </c>
      <c r="M4809" s="27"/>
    </row>
    <row r="4810" spans="1:13" ht="30" hidden="1" customHeight="1" x14ac:dyDescent="0.3">
      <c r="A4810" s="27">
        <f t="shared" si="50"/>
        <v>1107</v>
      </c>
      <c r="B4810" s="31">
        <v>45028</v>
      </c>
      <c r="C4810" s="31">
        <v>45001</v>
      </c>
      <c r="D4810" s="19" t="s">
        <v>1778</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57" t="s">
        <v>81</v>
      </c>
      <c r="K4810" s="64" t="str">
        <f ca="1">LeaveTracker[[#This Row],[Days]]&amp;" "&amp;LeaveTracker[[#This Row],[Type of Leave]]</f>
        <v>1 SL</v>
      </c>
      <c r="L4810" s="23">
        <f ca="1">NETWORKDAYS(LeaveTracker[[#This Row],[Start Date]],LeaveTracker[[#This Row],[End Date]],lstHolidays)</f>
        <v>1</v>
      </c>
      <c r="M4810" s="27"/>
    </row>
    <row r="4811" spans="1:13" ht="30" hidden="1" customHeight="1" x14ac:dyDescent="0.3">
      <c r="A4811" s="27">
        <f t="shared" si="50"/>
        <v>1108</v>
      </c>
      <c r="B4811" s="31">
        <v>45028</v>
      </c>
      <c r="C4811" s="31">
        <v>44993</v>
      </c>
      <c r="D4811" s="19" t="s">
        <v>1771</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57" t="s">
        <v>81</v>
      </c>
      <c r="K4811" s="64" t="str">
        <f ca="1">LeaveTracker[[#This Row],[Days]]&amp;" "&amp;LeaveTracker[[#This Row],[Type of Leave]]</f>
        <v>1 SL</v>
      </c>
      <c r="L4811" s="23">
        <f ca="1">NETWORKDAYS(LeaveTracker[[#This Row],[Start Date]],LeaveTracker[[#This Row],[End Date]],lstHolidays)</f>
        <v>1</v>
      </c>
      <c r="M4811" s="27"/>
    </row>
    <row r="4812" spans="1:13" ht="30" hidden="1" customHeight="1" x14ac:dyDescent="0.3">
      <c r="A4812" s="27">
        <f t="shared" si="50"/>
        <v>1109</v>
      </c>
      <c r="B4812" s="31">
        <v>45028</v>
      </c>
      <c r="C4812" s="31">
        <v>45006</v>
      </c>
      <c r="D4812" s="19" t="s">
        <v>1767</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57" t="s">
        <v>299</v>
      </c>
      <c r="J4812" s="43" t="s">
        <v>158</v>
      </c>
      <c r="K4812" s="64" t="str">
        <f ca="1">LeaveTracker[[#This Row],[Days]]&amp;" "&amp;LeaveTracker[[#This Row],[Type of Leave]]</f>
        <v>1 OTHER</v>
      </c>
      <c r="L4812" s="23">
        <f ca="1">NETWORKDAYS(LeaveTracker[[#This Row],[Start Date]],LeaveTracker[[#This Row],[End Date]],lstHolidays)</f>
        <v>1</v>
      </c>
      <c r="M4812" s="27"/>
    </row>
    <row r="4813" spans="1:13" ht="30" hidden="1" customHeight="1" x14ac:dyDescent="0.3">
      <c r="A4813" s="27">
        <f t="shared" si="50"/>
        <v>1110</v>
      </c>
      <c r="B4813" s="31">
        <v>45028</v>
      </c>
      <c r="C4813" s="31">
        <v>44994</v>
      </c>
      <c r="D4813" s="19" t="s">
        <v>1767</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57" t="s">
        <v>81</v>
      </c>
      <c r="K4813" s="64" t="str">
        <f ca="1">LeaveTracker[[#This Row],[Days]]&amp;" "&amp;LeaveTracker[[#This Row],[Type of Leave]]</f>
        <v>1 SL</v>
      </c>
      <c r="L4813" s="23">
        <f ca="1">NETWORKDAYS(LeaveTracker[[#This Row],[Start Date]],LeaveTracker[[#This Row],[End Date]],lstHolidays)</f>
        <v>1</v>
      </c>
      <c r="M4813" s="27"/>
    </row>
    <row r="4814" spans="1:13" ht="30" hidden="1" customHeight="1" x14ac:dyDescent="0.3">
      <c r="A4814" s="27">
        <f t="shared" si="50"/>
        <v>1111</v>
      </c>
      <c r="B4814" s="31">
        <v>45028</v>
      </c>
      <c r="C4814" s="31">
        <v>44991</v>
      </c>
      <c r="D4814" s="19" t="s">
        <v>1767</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57" t="s">
        <v>81</v>
      </c>
      <c r="K4814" s="64" t="str">
        <f ca="1">LeaveTracker[[#This Row],[Days]]&amp;" "&amp;LeaveTracker[[#This Row],[Type of Leave]]</f>
        <v>1 SL</v>
      </c>
      <c r="L4814" s="23">
        <f ca="1">NETWORKDAYS(LeaveTracker[[#This Row],[Start Date]],LeaveTracker[[#This Row],[End Date]],lstHolidays)</f>
        <v>1</v>
      </c>
      <c r="M4814" s="27"/>
    </row>
    <row r="4815" spans="1:13" ht="30" hidden="1" customHeight="1" x14ac:dyDescent="0.3">
      <c r="A4815" s="27">
        <f t="shared" si="50"/>
        <v>1112</v>
      </c>
      <c r="B4815" s="31">
        <v>45028</v>
      </c>
      <c r="C4815" s="31">
        <v>44996</v>
      </c>
      <c r="D4815" s="19" t="s">
        <v>2002</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57" t="s">
        <v>81</v>
      </c>
      <c r="K4815" s="64" t="str">
        <f ca="1">LeaveTracker[[#This Row],[Days]]&amp;" "&amp;LeaveTracker[[#This Row],[Type of Leave]]</f>
        <v>2 SL</v>
      </c>
      <c r="L4815" s="23">
        <f ca="1">NETWORKDAYS(LeaveTracker[[#This Row],[Start Date]],LeaveTracker[[#This Row],[End Date]],lstHolidays)</f>
        <v>2</v>
      </c>
      <c r="M4815" s="27"/>
    </row>
    <row r="4816" spans="1:13" ht="30" hidden="1" customHeight="1" x14ac:dyDescent="0.3">
      <c r="A4816" s="27">
        <f t="shared" si="50"/>
        <v>1113</v>
      </c>
      <c r="B4816" s="31">
        <v>45028</v>
      </c>
      <c r="C4816" s="31">
        <v>44991</v>
      </c>
      <c r="D4816" s="19" t="s">
        <v>1871</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57" t="s">
        <v>82</v>
      </c>
      <c r="K4816" s="64" t="str">
        <f ca="1">LeaveTracker[[#This Row],[Days]]&amp;" "&amp;LeaveTracker[[#This Row],[Type of Leave]]</f>
        <v>2 VL</v>
      </c>
      <c r="L4816" s="23">
        <f ca="1">NETWORKDAYS(LeaveTracker[[#This Row],[Start Date]],LeaveTracker[[#This Row],[End Date]],lstHolidays)</f>
        <v>2</v>
      </c>
      <c r="M4816" s="27"/>
    </row>
    <row r="4817" spans="1:13" ht="30" hidden="1" customHeight="1" x14ac:dyDescent="0.3">
      <c r="A4817" s="27">
        <v>1113</v>
      </c>
      <c r="B4817" s="31">
        <v>45028</v>
      </c>
      <c r="C4817" s="31">
        <v>44991</v>
      </c>
      <c r="D4817" s="19" t="s">
        <v>1871</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57" t="s">
        <v>82</v>
      </c>
      <c r="K4817" s="64" t="str">
        <f ca="1">LeaveTracker[[#This Row],[Days]]&amp;" "&amp;LeaveTracker[[#This Row],[Type of Leave]]</f>
        <v>1 VL</v>
      </c>
      <c r="L4817" s="23">
        <f ca="1">NETWORKDAYS(LeaveTracker[[#This Row],[Start Date]],LeaveTracker[[#This Row],[End Date]],lstHolidays)</f>
        <v>1</v>
      </c>
      <c r="M4817" s="27"/>
    </row>
    <row r="4818" spans="1:13" ht="30" hidden="1" customHeight="1" x14ac:dyDescent="0.3">
      <c r="A4818" s="27">
        <f t="shared" si="50"/>
        <v>1114</v>
      </c>
      <c r="B4818" s="31">
        <v>45028</v>
      </c>
      <c r="C4818" s="31">
        <v>44991</v>
      </c>
      <c r="D4818" s="19" t="s">
        <v>1763</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57" t="s">
        <v>82</v>
      </c>
      <c r="K4818" s="64" t="str">
        <f ca="1">LeaveTracker[[#This Row],[Days]]&amp;" "&amp;LeaveTracker[[#This Row],[Type of Leave]]</f>
        <v>1 VL</v>
      </c>
      <c r="L4818" s="23">
        <f ca="1">NETWORKDAYS(LeaveTracker[[#This Row],[Start Date]],LeaveTracker[[#This Row],[End Date]],lstHolidays)</f>
        <v>1</v>
      </c>
      <c r="M4818" s="27"/>
    </row>
    <row r="4819" spans="1:13" ht="30" hidden="1" customHeight="1" x14ac:dyDescent="0.3">
      <c r="A4819" s="27">
        <f t="shared" si="50"/>
        <v>1115</v>
      </c>
      <c r="B4819" s="31">
        <v>45028</v>
      </c>
      <c r="C4819" s="31">
        <v>44991</v>
      </c>
      <c r="D4819" s="19" t="s">
        <v>1763</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57" t="s">
        <v>82</v>
      </c>
      <c r="K4819" s="64" t="str">
        <f ca="1">LeaveTracker[[#This Row],[Days]]&amp;" "&amp;LeaveTracker[[#This Row],[Type of Leave]]</f>
        <v>1 VL</v>
      </c>
      <c r="L4819" s="23">
        <f ca="1">NETWORKDAYS(LeaveTracker[[#This Row],[Start Date]],LeaveTracker[[#This Row],[End Date]],lstHolidays)</f>
        <v>1</v>
      </c>
      <c r="M4819" s="27"/>
    </row>
    <row r="4820" spans="1:13" ht="30" hidden="1" customHeight="1" x14ac:dyDescent="0.3">
      <c r="A4820" s="27">
        <v>1115</v>
      </c>
      <c r="B4820" s="31">
        <v>45028</v>
      </c>
      <c r="C4820" s="31">
        <v>44992</v>
      </c>
      <c r="D4820" s="19" t="s">
        <v>1886</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57" t="s">
        <v>81</v>
      </c>
      <c r="K4820" s="64" t="str">
        <f>LeaveTracker[[#This Row],[Days]]&amp;" "&amp;LeaveTracker[[#This Row],[Type of Leave]]</f>
        <v>2 SL</v>
      </c>
      <c r="L4820" s="23">
        <v>2</v>
      </c>
      <c r="M4820" s="27"/>
    </row>
    <row r="4821" spans="1:13" ht="30" hidden="1" customHeight="1" x14ac:dyDescent="0.3">
      <c r="A4821" s="27">
        <f t="shared" si="50"/>
        <v>1116</v>
      </c>
      <c r="B4821" s="31">
        <v>45028</v>
      </c>
      <c r="C4821" s="31">
        <v>44987</v>
      </c>
      <c r="D4821" s="19" t="s">
        <v>2239</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57" t="s">
        <v>299</v>
      </c>
      <c r="J4821" s="43" t="s">
        <v>105</v>
      </c>
      <c r="K4821" s="64" t="str">
        <f>LeaveTracker[[#This Row],[Days]]&amp;" "&amp;LeaveTracker[[#This Row],[Type of Leave]]</f>
        <v>1 OTHER</v>
      </c>
      <c r="L4821" s="23">
        <v>1</v>
      </c>
      <c r="M4821" s="27"/>
    </row>
    <row r="4822" spans="1:13" ht="30" hidden="1" customHeight="1" x14ac:dyDescent="0.3">
      <c r="A4822" s="27">
        <f t="shared" si="50"/>
        <v>1117</v>
      </c>
      <c r="B4822" s="31">
        <v>45028</v>
      </c>
      <c r="C4822" s="31">
        <v>45005</v>
      </c>
      <c r="D4822" s="19" t="s">
        <v>1856</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57" t="s">
        <v>299</v>
      </c>
      <c r="J4822" s="43" t="s">
        <v>105</v>
      </c>
      <c r="K4822" s="64" t="str">
        <f ca="1">LeaveTracker[[#This Row],[Days]]&amp;" "&amp;LeaveTracker[[#This Row],[Type of Leave]]</f>
        <v>1 OTHER</v>
      </c>
      <c r="L4822" s="23">
        <f ca="1">NETWORKDAYS(LeaveTracker[[#This Row],[Start Date]],LeaveTracker[[#This Row],[End Date]],lstHolidays)</f>
        <v>1</v>
      </c>
      <c r="M4822" s="27"/>
    </row>
    <row r="4823" spans="1:13" ht="30" hidden="1" customHeight="1" x14ac:dyDescent="0.3">
      <c r="A4823" s="27">
        <f t="shared" si="50"/>
        <v>1118</v>
      </c>
      <c r="B4823" s="31">
        <v>45028</v>
      </c>
      <c r="C4823" s="31">
        <v>45009</v>
      </c>
      <c r="D4823" s="19" t="s">
        <v>1747</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57" t="s">
        <v>81</v>
      </c>
      <c r="K4823" s="64" t="str">
        <f ca="1">LeaveTracker[[#This Row],[Days]]&amp;" "&amp;LeaveTracker[[#This Row],[Type of Leave]]</f>
        <v>1 SL</v>
      </c>
      <c r="L4823" s="23">
        <f ca="1">NETWORKDAYS(LeaveTracker[[#This Row],[Start Date]],LeaveTracker[[#This Row],[End Date]],lstHolidays)</f>
        <v>1</v>
      </c>
      <c r="M4823" s="27"/>
    </row>
    <row r="4824" spans="1:13" ht="30" hidden="1" customHeight="1" x14ac:dyDescent="0.3">
      <c r="A4824" s="27">
        <f t="shared" si="50"/>
        <v>1119</v>
      </c>
      <c r="B4824" s="31">
        <v>45028</v>
      </c>
      <c r="C4824" s="31">
        <v>45009</v>
      </c>
      <c r="D4824" s="19" t="s">
        <v>1924</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57" t="s">
        <v>81</v>
      </c>
      <c r="K4824" s="64" t="str">
        <f>LeaveTracker[[#This Row],[Days]]&amp;" "&amp;LeaveTracker[[#This Row],[Type of Leave]]</f>
        <v>3 SL</v>
      </c>
      <c r="L4824" s="23">
        <v>3</v>
      </c>
      <c r="M4824" s="27"/>
    </row>
    <row r="4825" spans="1:13" ht="30" hidden="1" customHeight="1" x14ac:dyDescent="0.3">
      <c r="A4825" s="27">
        <f t="shared" si="50"/>
        <v>1120</v>
      </c>
      <c r="B4825" s="31">
        <v>45028</v>
      </c>
      <c r="C4825" s="31">
        <v>44988</v>
      </c>
      <c r="D4825" s="19" t="s">
        <v>1867</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57" t="s">
        <v>299</v>
      </c>
      <c r="J4825" s="43" t="s">
        <v>105</v>
      </c>
      <c r="K4825" s="64" t="str">
        <f ca="1">LeaveTracker[[#This Row],[Days]]&amp;" "&amp;LeaveTracker[[#This Row],[Type of Leave]]</f>
        <v>1 OTHER</v>
      </c>
      <c r="L4825" s="23">
        <f ca="1">NETWORKDAYS(LeaveTracker[[#This Row],[Start Date]],LeaveTracker[[#This Row],[End Date]],lstHolidays)</f>
        <v>1</v>
      </c>
      <c r="M4825" s="27"/>
    </row>
    <row r="4826" spans="1:13" ht="30" hidden="1" customHeight="1" x14ac:dyDescent="0.3">
      <c r="A4826" s="27">
        <f t="shared" si="50"/>
        <v>1121</v>
      </c>
      <c r="B4826" s="31">
        <v>45028</v>
      </c>
      <c r="C4826" s="31">
        <v>45008</v>
      </c>
      <c r="D4826" s="19" t="s">
        <v>1740</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57" t="s">
        <v>81</v>
      </c>
      <c r="K4826" s="64" t="str">
        <f ca="1">LeaveTracker[[#This Row],[Days]]&amp;" "&amp;LeaveTracker[[#This Row],[Type of Leave]]</f>
        <v>1 SL</v>
      </c>
      <c r="L4826" s="23">
        <f ca="1">NETWORKDAYS(LeaveTracker[[#This Row],[Start Date]],LeaveTracker[[#This Row],[End Date]],lstHolidays)</f>
        <v>1</v>
      </c>
      <c r="M4826" s="27"/>
    </row>
    <row r="4827" spans="1:13" ht="30" hidden="1" customHeight="1" x14ac:dyDescent="0.3">
      <c r="A4827" s="27">
        <f t="shared" si="50"/>
        <v>1122</v>
      </c>
      <c r="B4827" s="31">
        <v>45028</v>
      </c>
      <c r="C4827" s="24">
        <v>45003</v>
      </c>
      <c r="D4827" s="19" t="s">
        <v>2121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57" t="s">
        <v>81</v>
      </c>
      <c r="K4827" s="64" t="str">
        <f>LeaveTracker[[#This Row],[Days]]&amp;" "&amp;LeaveTracker[[#This Row],[Type of Leave]]</f>
        <v>2 SL</v>
      </c>
      <c r="L4827" s="23">
        <v>2</v>
      </c>
      <c r="M4827" s="27"/>
    </row>
    <row r="4828" spans="1:13" ht="30" hidden="1" customHeight="1" x14ac:dyDescent="0.3">
      <c r="A4828" s="27">
        <f t="shared" si="50"/>
        <v>1123</v>
      </c>
      <c r="B4828" s="31">
        <v>45028</v>
      </c>
      <c r="C4828" s="31">
        <v>44932</v>
      </c>
      <c r="D4828" s="19" t="s">
        <v>1745</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57" t="s">
        <v>81</v>
      </c>
      <c r="K4828" s="64" t="str">
        <f ca="1">LeaveTracker[[#This Row],[Days]]&amp;" "&amp;LeaveTracker[[#This Row],[Type of Leave]]</f>
        <v>2 SL</v>
      </c>
      <c r="L4828" s="23">
        <f ca="1">NETWORKDAYS(LeaveTracker[[#This Row],[Start Date]],LeaveTracker[[#This Row],[End Date]],lstHolidays)</f>
        <v>2</v>
      </c>
      <c r="M4828" s="27"/>
    </row>
    <row r="4829" spans="1:13" ht="30" hidden="1" customHeight="1" x14ac:dyDescent="0.3">
      <c r="A4829" s="27">
        <f t="shared" si="50"/>
        <v>1124</v>
      </c>
      <c r="B4829" s="31">
        <v>45028</v>
      </c>
      <c r="C4829" s="31">
        <v>44995</v>
      </c>
      <c r="D4829" s="19" t="s">
        <v>1883</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57" t="s">
        <v>81</v>
      </c>
      <c r="K4829" s="64" t="str">
        <f ca="1">LeaveTracker[[#This Row],[Days]]&amp;" "&amp;LeaveTracker[[#This Row],[Type of Leave]]</f>
        <v>1 SL</v>
      </c>
      <c r="L4829" s="23">
        <f ca="1">NETWORKDAYS(LeaveTracker[[#This Row],[Start Date]],LeaveTracker[[#This Row],[End Date]],lstHolidays)</f>
        <v>1</v>
      </c>
      <c r="M4829" s="27"/>
    </row>
    <row r="4830" spans="1:13" ht="30" hidden="1" customHeight="1" x14ac:dyDescent="0.3">
      <c r="A4830" s="27">
        <f t="shared" ref="A4830:A4893" si="51">A4829+1</f>
        <v>1125</v>
      </c>
      <c r="B4830" s="31">
        <v>45028</v>
      </c>
      <c r="C4830" s="31">
        <v>44993</v>
      </c>
      <c r="D4830" s="19" t="s">
        <v>1788</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57" t="s">
        <v>82</v>
      </c>
      <c r="K4830" s="64" t="str">
        <f ca="1">LeaveTracker[[#This Row],[Days]]&amp;" "&amp;LeaveTracker[[#This Row],[Type of Leave]]</f>
        <v>2 VL</v>
      </c>
      <c r="L4830" s="23">
        <f ca="1">NETWORKDAYS(LeaveTracker[[#This Row],[Start Date]],LeaveTracker[[#This Row],[End Date]],lstHolidays)</f>
        <v>2</v>
      </c>
      <c r="M4830" s="27"/>
    </row>
    <row r="4831" spans="1:13" ht="30" hidden="1" customHeight="1" x14ac:dyDescent="0.3">
      <c r="A4831" s="27">
        <f t="shared" si="51"/>
        <v>1126</v>
      </c>
      <c r="B4831" s="31">
        <v>45028</v>
      </c>
      <c r="C4831" s="31">
        <v>44996</v>
      </c>
      <c r="D4831" s="19" t="s">
        <v>1859</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57" t="s">
        <v>81</v>
      </c>
      <c r="K4831" s="64" t="str">
        <f ca="1">LeaveTracker[[#This Row],[Days]]&amp;" "&amp;LeaveTracker[[#This Row],[Type of Leave]]</f>
        <v>3 SL</v>
      </c>
      <c r="L4831" s="23">
        <f ca="1">NETWORKDAYS(LeaveTracker[[#This Row],[Start Date]],LeaveTracker[[#This Row],[End Date]],lstHolidays)</f>
        <v>3</v>
      </c>
      <c r="M4831" s="27"/>
    </row>
    <row r="4832" spans="1:13" ht="30" hidden="1" customHeight="1" x14ac:dyDescent="0.3">
      <c r="A4832" s="27">
        <f t="shared" si="51"/>
        <v>1127</v>
      </c>
      <c r="B4832" s="31">
        <v>45028</v>
      </c>
      <c r="C4832" s="31">
        <v>44994</v>
      </c>
      <c r="D4832" s="19" t="s">
        <v>1857</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57" t="s">
        <v>81</v>
      </c>
      <c r="K4832" s="64" t="str">
        <f ca="1">LeaveTracker[[#This Row],[Days]]&amp;" "&amp;LeaveTracker[[#This Row],[Type of Leave]]</f>
        <v>2 SL</v>
      </c>
      <c r="L4832" s="23">
        <f ca="1">NETWORKDAYS(LeaveTracker[[#This Row],[Start Date]],LeaveTracker[[#This Row],[End Date]],lstHolidays)</f>
        <v>2</v>
      </c>
      <c r="M4832" s="27"/>
    </row>
    <row r="4833" spans="1:13" ht="30" hidden="1" customHeight="1" x14ac:dyDescent="0.3">
      <c r="A4833" s="27">
        <f t="shared" si="51"/>
        <v>1128</v>
      </c>
      <c r="B4833" s="31">
        <v>45028</v>
      </c>
      <c r="C4833" s="31">
        <v>44992</v>
      </c>
      <c r="D4833" s="19" t="s">
        <v>1745</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57" t="s">
        <v>299</v>
      </c>
      <c r="J4833" s="43" t="s">
        <v>105</v>
      </c>
      <c r="K4833" s="64" t="str">
        <f ca="1">LeaveTracker[[#This Row],[Days]]&amp;" "&amp;LeaveTracker[[#This Row],[Type of Leave]]</f>
        <v>3 OTHER</v>
      </c>
      <c r="L4833" s="23">
        <f ca="1">NETWORKDAYS(LeaveTracker[[#This Row],[Start Date]],LeaveTracker[[#This Row],[End Date]],lstHolidays)</f>
        <v>3</v>
      </c>
      <c r="M4833" s="27"/>
    </row>
    <row r="4834" spans="1:13" ht="30" hidden="1" customHeight="1" x14ac:dyDescent="0.3">
      <c r="A4834" s="27">
        <f t="shared" si="51"/>
        <v>1129</v>
      </c>
      <c r="B4834" s="31">
        <v>45028</v>
      </c>
      <c r="C4834" s="31">
        <v>44991</v>
      </c>
      <c r="D4834" s="19" t="s">
        <v>928</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57" t="s">
        <v>81</v>
      </c>
      <c r="K4834" s="64" t="str">
        <f ca="1">LeaveTracker[[#This Row],[Days]]&amp;" "&amp;LeaveTracker[[#This Row],[Type of Leave]]</f>
        <v>2 SL</v>
      </c>
      <c r="L4834" s="23">
        <f ca="1">NETWORKDAYS(LeaveTracker[[#This Row],[Start Date]],LeaveTracker[[#This Row],[End Date]],lstHolidays)</f>
        <v>2</v>
      </c>
      <c r="M4834" s="27"/>
    </row>
    <row r="4835" spans="1:13" ht="30" hidden="1" customHeight="1" x14ac:dyDescent="0.3">
      <c r="A4835" s="27">
        <f t="shared" si="51"/>
        <v>1130</v>
      </c>
      <c r="B4835" s="31">
        <v>45028</v>
      </c>
      <c r="C4835" s="31">
        <v>45007</v>
      </c>
      <c r="D4835" s="19" t="s">
        <v>1755</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57" t="s">
        <v>81</v>
      </c>
      <c r="K4835" s="64" t="str">
        <f ca="1">LeaveTracker[[#This Row],[Days]]&amp;" "&amp;LeaveTracker[[#This Row],[Type of Leave]]</f>
        <v>1 SL</v>
      </c>
      <c r="L4835" s="23">
        <f ca="1">NETWORKDAYS(LeaveTracker[[#This Row],[Start Date]],LeaveTracker[[#This Row],[End Date]],lstHolidays)</f>
        <v>1</v>
      </c>
      <c r="M4835" s="27"/>
    </row>
    <row r="4836" spans="1:13" ht="30" hidden="1" customHeight="1" x14ac:dyDescent="0.3">
      <c r="A4836" s="27">
        <v>1130</v>
      </c>
      <c r="B4836" s="31">
        <v>45028</v>
      </c>
      <c r="C4836" s="31">
        <v>45007</v>
      </c>
      <c r="D4836" s="19" t="s">
        <v>1755</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57" t="s">
        <v>81</v>
      </c>
      <c r="K4836" s="64" t="str">
        <f ca="1">LeaveTracker[[#This Row],[Days]]&amp;" "&amp;LeaveTracker[[#This Row],[Type of Leave]]</f>
        <v>1 SL</v>
      </c>
      <c r="L4836" s="23">
        <f ca="1">NETWORKDAYS(LeaveTracker[[#This Row],[Start Date]],LeaveTracker[[#This Row],[End Date]],lstHolidays)</f>
        <v>1</v>
      </c>
      <c r="M4836" s="27"/>
    </row>
    <row r="4837" spans="1:13" ht="30" hidden="1" customHeight="1" x14ac:dyDescent="0.3">
      <c r="A4837" s="27">
        <f t="shared" si="51"/>
        <v>1131</v>
      </c>
      <c r="B4837" s="31">
        <v>45028</v>
      </c>
      <c r="C4837" s="31">
        <v>45001</v>
      </c>
      <c r="D4837" s="19" t="s">
        <v>2218</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57" t="s">
        <v>81</v>
      </c>
      <c r="K4837" s="64" t="str">
        <f ca="1">LeaveTracker[[#This Row],[Days]]&amp;" "&amp;LeaveTracker[[#This Row],[Type of Leave]]</f>
        <v>2 SL</v>
      </c>
      <c r="L4837" s="23">
        <f ca="1">NETWORKDAYS(LeaveTracker[[#This Row],[Start Date]],LeaveTracker[[#This Row],[End Date]],lstHolidays)</f>
        <v>2</v>
      </c>
      <c r="M4837" s="27"/>
    </row>
    <row r="4838" spans="1:13" ht="30" hidden="1" customHeight="1" x14ac:dyDescent="0.3">
      <c r="A4838" s="27">
        <f t="shared" si="51"/>
        <v>1132</v>
      </c>
      <c r="B4838" s="31">
        <v>45028</v>
      </c>
      <c r="C4838" s="31">
        <v>45012</v>
      </c>
      <c r="D4838" s="19" t="s">
        <v>1811</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57" t="s">
        <v>82</v>
      </c>
      <c r="K4838" s="64" t="str">
        <f ca="1">LeaveTracker[[#This Row],[Days]]&amp;" "&amp;LeaveTracker[[#This Row],[Type of Leave]]</f>
        <v>3 VL</v>
      </c>
      <c r="L4838" s="23">
        <f ca="1">NETWORKDAYS(LeaveTracker[[#This Row],[Start Date]],LeaveTracker[[#This Row],[End Date]],lstHolidays)</f>
        <v>3</v>
      </c>
      <c r="M4838" s="27"/>
    </row>
    <row r="4839" spans="1:13" ht="30" hidden="1" customHeight="1" x14ac:dyDescent="0.3">
      <c r="A4839" s="27">
        <f t="shared" si="51"/>
        <v>1133</v>
      </c>
      <c r="B4839" s="31">
        <v>45028</v>
      </c>
      <c r="C4839" s="31">
        <v>45009</v>
      </c>
      <c r="D4839" s="19" t="s">
        <v>1811</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57" t="s">
        <v>81</v>
      </c>
      <c r="K4839" s="64" t="str">
        <f ca="1">LeaveTracker[[#This Row],[Days]]&amp;" "&amp;LeaveTracker[[#This Row],[Type of Leave]]</f>
        <v>1 SL</v>
      </c>
      <c r="L4839" s="23">
        <f ca="1">NETWORKDAYS(LeaveTracker[[#This Row],[Start Date]],LeaveTracker[[#This Row],[End Date]],lstHolidays)</f>
        <v>1</v>
      </c>
      <c r="M4839" s="27"/>
    </row>
    <row r="4840" spans="1:13" ht="30" hidden="1" customHeight="1" x14ac:dyDescent="0.3">
      <c r="A4840" s="27">
        <f t="shared" si="51"/>
        <v>1134</v>
      </c>
      <c r="B4840" s="31">
        <v>45028</v>
      </c>
      <c r="C4840" s="31">
        <v>45012</v>
      </c>
      <c r="D4840" s="19" t="s">
        <v>1955</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57" t="s">
        <v>82</v>
      </c>
      <c r="K4840" s="64" t="str">
        <f ca="1">LeaveTracker[[#This Row],[Days]]&amp;" "&amp;LeaveTracker[[#This Row],[Type of Leave]]</f>
        <v>5 VL</v>
      </c>
      <c r="L4840" s="23">
        <f ca="1">NETWORKDAYS(LeaveTracker[[#This Row],[Start Date]],LeaveTracker[[#This Row],[End Date]],lstHolidays)</f>
        <v>5</v>
      </c>
      <c r="M4840" s="27"/>
    </row>
    <row r="4841" spans="1:13" ht="30" hidden="1" customHeight="1" x14ac:dyDescent="0.3">
      <c r="A4841" s="27">
        <f t="shared" si="51"/>
        <v>1135</v>
      </c>
      <c r="B4841" s="31">
        <v>45028</v>
      </c>
      <c r="C4841" s="31">
        <v>45008</v>
      </c>
      <c r="D4841" s="19" t="s">
        <v>1780</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57" t="s">
        <v>81</v>
      </c>
      <c r="K4841" s="64" t="str">
        <f ca="1">LeaveTracker[[#This Row],[Days]]&amp;" "&amp;LeaveTracker[[#This Row],[Type of Leave]]</f>
        <v>1 SL</v>
      </c>
      <c r="L4841" s="23">
        <f ca="1">NETWORKDAYS(LeaveTracker[[#This Row],[Start Date]],LeaveTracker[[#This Row],[End Date]],lstHolidays)</f>
        <v>1</v>
      </c>
      <c r="M4841" s="27"/>
    </row>
    <row r="4842" spans="1:13" ht="30" hidden="1" customHeight="1" x14ac:dyDescent="0.3">
      <c r="A4842" s="27">
        <f t="shared" si="51"/>
        <v>1136</v>
      </c>
      <c r="B4842" s="31">
        <v>45028</v>
      </c>
      <c r="C4842" s="31">
        <v>44989</v>
      </c>
      <c r="D4842" s="19" t="s">
        <v>1771</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57" t="s">
        <v>81</v>
      </c>
      <c r="K4842" s="64" t="str">
        <f ca="1">LeaveTracker[[#This Row],[Days]]&amp;" "&amp;LeaveTracker[[#This Row],[Type of Leave]]</f>
        <v>1 SL</v>
      </c>
      <c r="L4842" s="23">
        <f ca="1">NETWORKDAYS(LeaveTracker[[#This Row],[Start Date]],LeaveTracker[[#This Row],[End Date]],lstHolidays)</f>
        <v>1</v>
      </c>
      <c r="M4842" s="27"/>
    </row>
    <row r="4843" spans="1:13" ht="30" hidden="1" customHeight="1" x14ac:dyDescent="0.3">
      <c r="A4843" s="27">
        <f t="shared" si="51"/>
        <v>1137</v>
      </c>
      <c r="B4843" s="31">
        <v>45028</v>
      </c>
      <c r="C4843" s="31">
        <v>45019</v>
      </c>
      <c r="D4843" s="19" t="s">
        <v>1826</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57" t="s">
        <v>299</v>
      </c>
      <c r="J4843" s="43" t="s">
        <v>105</v>
      </c>
      <c r="K4843" s="64" t="str">
        <f ca="1">LeaveTracker[[#This Row],[Days]]&amp;" "&amp;LeaveTracker[[#This Row],[Type of Leave]]</f>
        <v>1 OTHER</v>
      </c>
      <c r="L4843" s="23">
        <f ca="1">NETWORKDAYS(LeaveTracker[[#This Row],[Start Date]],LeaveTracker[[#This Row],[End Date]],lstHolidays)</f>
        <v>1</v>
      </c>
      <c r="M4843" s="27"/>
    </row>
    <row r="4844" spans="1:13" ht="30" hidden="1" customHeight="1" x14ac:dyDescent="0.3">
      <c r="A4844" s="27">
        <f t="shared" si="51"/>
        <v>1138</v>
      </c>
      <c r="B4844" s="31">
        <v>45028</v>
      </c>
      <c r="C4844" s="31">
        <v>45019</v>
      </c>
      <c r="D4844" s="19" t="s">
        <v>1922</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57" t="s">
        <v>81</v>
      </c>
      <c r="K4844" s="64" t="str">
        <f>LeaveTracker[[#This Row],[Days]]&amp;" "&amp;LeaveTracker[[#This Row],[Type of Leave]]</f>
        <v>1 SL</v>
      </c>
      <c r="L4844" s="23">
        <v>1</v>
      </c>
      <c r="M4844" s="27"/>
    </row>
    <row r="4845" spans="1:13" ht="30" hidden="1" customHeight="1" x14ac:dyDescent="0.3">
      <c r="A4845" s="27">
        <v>1138</v>
      </c>
      <c r="B4845" s="31">
        <v>45028</v>
      </c>
      <c r="C4845" s="31">
        <v>45019</v>
      </c>
      <c r="D4845" s="19" t="s">
        <v>1922</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57" t="s">
        <v>81</v>
      </c>
      <c r="K4845" s="64" t="str">
        <f>LeaveTracker[[#This Row],[Days]]&amp;" "&amp;LeaveTracker[[#This Row],[Type of Leave]]</f>
        <v>1 SL</v>
      </c>
      <c r="L4845" s="23">
        <v>1</v>
      </c>
      <c r="M4845" s="27"/>
    </row>
    <row r="4846" spans="1:13" ht="30" hidden="1" customHeight="1" x14ac:dyDescent="0.3">
      <c r="A4846" s="27">
        <f t="shared" si="51"/>
        <v>1139</v>
      </c>
      <c r="B4846" s="31">
        <v>45028</v>
      </c>
      <c r="C4846" s="31">
        <v>45015</v>
      </c>
      <c r="D4846" s="19" t="s">
        <v>1312</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57" t="s">
        <v>299</v>
      </c>
      <c r="J4846" s="43" t="s">
        <v>105</v>
      </c>
      <c r="K4846" s="64" t="str">
        <f ca="1">LeaveTracker[[#This Row],[Days]]&amp;" "&amp;LeaveTracker[[#This Row],[Type of Leave]]</f>
        <v>1 OTHER</v>
      </c>
      <c r="L4846" s="23">
        <f ca="1">NETWORKDAYS(LeaveTracker[[#This Row],[Start Date]],LeaveTracker[[#This Row],[End Date]],lstHolidays)</f>
        <v>1</v>
      </c>
      <c r="M4846" s="27"/>
    </row>
    <row r="4847" spans="1:13" ht="30" hidden="1" customHeight="1" x14ac:dyDescent="0.3">
      <c r="A4847" s="27">
        <f t="shared" si="51"/>
        <v>1140</v>
      </c>
      <c r="B4847" s="31">
        <v>45028</v>
      </c>
      <c r="C4847" s="31">
        <v>45019</v>
      </c>
      <c r="D4847" s="19" t="s">
        <v>1977</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57" t="s">
        <v>81</v>
      </c>
      <c r="K4847" s="64" t="str">
        <f ca="1">LeaveTracker[[#This Row],[Days]]&amp;" "&amp;LeaveTracker[[#This Row],[Type of Leave]]</f>
        <v>1 SL</v>
      </c>
      <c r="L4847" s="23">
        <f ca="1">NETWORKDAYS(LeaveTracker[[#This Row],[Start Date]],LeaveTracker[[#This Row],[End Date]],lstHolidays)</f>
        <v>1</v>
      </c>
      <c r="M4847" s="27"/>
    </row>
    <row r="4848" spans="1:13" ht="30" hidden="1" customHeight="1" x14ac:dyDescent="0.3">
      <c r="A4848" s="27">
        <f t="shared" si="51"/>
        <v>1141</v>
      </c>
      <c r="B4848" s="31">
        <v>45028</v>
      </c>
      <c r="C4848" s="31">
        <v>45020</v>
      </c>
      <c r="D4848" s="19" t="s">
        <v>545</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57" t="s">
        <v>81</v>
      </c>
      <c r="K4848" s="64" t="str">
        <f ca="1">LeaveTracker[[#This Row],[Days]]&amp;" "&amp;LeaveTracker[[#This Row],[Type of Leave]]</f>
        <v>1 SL</v>
      </c>
      <c r="L4848" s="23">
        <f ca="1">NETWORKDAYS(LeaveTracker[[#This Row],[Start Date]],LeaveTracker[[#This Row],[End Date]],lstHolidays)</f>
        <v>1</v>
      </c>
      <c r="M4848" s="27"/>
    </row>
    <row r="4849" spans="1:13" ht="30" hidden="1" customHeight="1" x14ac:dyDescent="0.3">
      <c r="A4849" s="27">
        <f t="shared" si="51"/>
        <v>1142</v>
      </c>
      <c r="B4849" s="31">
        <v>45028</v>
      </c>
      <c r="C4849" s="31">
        <v>45020</v>
      </c>
      <c r="D4849" s="19" t="s">
        <v>515</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57" t="s">
        <v>81</v>
      </c>
      <c r="K4849" s="64" t="str">
        <f ca="1">LeaveTracker[[#This Row],[Days]]&amp;" "&amp;LeaveTracker[[#This Row],[Type of Leave]]</f>
        <v>1 SL</v>
      </c>
      <c r="L4849" s="23">
        <f ca="1">NETWORKDAYS(LeaveTracker[[#This Row],[Start Date]],LeaveTracker[[#This Row],[End Date]],lstHolidays)</f>
        <v>1</v>
      </c>
      <c r="M4849" s="27"/>
    </row>
    <row r="4850" spans="1:13" ht="30" hidden="1" customHeight="1" x14ac:dyDescent="0.3">
      <c r="A4850" s="27">
        <v>1142</v>
      </c>
      <c r="B4850" s="31">
        <v>45028</v>
      </c>
      <c r="C4850" s="31">
        <v>45020</v>
      </c>
      <c r="D4850" s="19" t="s">
        <v>515</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57" t="s">
        <v>81</v>
      </c>
      <c r="K4850" s="64" t="str">
        <f ca="1">LeaveTracker[[#This Row],[Days]]&amp;" "&amp;LeaveTracker[[#This Row],[Type of Leave]]</f>
        <v>1 SL</v>
      </c>
      <c r="L4850" s="23">
        <f ca="1">NETWORKDAYS(LeaveTracker[[#This Row],[Start Date]],LeaveTracker[[#This Row],[End Date]],lstHolidays)</f>
        <v>1</v>
      </c>
      <c r="M4850" s="27"/>
    </row>
    <row r="4851" spans="1:13" ht="30" hidden="1" customHeight="1" x14ac:dyDescent="0.3">
      <c r="A4851" s="27">
        <f t="shared" si="51"/>
        <v>1143</v>
      </c>
      <c r="B4851" s="31">
        <v>45028</v>
      </c>
      <c r="C4851" s="31">
        <v>45020</v>
      </c>
      <c r="D4851" s="19" t="s">
        <v>515</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57" t="s">
        <v>81</v>
      </c>
      <c r="K4851" s="64" t="str">
        <f ca="1">LeaveTracker[[#This Row],[Days]]&amp;" "&amp;LeaveTracker[[#This Row],[Type of Leave]]</f>
        <v>1 SL</v>
      </c>
      <c r="L4851" s="23">
        <f ca="1">NETWORKDAYS(LeaveTracker[[#This Row],[Start Date]],LeaveTracker[[#This Row],[End Date]],lstHolidays)</f>
        <v>1</v>
      </c>
      <c r="M4851" s="27"/>
    </row>
    <row r="4852" spans="1:13" ht="30" hidden="1" customHeight="1" x14ac:dyDescent="0.3">
      <c r="A4852" s="27">
        <f t="shared" si="51"/>
        <v>1144</v>
      </c>
      <c r="B4852" s="31">
        <v>45028</v>
      </c>
      <c r="C4852" s="31">
        <v>45019</v>
      </c>
      <c r="D4852" s="19" t="s">
        <v>871</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57" t="s">
        <v>299</v>
      </c>
      <c r="J4852" s="43" t="s">
        <v>105</v>
      </c>
      <c r="K4852" s="64" t="str">
        <f ca="1">LeaveTracker[[#This Row],[Days]]&amp;" "&amp;LeaveTracker[[#This Row],[Type of Leave]]</f>
        <v>1 OTHER</v>
      </c>
      <c r="L4852" s="23">
        <f ca="1">NETWORKDAYS(LeaveTracker[[#This Row],[Start Date]],LeaveTracker[[#This Row],[End Date]],lstHolidays)</f>
        <v>1</v>
      </c>
      <c r="M4852" s="27"/>
    </row>
    <row r="4853" spans="1:13" ht="30" hidden="1" customHeight="1" x14ac:dyDescent="0.3">
      <c r="A4853" s="27">
        <f t="shared" si="51"/>
        <v>1145</v>
      </c>
      <c r="B4853" s="31">
        <v>45028</v>
      </c>
      <c r="C4853" s="31">
        <v>45019</v>
      </c>
      <c r="D4853" s="19" t="s">
        <v>521</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57" t="s">
        <v>81</v>
      </c>
      <c r="K4853" s="64" t="str">
        <f ca="1">LeaveTracker[[#This Row],[Days]]&amp;" "&amp;LeaveTracker[[#This Row],[Type of Leave]]</f>
        <v>1 SL</v>
      </c>
      <c r="L4853" s="23">
        <f ca="1">NETWORKDAYS(LeaveTracker[[#This Row],[Start Date]],LeaveTracker[[#This Row],[End Date]],lstHolidays)</f>
        <v>1</v>
      </c>
      <c r="M4853" s="27"/>
    </row>
    <row r="4854" spans="1:13" ht="30" hidden="1" customHeight="1" x14ac:dyDescent="0.3">
      <c r="A4854" s="27">
        <f t="shared" si="51"/>
        <v>1146</v>
      </c>
      <c r="B4854" s="31">
        <v>45028</v>
      </c>
      <c r="C4854" s="31">
        <v>45019</v>
      </c>
      <c r="D4854" s="19" t="s">
        <v>2243</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57" t="s">
        <v>82</v>
      </c>
      <c r="K4854" s="64" t="str">
        <f>LeaveTracker[[#This Row],[Days]]&amp;" "&amp;LeaveTracker[[#This Row],[Type of Leave]]</f>
        <v>9 VL</v>
      </c>
      <c r="L4854" s="23">
        <v>9</v>
      </c>
      <c r="M4854" s="27"/>
    </row>
    <row r="4855" spans="1:13" ht="30" hidden="1" customHeight="1" x14ac:dyDescent="0.3">
      <c r="A4855" s="27">
        <f t="shared" si="51"/>
        <v>1147</v>
      </c>
      <c r="B4855" s="31">
        <v>45028</v>
      </c>
      <c r="C4855" s="31">
        <v>45019</v>
      </c>
      <c r="D4855" s="19" t="s">
        <v>2243</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57" t="s">
        <v>82</v>
      </c>
      <c r="K4855" s="64" t="str">
        <f ca="1">LeaveTracker[[#This Row],[Days]]&amp;" "&amp;LeaveTracker[[#This Row],[Type of Leave]]</f>
        <v>5 VL</v>
      </c>
      <c r="L4855" s="23">
        <f ca="1">NETWORKDAYS(LeaveTracker[[#This Row],[Start Date]],LeaveTracker[[#This Row],[End Date]],lstHolidays)</f>
        <v>5</v>
      </c>
      <c r="M4855" s="27"/>
    </row>
    <row r="4856" spans="1:13" ht="30" hidden="1" customHeight="1" x14ac:dyDescent="0.3">
      <c r="A4856" s="27">
        <f t="shared" si="51"/>
        <v>1148</v>
      </c>
      <c r="B4856" s="31">
        <v>45028</v>
      </c>
      <c r="C4856" s="24">
        <v>45027</v>
      </c>
      <c r="D4856" s="19" t="s">
        <v>407</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57" t="s">
        <v>82</v>
      </c>
      <c r="K4856" s="64" t="str">
        <f ca="1">LeaveTracker[[#This Row],[Days]]&amp;" "&amp;LeaveTracker[[#This Row],[Type of Leave]]</f>
        <v>2 VL</v>
      </c>
      <c r="L4856" s="23">
        <f ca="1">NETWORKDAYS(LeaveTracker[[#This Row],[Start Date]],LeaveTracker[[#This Row],[End Date]],lstHolidays)</f>
        <v>2</v>
      </c>
      <c r="M4856" s="27"/>
    </row>
    <row r="4857" spans="1:13" ht="30" hidden="1" customHeight="1" x14ac:dyDescent="0.3">
      <c r="A4857" s="27">
        <f t="shared" si="51"/>
        <v>1149</v>
      </c>
      <c r="B4857" s="31">
        <v>45028</v>
      </c>
      <c r="C4857" s="24">
        <v>45019</v>
      </c>
      <c r="D4857" s="19" t="s">
        <v>407</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57" t="s">
        <v>299</v>
      </c>
      <c r="J4857" s="43" t="s">
        <v>158</v>
      </c>
      <c r="K4857" s="64" t="str">
        <f ca="1">LeaveTracker[[#This Row],[Days]]&amp;" "&amp;LeaveTracker[[#This Row],[Type of Leave]]</f>
        <v>3 OTHER</v>
      </c>
      <c r="L4857" s="23">
        <f ca="1">NETWORKDAYS(LeaveTracker[[#This Row],[Start Date]],LeaveTracker[[#This Row],[End Date]],lstHolidays)</f>
        <v>3</v>
      </c>
      <c r="M4857" s="27"/>
    </row>
    <row r="4858" spans="1:13" ht="30" hidden="1" customHeight="1" x14ac:dyDescent="0.3">
      <c r="A4858" s="27">
        <f t="shared" si="51"/>
        <v>1150</v>
      </c>
      <c r="B4858" s="31">
        <v>45028</v>
      </c>
      <c r="C4858" s="31">
        <v>45012</v>
      </c>
      <c r="D4858" s="19" t="s">
        <v>1290</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57" t="s">
        <v>82</v>
      </c>
      <c r="K4858" s="64" t="str">
        <f ca="1">LeaveTracker[[#This Row],[Days]]&amp;" "&amp;LeaveTracker[[#This Row],[Type of Leave]]</f>
        <v>1 VL</v>
      </c>
      <c r="L4858" s="23">
        <f ca="1">NETWORKDAYS(LeaveTracker[[#This Row],[Start Date]],LeaveTracker[[#This Row],[End Date]],lstHolidays)</f>
        <v>1</v>
      </c>
      <c r="M4858" s="27"/>
    </row>
    <row r="4859" spans="1:13" ht="30" hidden="1" customHeight="1" x14ac:dyDescent="0.3">
      <c r="A4859" s="27">
        <f t="shared" si="51"/>
        <v>1151</v>
      </c>
      <c r="B4859" s="31">
        <v>45028</v>
      </c>
      <c r="C4859" s="31">
        <v>45015</v>
      </c>
      <c r="D4859" s="19" t="s">
        <v>545</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57" t="s">
        <v>299</v>
      </c>
      <c r="J4859" s="43" t="s">
        <v>158</v>
      </c>
      <c r="K4859" s="64" t="str">
        <f ca="1">LeaveTracker[[#This Row],[Days]]&amp;" "&amp;LeaveTracker[[#This Row],[Type of Leave]]</f>
        <v>1 OTHER</v>
      </c>
      <c r="L4859" s="23">
        <f ca="1">NETWORKDAYS(LeaveTracker[[#This Row],[Start Date]],LeaveTracker[[#This Row],[End Date]],lstHolidays)</f>
        <v>1</v>
      </c>
      <c r="M4859" s="27"/>
    </row>
    <row r="4860" spans="1:13" ht="30" hidden="1" customHeight="1" x14ac:dyDescent="0.3">
      <c r="A4860" s="27">
        <f t="shared" si="51"/>
        <v>1152</v>
      </c>
      <c r="B4860" s="31">
        <v>45028</v>
      </c>
      <c r="C4860" s="31">
        <v>45015</v>
      </c>
      <c r="D4860" s="19" t="s">
        <v>545</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57" t="s">
        <v>81</v>
      </c>
      <c r="K4860" s="64" t="str">
        <f ca="1">LeaveTracker[[#This Row],[Days]]&amp;" "&amp;LeaveTracker[[#This Row],[Type of Leave]]</f>
        <v>1 SL</v>
      </c>
      <c r="L4860" s="23">
        <f ca="1">NETWORKDAYS(LeaveTracker[[#This Row],[Start Date]],LeaveTracker[[#This Row],[End Date]],lstHolidays)</f>
        <v>1</v>
      </c>
      <c r="M4860" s="27"/>
    </row>
    <row r="4861" spans="1:13" ht="30" hidden="1" customHeight="1" x14ac:dyDescent="0.3">
      <c r="A4861" s="27">
        <f t="shared" si="51"/>
        <v>1153</v>
      </c>
      <c r="B4861" s="31">
        <v>45028</v>
      </c>
      <c r="C4861" s="31">
        <v>45014</v>
      </c>
      <c r="D4861" s="19" t="s">
        <v>1857</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57" t="s">
        <v>81</v>
      </c>
      <c r="K4861" s="64" t="str">
        <f ca="1">LeaveTracker[[#This Row],[Days]]&amp;" "&amp;LeaveTracker[[#This Row],[Type of Leave]]</f>
        <v>1 SL</v>
      </c>
      <c r="L4861" s="23">
        <f ca="1">NETWORKDAYS(LeaveTracker[[#This Row],[Start Date]],LeaveTracker[[#This Row],[End Date]],lstHolidays)</f>
        <v>1</v>
      </c>
      <c r="M4861" s="27"/>
    </row>
    <row r="4862" spans="1:13" ht="30" hidden="1" customHeight="1" x14ac:dyDescent="0.3">
      <c r="A4862" s="27">
        <f t="shared" si="51"/>
        <v>1154</v>
      </c>
      <c r="B4862" s="31">
        <v>45028</v>
      </c>
      <c r="C4862" s="31">
        <v>45014</v>
      </c>
      <c r="D4862" s="19" t="s">
        <v>1890</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57" t="s">
        <v>81</v>
      </c>
      <c r="K4862" s="64" t="str">
        <f ca="1">LeaveTracker[[#This Row],[Days]]&amp;" "&amp;LeaveTracker[[#This Row],[Type of Leave]]</f>
        <v>1 SL</v>
      </c>
      <c r="L4862" s="23">
        <f ca="1">NETWORKDAYS(LeaveTracker[[#This Row],[Start Date]],LeaveTracker[[#This Row],[End Date]],lstHolidays)</f>
        <v>1</v>
      </c>
      <c r="M4862" s="27"/>
    </row>
    <row r="4863" spans="1:13" ht="30" hidden="1" customHeight="1" x14ac:dyDescent="0.3">
      <c r="A4863" s="27">
        <f t="shared" si="51"/>
        <v>1155</v>
      </c>
      <c r="B4863" s="31">
        <v>45028</v>
      </c>
      <c r="C4863" s="31">
        <v>45015</v>
      </c>
      <c r="D4863" s="19" t="s">
        <v>1983</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57" t="s">
        <v>82</v>
      </c>
      <c r="K4863" s="64" t="str">
        <f>LeaveTracker[[#This Row],[Days]]&amp;" "&amp;LeaveTracker[[#This Row],[Type of Leave]]</f>
        <v>3 VL</v>
      </c>
      <c r="L4863" s="23">
        <v>3</v>
      </c>
      <c r="M4863" s="27"/>
    </row>
    <row r="4864" spans="1:13" ht="30" hidden="1" customHeight="1" x14ac:dyDescent="0.3">
      <c r="A4864" s="27">
        <f t="shared" si="51"/>
        <v>1156</v>
      </c>
      <c r="B4864" s="31">
        <v>45028</v>
      </c>
      <c r="C4864" s="31">
        <v>45016</v>
      </c>
      <c r="D4864" s="20" t="s">
        <v>1767</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57" t="s">
        <v>81</v>
      </c>
      <c r="K4864" s="64" t="str">
        <f ca="1">LeaveTracker[[#This Row],[Days]]&amp;" "&amp;LeaveTracker[[#This Row],[Type of Leave]]</f>
        <v>1 SL</v>
      </c>
      <c r="L4864" s="23">
        <f ca="1">NETWORKDAYS(LeaveTracker[[#This Row],[Start Date]],LeaveTracker[[#This Row],[End Date]],lstHolidays)</f>
        <v>1</v>
      </c>
      <c r="M4864" s="27"/>
    </row>
    <row r="4865" spans="1:13" ht="30" hidden="1" customHeight="1" x14ac:dyDescent="0.3">
      <c r="A4865" s="27">
        <f t="shared" si="51"/>
        <v>1157</v>
      </c>
      <c r="B4865" s="31">
        <v>45028</v>
      </c>
      <c r="C4865" s="31">
        <v>45016</v>
      </c>
      <c r="D4865" s="19" t="s">
        <v>1886</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57" t="s">
        <v>81</v>
      </c>
      <c r="K4865" s="64" t="str">
        <f ca="1">LeaveTracker[[#This Row],[Days]]&amp;" "&amp;LeaveTracker[[#This Row],[Type of Leave]]</f>
        <v>1 SL</v>
      </c>
      <c r="L4865" s="23">
        <f ca="1">NETWORKDAYS(LeaveTracker[[#This Row],[Start Date]],LeaveTracker[[#This Row],[End Date]],lstHolidays)</f>
        <v>1</v>
      </c>
      <c r="M4865" s="27"/>
    </row>
    <row r="4866" spans="1:13" ht="30" hidden="1" customHeight="1" x14ac:dyDescent="0.3">
      <c r="A4866" s="27">
        <f t="shared" si="51"/>
        <v>1158</v>
      </c>
      <c r="B4866" s="31">
        <v>45028</v>
      </c>
      <c r="C4866" s="31">
        <v>45016</v>
      </c>
      <c r="D4866" s="19" t="s">
        <v>1886</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57" t="s">
        <v>299</v>
      </c>
      <c r="J4866" s="43" t="s">
        <v>105</v>
      </c>
      <c r="K4866" s="64" t="str">
        <f ca="1">LeaveTracker[[#This Row],[Days]]&amp;" "&amp;LeaveTracker[[#This Row],[Type of Leave]]</f>
        <v>1 OTHER</v>
      </c>
      <c r="L4866" s="23">
        <f ca="1">NETWORKDAYS(LeaveTracker[[#This Row],[Start Date]],LeaveTracker[[#This Row],[End Date]],lstHolidays)</f>
        <v>1</v>
      </c>
      <c r="M4866" s="27"/>
    </row>
    <row r="4867" spans="1:13" ht="30" hidden="1" customHeight="1" x14ac:dyDescent="0.3">
      <c r="A4867" s="27">
        <f t="shared" si="51"/>
        <v>1159</v>
      </c>
      <c r="B4867" s="31">
        <v>45028</v>
      </c>
      <c r="C4867" s="31">
        <v>45005</v>
      </c>
      <c r="D4867" s="19" t="s">
        <v>1948</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57" t="s">
        <v>82</v>
      </c>
      <c r="K4867" s="64" t="str">
        <f ca="1">LeaveTracker[[#This Row],[Days]]&amp;" "&amp;LeaveTracker[[#This Row],[Type of Leave]]</f>
        <v>1 VL</v>
      </c>
      <c r="L4867" s="23">
        <f ca="1">NETWORKDAYS(LeaveTracker[[#This Row],[Start Date]],LeaveTracker[[#This Row],[End Date]],lstHolidays)</f>
        <v>1</v>
      </c>
      <c r="M4867" s="27"/>
    </row>
    <row r="4868" spans="1:13" ht="30" hidden="1" customHeight="1" x14ac:dyDescent="0.3">
      <c r="A4868" s="27">
        <f t="shared" si="51"/>
        <v>1160</v>
      </c>
      <c r="B4868" s="31">
        <v>45028</v>
      </c>
      <c r="C4868" s="31">
        <v>44995</v>
      </c>
      <c r="D4868" s="19" t="s">
        <v>1848</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57" t="s">
        <v>81</v>
      </c>
      <c r="K4868" s="64" t="str">
        <f>LeaveTracker[[#This Row],[Days]]&amp;" "&amp;LeaveTracker[[#This Row],[Type of Leave]]</f>
        <v>3 SL</v>
      </c>
      <c r="L4868" s="23">
        <v>3</v>
      </c>
      <c r="M4868" s="27"/>
    </row>
    <row r="4869" spans="1:13" ht="30" hidden="1" customHeight="1" x14ac:dyDescent="0.3">
      <c r="A4869" s="27">
        <f t="shared" si="51"/>
        <v>1161</v>
      </c>
      <c r="B4869" s="31">
        <v>45028</v>
      </c>
      <c r="C4869" s="31">
        <v>44995</v>
      </c>
      <c r="D4869" s="19" t="s">
        <v>1814</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57" t="s">
        <v>82</v>
      </c>
      <c r="K4869" s="64" t="str">
        <f>LeaveTracker[[#This Row],[Days]]&amp;" "&amp;LeaveTracker[[#This Row],[Type of Leave]]</f>
        <v>3 VL</v>
      </c>
      <c r="L4869" s="23">
        <v>3</v>
      </c>
      <c r="M4869" s="27"/>
    </row>
    <row r="4870" spans="1:13" ht="30" hidden="1" customHeight="1" x14ac:dyDescent="0.3">
      <c r="A4870" s="27">
        <f t="shared" si="51"/>
        <v>1162</v>
      </c>
      <c r="B4870" s="31">
        <v>45028</v>
      </c>
      <c r="C4870" s="31">
        <v>44995</v>
      </c>
      <c r="D4870" s="19" t="s">
        <v>2245</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57" t="s">
        <v>82</v>
      </c>
      <c r="K4870" s="64" t="str">
        <f>LeaveTracker[[#This Row],[Days]]&amp;" "&amp;LeaveTracker[[#This Row],[Type of Leave]]</f>
        <v>3 VL</v>
      </c>
      <c r="L4870" s="23">
        <v>3</v>
      </c>
      <c r="M4870" s="27"/>
    </row>
    <row r="4871" spans="1:13" ht="30" hidden="1" customHeight="1" x14ac:dyDescent="0.3">
      <c r="A4871" s="27">
        <f t="shared" si="51"/>
        <v>1163</v>
      </c>
      <c r="B4871" s="31">
        <v>45028</v>
      </c>
      <c r="C4871" s="31">
        <v>45002</v>
      </c>
      <c r="D4871" s="19" t="s">
        <v>1977</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57" t="s">
        <v>81</v>
      </c>
      <c r="K4871" s="64" t="str">
        <f>LeaveTracker[[#This Row],[Days]]&amp;" "&amp;LeaveTracker[[#This Row],[Type of Leave]]</f>
        <v>2 SL</v>
      </c>
      <c r="L4871" s="23">
        <v>2</v>
      </c>
      <c r="M4871" s="27"/>
    </row>
    <row r="4872" spans="1:13" ht="30" hidden="1" customHeight="1" x14ac:dyDescent="0.3">
      <c r="A4872" s="27">
        <f t="shared" si="51"/>
        <v>1164</v>
      </c>
      <c r="B4872" s="31">
        <v>45028</v>
      </c>
      <c r="C4872" s="31">
        <v>44998</v>
      </c>
      <c r="D4872" s="19" t="s">
        <v>1813</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57" t="s">
        <v>82</v>
      </c>
      <c r="K4872" s="64" t="str">
        <f>LeaveTracker[[#This Row],[Days]]&amp;" "&amp;LeaveTracker[[#This Row],[Type of Leave]]</f>
        <v>3 VL</v>
      </c>
      <c r="L4872" s="23">
        <v>3</v>
      </c>
      <c r="M4872" s="27"/>
    </row>
    <row r="4873" spans="1:13" ht="30" hidden="1" customHeight="1" x14ac:dyDescent="0.3">
      <c r="A4873" s="27">
        <f t="shared" si="51"/>
        <v>1165</v>
      </c>
      <c r="B4873" s="31">
        <v>45028</v>
      </c>
      <c r="C4873" s="31">
        <v>44995</v>
      </c>
      <c r="D4873" s="19" t="s">
        <v>1813</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57" t="s">
        <v>81</v>
      </c>
      <c r="K4873" s="64" t="str">
        <f ca="1">LeaveTracker[[#This Row],[Days]]&amp;" "&amp;LeaveTracker[[#This Row],[Type of Leave]]</f>
        <v>2 SL</v>
      </c>
      <c r="L4873" s="23">
        <f ca="1">NETWORKDAYS(LeaveTracker[[#This Row],[Start Date]],LeaveTracker[[#This Row],[End Date]],lstHolidays)</f>
        <v>2</v>
      </c>
      <c r="M4873" s="27"/>
    </row>
    <row r="4874" spans="1:13" ht="30" hidden="1" customHeight="1" x14ac:dyDescent="0.3">
      <c r="A4874" s="27">
        <f t="shared" si="51"/>
        <v>1166</v>
      </c>
      <c r="B4874" s="31">
        <v>45028</v>
      </c>
      <c r="C4874" s="31">
        <v>44991</v>
      </c>
      <c r="D4874" s="19" t="s">
        <v>1852</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57" t="s">
        <v>82</v>
      </c>
      <c r="K4874" s="64" t="str">
        <f>LeaveTracker[[#This Row],[Days]]&amp;" "&amp;LeaveTracker[[#This Row],[Type of Leave]]</f>
        <v>3 VL</v>
      </c>
      <c r="L4874" s="23">
        <v>3</v>
      </c>
      <c r="M4874" s="27"/>
    </row>
    <row r="4875" spans="1:13" ht="30" hidden="1" customHeight="1" x14ac:dyDescent="0.3">
      <c r="A4875" s="27">
        <f t="shared" si="51"/>
        <v>1167</v>
      </c>
      <c r="B4875" s="31">
        <v>45028</v>
      </c>
      <c r="C4875" s="31">
        <v>44991</v>
      </c>
      <c r="D4875" s="19" t="s">
        <v>1852</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57" t="s">
        <v>81</v>
      </c>
      <c r="K4875" s="64" t="str">
        <f ca="1">LeaveTracker[[#This Row],[Days]]&amp;" "&amp;LeaveTracker[[#This Row],[Type of Leave]]</f>
        <v>0 SL</v>
      </c>
      <c r="L4875" s="23">
        <f ca="1">NETWORKDAYS(LeaveTracker[[#This Row],[Start Date]],LeaveTracker[[#This Row],[End Date]],lstHolidays)</f>
        <v>0</v>
      </c>
      <c r="M4875" s="27"/>
    </row>
    <row r="4876" spans="1:13" ht="30" hidden="1" customHeight="1" x14ac:dyDescent="0.3">
      <c r="A4876" s="27">
        <f t="shared" si="51"/>
        <v>1168</v>
      </c>
      <c r="B4876" s="31">
        <v>45028</v>
      </c>
      <c r="C4876" s="31">
        <v>44995</v>
      </c>
      <c r="D4876" s="19" t="s">
        <v>1815</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57" t="s">
        <v>82</v>
      </c>
      <c r="K4876" s="64" t="str">
        <f>LeaveTracker[[#This Row],[Days]]&amp;" "&amp;LeaveTracker[[#This Row],[Type of Leave]]</f>
        <v>3 VL</v>
      </c>
      <c r="L4876" s="23">
        <v>3</v>
      </c>
      <c r="M4876" s="27"/>
    </row>
    <row r="4877" spans="1:13" ht="30" hidden="1" customHeight="1" x14ac:dyDescent="0.3">
      <c r="A4877" s="27">
        <f t="shared" si="51"/>
        <v>1169</v>
      </c>
      <c r="B4877" s="31">
        <v>45028</v>
      </c>
      <c r="C4877" s="31">
        <v>44994</v>
      </c>
      <c r="D4877" s="19" t="s">
        <v>1815</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57" t="s">
        <v>81</v>
      </c>
      <c r="K4877" s="64" t="str">
        <f ca="1">LeaveTracker[[#This Row],[Days]]&amp;" "&amp;LeaveTracker[[#This Row],[Type of Leave]]</f>
        <v>1 SL</v>
      </c>
      <c r="L4877" s="23">
        <f ca="1">NETWORKDAYS(LeaveTracker[[#This Row],[Start Date]],LeaveTracker[[#This Row],[End Date]],lstHolidays)</f>
        <v>1</v>
      </c>
      <c r="M4877" s="27"/>
    </row>
    <row r="4878" spans="1:13" ht="30" hidden="1" customHeight="1" x14ac:dyDescent="0.3">
      <c r="A4878" s="27">
        <f t="shared" si="51"/>
        <v>1170</v>
      </c>
      <c r="B4878" s="31">
        <v>45028</v>
      </c>
      <c r="C4878" s="31">
        <v>44995</v>
      </c>
      <c r="D4878" s="19" t="s">
        <v>1816</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57" t="s">
        <v>82</v>
      </c>
      <c r="K4878" s="64" t="str">
        <f>LeaveTracker[[#This Row],[Days]]&amp;" "&amp;LeaveTracker[[#This Row],[Type of Leave]]</f>
        <v>1 VL</v>
      </c>
      <c r="L4878" s="23">
        <v>1</v>
      </c>
      <c r="M4878" s="27"/>
    </row>
    <row r="4879" spans="1:13" ht="30" hidden="1" customHeight="1" x14ac:dyDescent="0.3">
      <c r="A4879" s="27">
        <v>1170</v>
      </c>
      <c r="B4879" s="31">
        <v>45028</v>
      </c>
      <c r="C4879" s="31">
        <v>44995</v>
      </c>
      <c r="D4879" s="19" t="s">
        <v>1816</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57" t="s">
        <v>82</v>
      </c>
      <c r="K4879" s="64" t="str">
        <f ca="1">LeaveTracker[[#This Row],[Days]]&amp;" "&amp;LeaveTracker[[#This Row],[Type of Leave]]</f>
        <v>1 VL</v>
      </c>
      <c r="L4879" s="23">
        <f ca="1">NETWORKDAYS(LeaveTracker[[#This Row],[Start Date]],LeaveTracker[[#This Row],[End Date]],lstHolidays)</f>
        <v>1</v>
      </c>
      <c r="M4879" s="27"/>
    </row>
    <row r="4880" spans="1:13" ht="30" hidden="1" customHeight="1" x14ac:dyDescent="0.3">
      <c r="A4880" s="27">
        <f t="shared" si="51"/>
        <v>1171</v>
      </c>
      <c r="B4880" s="31">
        <v>45028</v>
      </c>
      <c r="C4880" s="31">
        <v>44994</v>
      </c>
      <c r="D4880" s="19" t="s">
        <v>1816</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57" t="s">
        <v>299</v>
      </c>
      <c r="J4880" s="43" t="s">
        <v>2110</v>
      </c>
      <c r="K4880" s="64" t="str">
        <f ca="1">LeaveTracker[[#This Row],[Days]]&amp;" "&amp;LeaveTracker[[#This Row],[Type of Leave]]</f>
        <v>1 OTHER</v>
      </c>
      <c r="L4880" s="23">
        <f ca="1">NETWORKDAYS(LeaveTracker[[#This Row],[Start Date]],LeaveTracker[[#This Row],[End Date]],lstHolidays)</f>
        <v>1</v>
      </c>
      <c r="M4880" s="27"/>
    </row>
    <row r="4881" spans="1:13" ht="30" hidden="1" customHeight="1" x14ac:dyDescent="0.3">
      <c r="A4881" s="27">
        <f t="shared" si="51"/>
        <v>1172</v>
      </c>
      <c r="B4881" s="31">
        <v>45028</v>
      </c>
      <c r="C4881" s="31">
        <v>45006</v>
      </c>
      <c r="D4881" s="19" t="s">
        <v>1908</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57" t="s">
        <v>81</v>
      </c>
      <c r="K4881" s="64" t="str">
        <f ca="1">LeaveTracker[[#This Row],[Days]]&amp;" "&amp;LeaveTracker[[#This Row],[Type of Leave]]</f>
        <v>1 SL</v>
      </c>
      <c r="L4881" s="23">
        <f ca="1">NETWORKDAYS(LeaveTracker[[#This Row],[Start Date]],LeaveTracker[[#This Row],[End Date]],lstHolidays)</f>
        <v>1</v>
      </c>
      <c r="M4881" s="27"/>
    </row>
    <row r="4882" spans="1:13" ht="30" hidden="1" customHeight="1" x14ac:dyDescent="0.3">
      <c r="A4882" s="27">
        <f t="shared" si="51"/>
        <v>1173</v>
      </c>
      <c r="B4882" s="31">
        <v>45028</v>
      </c>
      <c r="C4882" s="31">
        <v>44991</v>
      </c>
      <c r="D4882" s="19" t="s">
        <v>1908</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57" t="s">
        <v>81</v>
      </c>
      <c r="K4882" s="64" t="str">
        <f ca="1">LeaveTracker[[#This Row],[Days]]&amp;" "&amp;LeaveTracker[[#This Row],[Type of Leave]]</f>
        <v>1 SL</v>
      </c>
      <c r="L4882" s="23">
        <f ca="1">NETWORKDAYS(LeaveTracker[[#This Row],[Start Date]],LeaveTracker[[#This Row],[End Date]],lstHolidays)</f>
        <v>1</v>
      </c>
      <c r="M4882" s="27"/>
    </row>
    <row r="4883" spans="1:13" ht="30" hidden="1" customHeight="1" x14ac:dyDescent="0.3">
      <c r="A4883" s="27">
        <f t="shared" si="51"/>
        <v>1174</v>
      </c>
      <c r="B4883" s="31">
        <v>45028</v>
      </c>
      <c r="C4883" s="31">
        <v>45012</v>
      </c>
      <c r="D4883" s="19" t="s">
        <v>1853</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57" t="s">
        <v>299</v>
      </c>
      <c r="J4883" s="43" t="s">
        <v>105</v>
      </c>
      <c r="K4883" s="64" t="str">
        <f ca="1">LeaveTracker[[#This Row],[Days]]&amp;" "&amp;LeaveTracker[[#This Row],[Type of Leave]]</f>
        <v>1 OTHER</v>
      </c>
      <c r="L4883" s="23">
        <f ca="1">NETWORKDAYS(LeaveTracker[[#This Row],[Start Date]],LeaveTracker[[#This Row],[End Date]],lstHolidays)</f>
        <v>1</v>
      </c>
      <c r="M4883" s="27"/>
    </row>
    <row r="4884" spans="1:13" ht="30" hidden="1" customHeight="1" x14ac:dyDescent="0.3">
      <c r="A4884" s="27">
        <f t="shared" si="51"/>
        <v>1175</v>
      </c>
      <c r="B4884" s="31">
        <v>45028</v>
      </c>
      <c r="C4884" s="31">
        <v>45012</v>
      </c>
      <c r="D4884" s="19" t="s">
        <v>1853</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57" t="s">
        <v>299</v>
      </c>
      <c r="J4884" s="43" t="s">
        <v>105</v>
      </c>
      <c r="K4884" s="64" t="str">
        <f ca="1">LeaveTracker[[#This Row],[Days]]&amp;" "&amp;LeaveTracker[[#This Row],[Type of Leave]]</f>
        <v>1 OTHER</v>
      </c>
      <c r="L4884" s="23">
        <f ca="1">NETWORKDAYS(LeaveTracker[[#This Row],[Start Date]],LeaveTracker[[#This Row],[End Date]],lstHolidays)</f>
        <v>1</v>
      </c>
      <c r="M4884" s="27"/>
    </row>
    <row r="4885" spans="1:13" ht="30" hidden="1" customHeight="1" x14ac:dyDescent="0.3">
      <c r="A4885" s="27">
        <f t="shared" si="51"/>
        <v>1176</v>
      </c>
      <c r="B4885" s="31">
        <v>45028</v>
      </c>
      <c r="C4885" s="31">
        <v>45002</v>
      </c>
      <c r="D4885" s="19" t="s">
        <v>1884</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57" t="s">
        <v>81</v>
      </c>
      <c r="K4885" s="64" t="str">
        <f ca="1">LeaveTracker[[#This Row],[Days]]&amp;" "&amp;LeaveTracker[[#This Row],[Type of Leave]]</f>
        <v>1 SL</v>
      </c>
      <c r="L4885" s="23">
        <f ca="1">NETWORKDAYS(LeaveTracker[[#This Row],[Start Date]],LeaveTracker[[#This Row],[End Date]],lstHolidays)</f>
        <v>1</v>
      </c>
      <c r="M4885" s="27"/>
    </row>
    <row r="4886" spans="1:13" ht="30" hidden="1" customHeight="1" x14ac:dyDescent="0.3">
      <c r="A4886" s="27">
        <f t="shared" si="51"/>
        <v>1177</v>
      </c>
      <c r="B4886" s="31">
        <v>45028</v>
      </c>
      <c r="C4886" s="31">
        <v>44992</v>
      </c>
      <c r="D4886" s="19" t="s">
        <v>1872</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57" t="s">
        <v>82</v>
      </c>
      <c r="K4886" s="64" t="str">
        <f>LeaveTracker[[#This Row],[Days]]&amp;" "&amp;LeaveTracker[[#This Row],[Type of Leave]]</f>
        <v>11 VL</v>
      </c>
      <c r="L4886" s="23">
        <v>11</v>
      </c>
      <c r="M4886" s="27"/>
    </row>
    <row r="4887" spans="1:13" ht="30" hidden="1" customHeight="1" x14ac:dyDescent="0.3">
      <c r="A4887" s="27">
        <f t="shared" si="51"/>
        <v>1178</v>
      </c>
      <c r="B4887" s="31">
        <v>45028</v>
      </c>
      <c r="C4887" s="31">
        <v>44987</v>
      </c>
      <c r="D4887" s="19" t="s">
        <v>1872</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57" t="s">
        <v>82</v>
      </c>
      <c r="K4887" s="64" t="str">
        <f ca="1">LeaveTracker[[#This Row],[Days]]&amp;" "&amp;LeaveTracker[[#This Row],[Type of Leave]]</f>
        <v>3 VL</v>
      </c>
      <c r="L4887" s="23">
        <f ca="1">NETWORKDAYS(LeaveTracker[[#This Row],[Start Date]],LeaveTracker[[#This Row],[End Date]],lstHolidays)</f>
        <v>3</v>
      </c>
      <c r="M4887" s="27"/>
    </row>
    <row r="4888" spans="1:13" ht="30" hidden="1" customHeight="1" x14ac:dyDescent="0.3">
      <c r="A4888" s="27">
        <f t="shared" si="51"/>
        <v>1179</v>
      </c>
      <c r="B4888" s="31">
        <v>45028</v>
      </c>
      <c r="C4888" s="31">
        <v>44986</v>
      </c>
      <c r="D4888" s="19" t="s">
        <v>1872</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57" t="s">
        <v>82</v>
      </c>
      <c r="K4888" s="64" t="str">
        <f ca="1">LeaveTracker[[#This Row],[Days]]&amp;" "&amp;LeaveTracker[[#This Row],[Type of Leave]]</f>
        <v>5 VL</v>
      </c>
      <c r="L4888" s="23">
        <f ca="1">NETWORKDAYS(LeaveTracker[[#This Row],[Start Date]],LeaveTracker[[#This Row],[End Date]],lstHolidays)</f>
        <v>5</v>
      </c>
      <c r="M4888" s="27"/>
    </row>
    <row r="4889" spans="1:13" ht="30" hidden="1" customHeight="1" x14ac:dyDescent="0.3">
      <c r="A4889" s="27">
        <f t="shared" si="51"/>
        <v>1180</v>
      </c>
      <c r="B4889" s="31">
        <v>45028</v>
      </c>
      <c r="C4889" s="31">
        <v>44987</v>
      </c>
      <c r="D4889" s="19" t="s">
        <v>1872</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57" t="s">
        <v>81</v>
      </c>
      <c r="K4889" s="64" t="str">
        <f ca="1">LeaveTracker[[#This Row],[Days]]&amp;" "&amp;LeaveTracker[[#This Row],[Type of Leave]]</f>
        <v>3 SL</v>
      </c>
      <c r="L4889" s="23">
        <f ca="1">NETWORKDAYS(LeaveTracker[[#This Row],[Start Date]],LeaveTracker[[#This Row],[End Date]],lstHolidays)</f>
        <v>3</v>
      </c>
      <c r="M4889" s="27"/>
    </row>
    <row r="4890" spans="1:13" ht="30" hidden="1" customHeight="1" x14ac:dyDescent="0.3">
      <c r="A4890" s="27">
        <f t="shared" si="51"/>
        <v>1181</v>
      </c>
      <c r="B4890" s="31">
        <v>45028</v>
      </c>
      <c r="C4890" s="31">
        <v>44991</v>
      </c>
      <c r="D4890" s="19" t="s">
        <v>1847</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57" t="s">
        <v>82</v>
      </c>
      <c r="K4890" s="64" t="str">
        <f>LeaveTracker[[#This Row],[Days]]&amp;" "&amp;LeaveTracker[[#This Row],[Type of Leave]]</f>
        <v>10 VL</v>
      </c>
      <c r="L4890" s="23">
        <v>10</v>
      </c>
      <c r="M4890" s="27"/>
    </row>
    <row r="4891" spans="1:13" ht="30" hidden="1" customHeight="1" x14ac:dyDescent="0.3">
      <c r="A4891" s="27">
        <f t="shared" si="51"/>
        <v>1182</v>
      </c>
      <c r="B4891" s="31">
        <v>45028</v>
      </c>
      <c r="C4891" s="24">
        <v>45003</v>
      </c>
      <c r="D4891" s="19" t="s">
        <v>1793</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57" t="s">
        <v>82</v>
      </c>
      <c r="K4891" s="64" t="str">
        <f>LeaveTracker[[#This Row],[Days]]&amp;" "&amp;LeaveTracker[[#This Row],[Type of Leave]]</f>
        <v>2 VL</v>
      </c>
      <c r="L4891" s="23">
        <v>2</v>
      </c>
      <c r="M4891" s="27"/>
    </row>
    <row r="4892" spans="1:13" ht="30" hidden="1" customHeight="1" x14ac:dyDescent="0.3">
      <c r="A4892" s="27">
        <f t="shared" si="51"/>
        <v>1183</v>
      </c>
      <c r="B4892" s="31">
        <v>45028</v>
      </c>
      <c r="C4892" s="31">
        <v>44984</v>
      </c>
      <c r="D4892" s="19" t="s">
        <v>1846</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57" t="s">
        <v>81</v>
      </c>
      <c r="K4892" s="64" t="str">
        <f ca="1">LeaveTracker[[#This Row],[Days]]&amp;" "&amp;LeaveTracker[[#This Row],[Type of Leave]]</f>
        <v>2 SL</v>
      </c>
      <c r="L4892" s="23">
        <f ca="1">NETWORKDAYS(LeaveTracker[[#This Row],[Start Date]],LeaveTracker[[#This Row],[End Date]],lstHolidays)</f>
        <v>2</v>
      </c>
      <c r="M4892" s="27"/>
    </row>
    <row r="4893" spans="1:13" ht="30" hidden="1" customHeight="1" x14ac:dyDescent="0.3">
      <c r="A4893" s="27">
        <f t="shared" si="51"/>
        <v>1184</v>
      </c>
      <c r="B4893" s="31">
        <v>45028</v>
      </c>
      <c r="C4893" s="31">
        <v>45005</v>
      </c>
      <c r="D4893" s="19" t="s">
        <v>1849</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57" t="s">
        <v>299</v>
      </c>
      <c r="J4893" s="43" t="s">
        <v>105</v>
      </c>
      <c r="K4893" s="64" t="str">
        <f ca="1">LeaveTracker[[#This Row],[Days]]&amp;" "&amp;LeaveTracker[[#This Row],[Type of Leave]]</f>
        <v>1 OTHER</v>
      </c>
      <c r="L4893" s="23">
        <f ca="1">NETWORKDAYS(LeaveTracker[[#This Row],[Start Date]],LeaveTracker[[#This Row],[End Date]],lstHolidays)</f>
        <v>1</v>
      </c>
      <c r="M4893" s="27"/>
    </row>
    <row r="4894" spans="1:13" ht="30" hidden="1" customHeight="1" x14ac:dyDescent="0.3">
      <c r="A4894" s="27">
        <f t="shared" ref="A4894:A4957" si="52">A4893+1</f>
        <v>1185</v>
      </c>
      <c r="B4894" s="31">
        <v>45028</v>
      </c>
      <c r="C4894" s="31">
        <v>45015</v>
      </c>
      <c r="D4894" s="19" t="s">
        <v>1907</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57" t="s">
        <v>299</v>
      </c>
      <c r="J4894" s="43" t="s">
        <v>105</v>
      </c>
      <c r="K4894" s="64" t="str">
        <f ca="1">LeaveTracker[[#This Row],[Days]]&amp;" "&amp;LeaveTracker[[#This Row],[Type of Leave]]</f>
        <v>1 OTHER</v>
      </c>
      <c r="L4894" s="23">
        <f ca="1">NETWORKDAYS(LeaveTracker[[#This Row],[Start Date]],LeaveTracker[[#This Row],[End Date]],lstHolidays)</f>
        <v>1</v>
      </c>
      <c r="M4894" s="27"/>
    </row>
    <row r="4895" spans="1:13" ht="30" hidden="1" customHeight="1" x14ac:dyDescent="0.3">
      <c r="A4895" s="27">
        <f t="shared" si="52"/>
        <v>1186</v>
      </c>
      <c r="B4895" s="31">
        <v>45028</v>
      </c>
      <c r="C4895" s="31">
        <v>44996</v>
      </c>
      <c r="D4895" s="19" t="s">
        <v>1974</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57" t="s">
        <v>82</v>
      </c>
      <c r="K4895" s="64" t="str">
        <f ca="1">LeaveTracker[[#This Row],[Days]]&amp;" "&amp;LeaveTracker[[#This Row],[Type of Leave]]</f>
        <v>1 VL</v>
      </c>
      <c r="L4895" s="23">
        <f ca="1">NETWORKDAYS(LeaveTracker[[#This Row],[Start Date]],LeaveTracker[[#This Row],[End Date]],lstHolidays)</f>
        <v>1</v>
      </c>
      <c r="M4895" s="27"/>
    </row>
    <row r="4896" spans="1:13" ht="30" hidden="1" customHeight="1" x14ac:dyDescent="0.3">
      <c r="A4896" s="27">
        <v>1186</v>
      </c>
      <c r="B4896" s="31">
        <v>45028</v>
      </c>
      <c r="C4896" s="31">
        <v>44996</v>
      </c>
      <c r="D4896" s="19" t="s">
        <v>1974</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57" t="s">
        <v>82</v>
      </c>
      <c r="K4896" s="64" t="str">
        <f ca="1">LeaveTracker[[#This Row],[Days]]&amp;" "&amp;LeaveTracker[[#This Row],[Type of Leave]]</f>
        <v>1 VL</v>
      </c>
      <c r="L4896" s="23">
        <f ca="1">NETWORKDAYS(LeaveTracker[[#This Row],[Start Date]],LeaveTracker[[#This Row],[End Date]],lstHolidays)</f>
        <v>1</v>
      </c>
      <c r="M4896" s="27"/>
    </row>
    <row r="4897" spans="1:13" ht="30" hidden="1" customHeight="1" x14ac:dyDescent="0.3">
      <c r="A4897" s="27">
        <v>1186</v>
      </c>
      <c r="B4897" s="31">
        <v>45028</v>
      </c>
      <c r="C4897" s="31">
        <v>44996</v>
      </c>
      <c r="D4897" s="19" t="s">
        <v>1974</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57" t="s">
        <v>82</v>
      </c>
      <c r="K4897" s="64" t="str">
        <f ca="1">LeaveTracker[[#This Row],[Days]]&amp;" "&amp;LeaveTracker[[#This Row],[Type of Leave]]</f>
        <v>1 VL</v>
      </c>
      <c r="L4897" s="23">
        <f ca="1">NETWORKDAYS(LeaveTracker[[#This Row],[Start Date]],LeaveTracker[[#This Row],[End Date]],lstHolidays)</f>
        <v>1</v>
      </c>
      <c r="M4897" s="27"/>
    </row>
    <row r="4898" spans="1:13" ht="30" hidden="1" customHeight="1" x14ac:dyDescent="0.3">
      <c r="A4898" s="27">
        <v>1186</v>
      </c>
      <c r="B4898" s="31">
        <v>45028</v>
      </c>
      <c r="C4898" s="31">
        <v>44996</v>
      </c>
      <c r="D4898" s="19" t="s">
        <v>1974</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57" t="s">
        <v>82</v>
      </c>
      <c r="K4898" s="64" t="str">
        <f ca="1">LeaveTracker[[#This Row],[Days]]&amp;" "&amp;LeaveTracker[[#This Row],[Type of Leave]]</f>
        <v>1 VL</v>
      </c>
      <c r="L4898" s="23">
        <f ca="1">NETWORKDAYS(LeaveTracker[[#This Row],[Start Date]],LeaveTracker[[#This Row],[End Date]],lstHolidays)</f>
        <v>1</v>
      </c>
      <c r="M4898" s="27"/>
    </row>
    <row r="4899" spans="1:13" ht="30" hidden="1" customHeight="1" x14ac:dyDescent="0.3">
      <c r="A4899" s="27">
        <f t="shared" si="52"/>
        <v>1187</v>
      </c>
      <c r="B4899" s="31">
        <v>45028</v>
      </c>
      <c r="C4899" s="31">
        <v>44995</v>
      </c>
      <c r="D4899" s="19" t="s">
        <v>1839</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57" t="s">
        <v>82</v>
      </c>
      <c r="K4899" s="64" t="str">
        <f ca="1">LeaveTracker[[#This Row],[Days]]&amp;" "&amp;LeaveTracker[[#This Row],[Type of Leave]]</f>
        <v>1 VL</v>
      </c>
      <c r="L4899" s="23">
        <f ca="1">NETWORKDAYS(LeaveTracker[[#This Row],[Start Date]],LeaveTracker[[#This Row],[End Date]],lstHolidays)</f>
        <v>1</v>
      </c>
      <c r="M4899" s="27"/>
    </row>
    <row r="4900" spans="1:13" ht="30" hidden="1" customHeight="1" x14ac:dyDescent="0.3">
      <c r="A4900" s="27">
        <v>1187</v>
      </c>
      <c r="B4900" s="31">
        <v>45028</v>
      </c>
      <c r="C4900" s="31">
        <v>44995</v>
      </c>
      <c r="D4900" s="19" t="s">
        <v>1839</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57" t="s">
        <v>82</v>
      </c>
      <c r="K4900" s="64" t="str">
        <f ca="1">LeaveTracker[[#This Row],[Days]]&amp;" "&amp;LeaveTracker[[#This Row],[Type of Leave]]</f>
        <v>1 VL</v>
      </c>
      <c r="L4900" s="23">
        <f ca="1">NETWORKDAYS(LeaveTracker[[#This Row],[Start Date]],LeaveTracker[[#This Row],[End Date]],lstHolidays)</f>
        <v>1</v>
      </c>
      <c r="M4900" s="27"/>
    </row>
    <row r="4901" spans="1:13" ht="30" hidden="1" customHeight="1" x14ac:dyDescent="0.3">
      <c r="A4901" s="27">
        <f t="shared" si="52"/>
        <v>1188</v>
      </c>
      <c r="B4901" s="31">
        <v>45028</v>
      </c>
      <c r="C4901" s="31">
        <v>44994</v>
      </c>
      <c r="D4901" s="19" t="s">
        <v>1839</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57" t="s">
        <v>81</v>
      </c>
      <c r="K4901" s="64" t="str">
        <f ca="1">LeaveTracker[[#This Row],[Days]]&amp;" "&amp;LeaveTracker[[#This Row],[Type of Leave]]</f>
        <v>1 SL</v>
      </c>
      <c r="L4901" s="23">
        <f ca="1">NETWORKDAYS(LeaveTracker[[#This Row],[Start Date]],LeaveTracker[[#This Row],[End Date]],lstHolidays)</f>
        <v>1</v>
      </c>
      <c r="M4901" s="27"/>
    </row>
    <row r="4902" spans="1:13" ht="30" hidden="1" customHeight="1" x14ac:dyDescent="0.3">
      <c r="A4902" s="27">
        <v>1188</v>
      </c>
      <c r="B4902" s="31">
        <v>45028</v>
      </c>
      <c r="C4902" s="31">
        <v>44994</v>
      </c>
      <c r="D4902" s="19" t="s">
        <v>1839</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57" t="s">
        <v>81</v>
      </c>
      <c r="K4902" s="64" t="str">
        <f ca="1">LeaveTracker[[#This Row],[Days]]&amp;" "&amp;LeaveTracker[[#This Row],[Type of Leave]]</f>
        <v>1 SL</v>
      </c>
      <c r="L4902" s="23">
        <f ca="1">NETWORKDAYS(LeaveTracker[[#This Row],[Start Date]],LeaveTracker[[#This Row],[End Date]],lstHolidays)</f>
        <v>1</v>
      </c>
      <c r="M4902" s="27"/>
    </row>
    <row r="4903" spans="1:13" ht="30" hidden="1" customHeight="1" x14ac:dyDescent="0.3">
      <c r="A4903" s="27">
        <f t="shared" si="52"/>
        <v>1189</v>
      </c>
      <c r="B4903" s="31">
        <v>45028</v>
      </c>
      <c r="C4903" s="31">
        <v>44992</v>
      </c>
      <c r="D4903" s="19" t="s">
        <v>1818</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57" t="s">
        <v>299</v>
      </c>
      <c r="J4903" s="43" t="s">
        <v>105</v>
      </c>
      <c r="K4903" s="64" t="str">
        <f ca="1">LeaveTracker[[#This Row],[Days]]&amp;" "&amp;LeaveTracker[[#This Row],[Type of Leave]]</f>
        <v>3 OTHER</v>
      </c>
      <c r="L4903" s="23">
        <f ca="1">NETWORKDAYS(LeaveTracker[[#This Row],[Start Date]],LeaveTracker[[#This Row],[End Date]],lstHolidays)</f>
        <v>3</v>
      </c>
      <c r="M4903" s="27"/>
    </row>
    <row r="4904" spans="1:13" ht="30" hidden="1" customHeight="1" x14ac:dyDescent="0.3">
      <c r="A4904" s="27">
        <f t="shared" si="52"/>
        <v>1190</v>
      </c>
      <c r="B4904" s="31">
        <v>45028</v>
      </c>
      <c r="C4904" s="31">
        <v>44991</v>
      </c>
      <c r="D4904" s="19" t="s">
        <v>1818</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57" t="s">
        <v>81</v>
      </c>
      <c r="K4904" s="64" t="str">
        <f ca="1">LeaveTracker[[#This Row],[Days]]&amp;" "&amp;LeaveTracker[[#This Row],[Type of Leave]]</f>
        <v>3 SL</v>
      </c>
      <c r="L4904" s="23">
        <f ca="1">NETWORKDAYS(LeaveTracker[[#This Row],[Start Date]],LeaveTracker[[#This Row],[End Date]],lstHolidays)</f>
        <v>3</v>
      </c>
      <c r="M4904" s="27"/>
    </row>
    <row r="4905" spans="1:13" ht="30" hidden="1" customHeight="1" x14ac:dyDescent="0.3">
      <c r="A4905" s="27">
        <f t="shared" si="52"/>
        <v>1191</v>
      </c>
      <c r="B4905" s="31">
        <v>45028</v>
      </c>
      <c r="C4905" s="31">
        <v>44991</v>
      </c>
      <c r="D4905" s="19" t="s">
        <v>1818</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57" t="s">
        <v>81</v>
      </c>
      <c r="K4905" s="64" t="str">
        <f ca="1">LeaveTracker[[#This Row],[Days]]&amp;" "&amp;LeaveTracker[[#This Row],[Type of Leave]]</f>
        <v>2 SL</v>
      </c>
      <c r="L4905" s="23">
        <f ca="1">NETWORKDAYS(LeaveTracker[[#This Row],[Start Date]],LeaveTracker[[#This Row],[End Date]],lstHolidays)</f>
        <v>2</v>
      </c>
      <c r="M4905" s="27"/>
    </row>
    <row r="4906" spans="1:13" ht="30" hidden="1" customHeight="1" x14ac:dyDescent="0.3">
      <c r="A4906" s="27">
        <f t="shared" si="52"/>
        <v>1192</v>
      </c>
      <c r="B4906" s="31">
        <v>45028</v>
      </c>
      <c r="C4906" s="31">
        <v>44991</v>
      </c>
      <c r="D4906" s="19" t="s">
        <v>1818</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57" t="s">
        <v>81</v>
      </c>
      <c r="K4906" s="64" t="str">
        <f ca="1">LeaveTracker[[#This Row],[Days]]&amp;" "&amp;LeaveTracker[[#This Row],[Type of Leave]]</f>
        <v>1 SL</v>
      </c>
      <c r="L4906" s="23">
        <f ca="1">NETWORKDAYS(LeaveTracker[[#This Row],[Start Date]],LeaveTracker[[#This Row],[End Date]],lstHolidays)</f>
        <v>1</v>
      </c>
      <c r="M4906" s="27"/>
    </row>
    <row r="4907" spans="1:13" ht="30" hidden="1" customHeight="1" x14ac:dyDescent="0.3">
      <c r="A4907" s="27">
        <v>1192</v>
      </c>
      <c r="B4907" s="31">
        <v>45028</v>
      </c>
      <c r="C4907" s="31">
        <v>44991</v>
      </c>
      <c r="D4907" s="19" t="s">
        <v>1818</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57" t="s">
        <v>81</v>
      </c>
      <c r="K4907" s="64" t="str">
        <f ca="1">LeaveTracker[[#This Row],[Days]]&amp;" "&amp;LeaveTracker[[#This Row],[Type of Leave]]</f>
        <v>1 SL</v>
      </c>
      <c r="L4907" s="23">
        <f ca="1">NETWORKDAYS(LeaveTracker[[#This Row],[Start Date]],LeaveTracker[[#This Row],[End Date]],lstHolidays)</f>
        <v>1</v>
      </c>
      <c r="M4907" s="27"/>
    </row>
    <row r="4908" spans="1:13" ht="30" hidden="1" customHeight="1" x14ac:dyDescent="0.3">
      <c r="A4908" s="27">
        <f t="shared" si="52"/>
        <v>1193</v>
      </c>
      <c r="B4908" s="31">
        <v>45028</v>
      </c>
      <c r="C4908" s="31">
        <v>45001</v>
      </c>
      <c r="D4908" s="19" t="s">
        <v>1830</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57" t="s">
        <v>81</v>
      </c>
      <c r="K4908" s="64" t="str">
        <f ca="1">LeaveTracker[[#This Row],[Days]]&amp;" "&amp;LeaveTracker[[#This Row],[Type of Leave]]</f>
        <v>2 SL</v>
      </c>
      <c r="L4908" s="23">
        <f ca="1">NETWORKDAYS(LeaveTracker[[#This Row],[Start Date]],LeaveTracker[[#This Row],[End Date]],lstHolidays)</f>
        <v>2</v>
      </c>
      <c r="M4908" s="27"/>
    </row>
    <row r="4909" spans="1:13" ht="30" hidden="1" customHeight="1" x14ac:dyDescent="0.3">
      <c r="A4909" s="27">
        <f t="shared" si="52"/>
        <v>1194</v>
      </c>
      <c r="B4909" s="31">
        <v>45028</v>
      </c>
      <c r="C4909" s="31">
        <v>44992</v>
      </c>
      <c r="D4909" s="19" t="s">
        <v>1830</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57" t="s">
        <v>299</v>
      </c>
      <c r="J4909" s="43" t="s">
        <v>105</v>
      </c>
      <c r="K4909" s="64" t="str">
        <f ca="1">LeaveTracker[[#This Row],[Days]]&amp;" "&amp;LeaveTracker[[#This Row],[Type of Leave]]</f>
        <v>1 OTHER</v>
      </c>
      <c r="L4909" s="23">
        <f ca="1">NETWORKDAYS(LeaveTracker[[#This Row],[Start Date]],LeaveTracker[[#This Row],[End Date]],lstHolidays)</f>
        <v>1</v>
      </c>
      <c r="M4909" s="27"/>
    </row>
    <row r="4910" spans="1:13" ht="30" hidden="1" customHeight="1" x14ac:dyDescent="0.3">
      <c r="A4910" s="27">
        <v>1194</v>
      </c>
      <c r="B4910" s="31">
        <v>45028</v>
      </c>
      <c r="C4910" s="31">
        <v>44992</v>
      </c>
      <c r="D4910" s="19" t="s">
        <v>1830</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57" t="s">
        <v>299</v>
      </c>
      <c r="J4910" s="43" t="s">
        <v>105</v>
      </c>
      <c r="K4910" s="64" t="str">
        <f ca="1">LeaveTracker[[#This Row],[Days]]&amp;" "&amp;LeaveTracker[[#This Row],[Type of Leave]]</f>
        <v>1 OTHER</v>
      </c>
      <c r="L4910" s="23">
        <f ca="1">NETWORKDAYS(LeaveTracker[[#This Row],[Start Date]],LeaveTracker[[#This Row],[End Date]],lstHolidays)</f>
        <v>1</v>
      </c>
      <c r="M4910" s="27"/>
    </row>
    <row r="4911" spans="1:13" ht="30" hidden="1" customHeight="1" x14ac:dyDescent="0.3">
      <c r="A4911" s="27">
        <f t="shared" si="52"/>
        <v>1195</v>
      </c>
      <c r="B4911" s="31">
        <v>45028</v>
      </c>
      <c r="C4911" s="31">
        <v>45008</v>
      </c>
      <c r="D4911" s="19" t="s">
        <v>1978</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57" t="s">
        <v>299</v>
      </c>
      <c r="J4911" s="43" t="s">
        <v>105</v>
      </c>
      <c r="K4911" s="64" t="str">
        <f ca="1">LeaveTracker[[#This Row],[Days]]&amp;" "&amp;LeaveTracker[[#This Row],[Type of Leave]]</f>
        <v>1 OTHER</v>
      </c>
      <c r="L4911" s="23">
        <f ca="1">NETWORKDAYS(LeaveTracker[[#This Row],[Start Date]],LeaveTracker[[#This Row],[End Date]],lstHolidays)</f>
        <v>1</v>
      </c>
      <c r="M4911" s="27"/>
    </row>
    <row r="4912" spans="1:13" ht="30" hidden="1" customHeight="1" x14ac:dyDescent="0.3">
      <c r="A4912" s="27">
        <f t="shared" si="52"/>
        <v>1196</v>
      </c>
      <c r="B4912" s="31">
        <v>45028</v>
      </c>
      <c r="C4912" s="31">
        <v>45008</v>
      </c>
      <c r="D4912" s="19" t="s">
        <v>1978</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57" t="s">
        <v>81</v>
      </c>
      <c r="K4912" s="64" t="str">
        <f ca="1">LeaveTracker[[#This Row],[Days]]&amp;" "&amp;LeaveTracker[[#This Row],[Type of Leave]]</f>
        <v>2 SL</v>
      </c>
      <c r="L4912" s="23">
        <f ca="1">NETWORKDAYS(LeaveTracker[[#This Row],[Start Date]],LeaveTracker[[#This Row],[End Date]],lstHolidays)</f>
        <v>2</v>
      </c>
      <c r="M4912" s="27"/>
    </row>
    <row r="4913" spans="1:13" ht="30" hidden="1" customHeight="1" x14ac:dyDescent="0.3">
      <c r="A4913" s="27">
        <f t="shared" si="52"/>
        <v>1197</v>
      </c>
      <c r="B4913" s="31">
        <v>45028</v>
      </c>
      <c r="C4913" s="31">
        <v>45009</v>
      </c>
      <c r="D4913" s="19" t="s">
        <v>1781</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57" t="s">
        <v>82</v>
      </c>
      <c r="K4913" s="64" t="str">
        <f ca="1">LeaveTracker[[#This Row],[Days]]&amp;" "&amp;LeaveTracker[[#This Row],[Type of Leave]]</f>
        <v>2 VL</v>
      </c>
      <c r="L4913" s="23">
        <f ca="1">NETWORKDAYS(LeaveTracker[[#This Row],[Start Date]],LeaveTracker[[#This Row],[End Date]],lstHolidays)</f>
        <v>2</v>
      </c>
      <c r="M4913" s="27"/>
    </row>
    <row r="4914" spans="1:13" ht="30" hidden="1" customHeight="1" x14ac:dyDescent="0.3">
      <c r="A4914" s="27">
        <f t="shared" si="52"/>
        <v>1198</v>
      </c>
      <c r="B4914" s="31">
        <v>45028</v>
      </c>
      <c r="C4914" s="31">
        <v>45005</v>
      </c>
      <c r="D4914" s="19" t="s">
        <v>1781</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57" t="s">
        <v>82</v>
      </c>
      <c r="K4914" s="64" t="str">
        <f ca="1">LeaveTracker[[#This Row],[Days]]&amp;" "&amp;LeaveTracker[[#This Row],[Type of Leave]]</f>
        <v>2 VL</v>
      </c>
      <c r="L4914" s="23">
        <f ca="1">NETWORKDAYS(LeaveTracker[[#This Row],[Start Date]],LeaveTracker[[#This Row],[End Date]],lstHolidays)</f>
        <v>2</v>
      </c>
      <c r="M4914" s="27"/>
    </row>
    <row r="4915" spans="1:13" ht="30" hidden="1" customHeight="1" x14ac:dyDescent="0.3">
      <c r="A4915" s="27">
        <f t="shared" si="52"/>
        <v>1199</v>
      </c>
      <c r="B4915" s="31">
        <v>45028</v>
      </c>
      <c r="C4915" s="31">
        <v>45012</v>
      </c>
      <c r="D4915" s="19" t="s">
        <v>1946</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57" t="s">
        <v>81</v>
      </c>
      <c r="K4915" s="64" t="str">
        <f ca="1">LeaveTracker[[#This Row],[Days]]&amp;" "&amp;LeaveTracker[[#This Row],[Type of Leave]]</f>
        <v>2 SL</v>
      </c>
      <c r="L4915" s="23">
        <f ca="1">NETWORKDAYS(LeaveTracker[[#This Row],[Start Date]],LeaveTracker[[#This Row],[End Date]],lstHolidays)</f>
        <v>2</v>
      </c>
      <c r="M4915" s="27"/>
    </row>
    <row r="4916" spans="1:13" ht="30" hidden="1" customHeight="1" x14ac:dyDescent="0.3">
      <c r="A4916" s="27">
        <f t="shared" si="52"/>
        <v>1200</v>
      </c>
      <c r="B4916" s="31">
        <v>45028</v>
      </c>
      <c r="C4916" s="31">
        <v>45012</v>
      </c>
      <c r="D4916" s="19" t="s">
        <v>1946</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57" t="s">
        <v>81</v>
      </c>
      <c r="K4916" s="64" t="str">
        <f ca="1">LeaveTracker[[#This Row],[Days]]&amp;" "&amp;LeaveTracker[[#This Row],[Type of Leave]]</f>
        <v>1 SL</v>
      </c>
      <c r="L4916" s="23">
        <f ca="1">NETWORKDAYS(LeaveTracker[[#This Row],[Start Date]],LeaveTracker[[#This Row],[End Date]],lstHolidays)</f>
        <v>1</v>
      </c>
      <c r="M4916" s="27"/>
    </row>
    <row r="4917" spans="1:13" ht="30" hidden="1" customHeight="1" x14ac:dyDescent="0.3">
      <c r="A4917" s="27">
        <v>1200</v>
      </c>
      <c r="B4917" s="31">
        <v>45028</v>
      </c>
      <c r="C4917" s="31">
        <v>45012</v>
      </c>
      <c r="D4917" s="19" t="s">
        <v>1946</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57" t="s">
        <v>81</v>
      </c>
      <c r="K4917" s="64" t="str">
        <f ca="1">LeaveTracker[[#This Row],[Days]]&amp;" "&amp;LeaveTracker[[#This Row],[Type of Leave]]</f>
        <v>2 SL</v>
      </c>
      <c r="L4917" s="23">
        <f ca="1">NETWORKDAYS(LeaveTracker[[#This Row],[Start Date]],LeaveTracker[[#This Row],[End Date]],lstHolidays)</f>
        <v>2</v>
      </c>
      <c r="M4917" s="27"/>
    </row>
    <row r="4918" spans="1:13" ht="30" hidden="1" customHeight="1" x14ac:dyDescent="0.3">
      <c r="A4918" s="27">
        <f t="shared" si="52"/>
        <v>1201</v>
      </c>
      <c r="B4918" s="31">
        <v>45028</v>
      </c>
      <c r="C4918" s="31">
        <v>45012</v>
      </c>
      <c r="D4918" s="19" t="s">
        <v>1946</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57" t="s">
        <v>82</v>
      </c>
      <c r="K4918" s="64" t="str">
        <f ca="1">LeaveTracker[[#This Row],[Days]]&amp;" "&amp;LeaveTracker[[#This Row],[Type of Leave]]</f>
        <v>4 VL</v>
      </c>
      <c r="L4918" s="23">
        <f ca="1">NETWORKDAYS(LeaveTracker[[#This Row],[Start Date]],LeaveTracker[[#This Row],[End Date]],lstHolidays)</f>
        <v>4</v>
      </c>
      <c r="M4918" s="27"/>
    </row>
    <row r="4919" spans="1:13" ht="30" hidden="1" customHeight="1" x14ac:dyDescent="0.3">
      <c r="A4919" s="27">
        <f t="shared" si="52"/>
        <v>1202</v>
      </c>
      <c r="B4919" s="31">
        <v>45028</v>
      </c>
      <c r="C4919" s="31">
        <v>45015</v>
      </c>
      <c r="D4919" s="19" t="s">
        <v>398</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57" t="s">
        <v>81</v>
      </c>
      <c r="K4919" s="64" t="str">
        <f ca="1">LeaveTracker[[#This Row],[Days]]&amp;" "&amp;LeaveTracker[[#This Row],[Type of Leave]]</f>
        <v>1 SL</v>
      </c>
      <c r="L4919" s="23">
        <f ca="1">NETWORKDAYS(LeaveTracker[[#This Row],[Start Date]],LeaveTracker[[#This Row],[End Date]],lstHolidays)</f>
        <v>1</v>
      </c>
      <c r="M4919" s="27"/>
    </row>
    <row r="4920" spans="1:13" ht="30" hidden="1" customHeight="1" x14ac:dyDescent="0.3">
      <c r="A4920" s="27">
        <f t="shared" si="52"/>
        <v>1203</v>
      </c>
      <c r="B4920" s="31">
        <v>45028</v>
      </c>
      <c r="C4920" s="31">
        <v>45019</v>
      </c>
      <c r="D4920" s="19" t="s">
        <v>393</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57" t="s">
        <v>82</v>
      </c>
      <c r="K4920" s="64" t="str">
        <f ca="1">LeaveTracker[[#This Row],[Days]]&amp;" "&amp;LeaveTracker[[#This Row],[Type of Leave]]</f>
        <v>5 VL</v>
      </c>
      <c r="L4920" s="23">
        <f ca="1">NETWORKDAYS(LeaveTracker[[#This Row],[Start Date]],LeaveTracker[[#This Row],[End Date]],lstHolidays)</f>
        <v>5</v>
      </c>
      <c r="M4920" s="27"/>
    </row>
    <row r="4921" spans="1:13" ht="30" hidden="1" customHeight="1" x14ac:dyDescent="0.3">
      <c r="A4921" s="27">
        <f t="shared" si="52"/>
        <v>1204</v>
      </c>
      <c r="B4921" s="31">
        <v>45028</v>
      </c>
      <c r="C4921" s="31">
        <v>45014</v>
      </c>
      <c r="D4921" s="19" t="s">
        <v>574</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57" t="s">
        <v>81</v>
      </c>
      <c r="K4921" s="64" t="str">
        <f ca="1">LeaveTracker[[#This Row],[Days]]&amp;" "&amp;LeaveTracker[[#This Row],[Type of Leave]]</f>
        <v>1 SL</v>
      </c>
      <c r="L4921" s="23">
        <f ca="1">NETWORKDAYS(LeaveTracker[[#This Row],[Start Date]],LeaveTracker[[#This Row],[End Date]],lstHolidays)</f>
        <v>1</v>
      </c>
      <c r="M4921" s="27"/>
    </row>
    <row r="4922" spans="1:13" ht="30" hidden="1" customHeight="1" x14ac:dyDescent="0.3">
      <c r="A4922" s="27">
        <f t="shared" si="52"/>
        <v>1205</v>
      </c>
      <c r="B4922" s="31">
        <v>45028</v>
      </c>
      <c r="C4922" s="31">
        <v>45002</v>
      </c>
      <c r="D4922" s="19" t="s">
        <v>836</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57" t="s">
        <v>299</v>
      </c>
      <c r="J4922" s="43" t="s">
        <v>105</v>
      </c>
      <c r="K4922" s="64" t="str">
        <f ca="1">LeaveTracker[[#This Row],[Days]]&amp;" "&amp;LeaveTracker[[#This Row],[Type of Leave]]</f>
        <v>1 OTHER</v>
      </c>
      <c r="L4922" s="23">
        <f ca="1">NETWORKDAYS(LeaveTracker[[#This Row],[Start Date]],LeaveTracker[[#This Row],[End Date]],lstHolidays)</f>
        <v>1</v>
      </c>
      <c r="M4922" s="27"/>
    </row>
    <row r="4923" spans="1:13" ht="30" hidden="1"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57" t="s">
        <v>82</v>
      </c>
      <c r="K4923" s="64" t="str">
        <f ca="1">LeaveTracker[[#This Row],[Days]]&amp;" "&amp;LeaveTracker[[#This Row],[Type of Leave]]</f>
        <v>1 VL</v>
      </c>
      <c r="L4923" s="23">
        <f ca="1">NETWORKDAYS(LeaveTracker[[#This Row],[Start Date]],LeaveTracker[[#This Row],[End Date]],lstHolidays)</f>
        <v>1</v>
      </c>
      <c r="M4923" s="27"/>
    </row>
    <row r="4924" spans="1:13" ht="30" hidden="1" customHeight="1" x14ac:dyDescent="0.3">
      <c r="A4924" s="27">
        <f t="shared" si="52"/>
        <v>1207</v>
      </c>
      <c r="B4924" s="31">
        <v>45028</v>
      </c>
      <c r="C4924" s="31">
        <v>44999</v>
      </c>
      <c r="D4924" s="19" t="s">
        <v>1953</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57" t="s">
        <v>299</v>
      </c>
      <c r="J4924" s="43" t="s">
        <v>158</v>
      </c>
      <c r="K4924" s="64" t="str">
        <f ca="1">LeaveTracker[[#This Row],[Days]]&amp;" "&amp;LeaveTracker[[#This Row],[Type of Leave]]</f>
        <v>1 OTHER</v>
      </c>
      <c r="L4924" s="23">
        <f ca="1">NETWORKDAYS(LeaveTracker[[#This Row],[Start Date]],LeaveTracker[[#This Row],[End Date]],lstHolidays)</f>
        <v>1</v>
      </c>
      <c r="M4924" s="27"/>
    </row>
    <row r="4925" spans="1:13" ht="30" hidden="1" customHeight="1" x14ac:dyDescent="0.3">
      <c r="A4925" s="27">
        <f t="shared" si="52"/>
        <v>1208</v>
      </c>
      <c r="B4925" s="31">
        <v>45028</v>
      </c>
      <c r="C4925" s="31">
        <v>45015</v>
      </c>
      <c r="D4925" s="19" t="s">
        <v>549</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57" t="s">
        <v>299</v>
      </c>
      <c r="J4925" s="43" t="s">
        <v>105</v>
      </c>
      <c r="K4925" s="64" t="str">
        <f ca="1">LeaveTracker[[#This Row],[Days]]&amp;" "&amp;LeaveTracker[[#This Row],[Type of Leave]]</f>
        <v>1 OTHER</v>
      </c>
      <c r="L4925" s="23">
        <f ca="1">NETWORKDAYS(LeaveTracker[[#This Row],[Start Date]],LeaveTracker[[#This Row],[End Date]],lstHolidays)</f>
        <v>1</v>
      </c>
      <c r="M4925" s="27"/>
    </row>
    <row r="4926" spans="1:13" ht="30" hidden="1" customHeight="1" x14ac:dyDescent="0.3">
      <c r="A4926" s="27">
        <f t="shared" si="52"/>
        <v>1209</v>
      </c>
      <c r="B4926" s="31">
        <v>45028</v>
      </c>
      <c r="C4926" s="31">
        <v>45015</v>
      </c>
      <c r="D4926" s="19" t="s">
        <v>881</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57" t="s">
        <v>81</v>
      </c>
      <c r="K4926" s="64" t="str">
        <f ca="1">LeaveTracker[[#This Row],[Days]]&amp;" "&amp;LeaveTracker[[#This Row],[Type of Leave]]</f>
        <v>1 SL</v>
      </c>
      <c r="L4926" s="23">
        <f ca="1">NETWORKDAYS(LeaveTracker[[#This Row],[Start Date]],LeaveTracker[[#This Row],[End Date]],lstHolidays)</f>
        <v>1</v>
      </c>
      <c r="M4926" s="27"/>
    </row>
    <row r="4927" spans="1:13" ht="30" hidden="1" customHeight="1" x14ac:dyDescent="0.3">
      <c r="A4927" s="27">
        <f t="shared" si="52"/>
        <v>1210</v>
      </c>
      <c r="B4927" s="31">
        <v>45028</v>
      </c>
      <c r="C4927" s="31">
        <v>45014</v>
      </c>
      <c r="D4927" s="19" t="s">
        <v>1310</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57" t="s">
        <v>299</v>
      </c>
      <c r="J4927" s="43" t="s">
        <v>105</v>
      </c>
      <c r="K4927" s="64" t="str">
        <f ca="1">LeaveTracker[[#This Row],[Days]]&amp;" "&amp;LeaveTracker[[#This Row],[Type of Leave]]</f>
        <v>1 OTHER</v>
      </c>
      <c r="L4927" s="23">
        <f ca="1">NETWORKDAYS(LeaveTracker[[#This Row],[Start Date]],LeaveTracker[[#This Row],[End Date]],lstHolidays)</f>
        <v>1</v>
      </c>
      <c r="M4927" s="27"/>
    </row>
    <row r="4928" spans="1:13" ht="30" hidden="1" customHeight="1" x14ac:dyDescent="0.3">
      <c r="A4928" s="27">
        <f t="shared" si="52"/>
        <v>1211</v>
      </c>
      <c r="B4928" s="31">
        <v>45028</v>
      </c>
      <c r="C4928" s="31">
        <v>45013</v>
      </c>
      <c r="D4928" s="19" t="s">
        <v>424</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57" t="s">
        <v>82</v>
      </c>
      <c r="K4928" s="64" t="str">
        <f ca="1">LeaveTracker[[#This Row],[Days]]&amp;" "&amp;LeaveTracker[[#This Row],[Type of Leave]]</f>
        <v>1 VL</v>
      </c>
      <c r="L4928" s="23">
        <f ca="1">NETWORKDAYS(LeaveTracker[[#This Row],[Start Date]],LeaveTracker[[#This Row],[End Date]],lstHolidays)</f>
        <v>1</v>
      </c>
      <c r="M4928" s="27"/>
    </row>
    <row r="4929" spans="1:13" ht="30" hidden="1" customHeight="1" x14ac:dyDescent="0.3">
      <c r="A4929" s="27">
        <f t="shared" si="52"/>
        <v>1212</v>
      </c>
      <c r="B4929" s="31">
        <v>45028</v>
      </c>
      <c r="C4929" s="31">
        <v>45013</v>
      </c>
      <c r="D4929" s="19" t="s">
        <v>424</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57" t="s">
        <v>81</v>
      </c>
      <c r="K4929" s="64" t="str">
        <f ca="1">LeaveTracker[[#This Row],[Days]]&amp;" "&amp;LeaveTracker[[#This Row],[Type of Leave]]</f>
        <v>1 SL</v>
      </c>
      <c r="L4929" s="23">
        <f ca="1">NETWORKDAYS(LeaveTracker[[#This Row],[Start Date]],LeaveTracker[[#This Row],[End Date]],lstHolidays)</f>
        <v>1</v>
      </c>
      <c r="M4929" s="27"/>
    </row>
    <row r="4930" spans="1:13" ht="30" hidden="1" customHeight="1" x14ac:dyDescent="0.3">
      <c r="A4930" s="27">
        <v>1212</v>
      </c>
      <c r="B4930" s="31">
        <v>45028</v>
      </c>
      <c r="C4930" s="31">
        <v>45013</v>
      </c>
      <c r="D4930" s="19" t="s">
        <v>424</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57" t="s">
        <v>81</v>
      </c>
      <c r="K4930" s="64" t="str">
        <f ca="1">LeaveTracker[[#This Row],[Days]]&amp;" "&amp;LeaveTracker[[#This Row],[Type of Leave]]</f>
        <v>1 SL</v>
      </c>
      <c r="L4930" s="23">
        <f ca="1">NETWORKDAYS(LeaveTracker[[#This Row],[Start Date]],LeaveTracker[[#This Row],[End Date]],lstHolidays)</f>
        <v>1</v>
      </c>
      <c r="M4930" s="27"/>
    </row>
    <row r="4931" spans="1:13" ht="30" hidden="1" customHeight="1" x14ac:dyDescent="0.3">
      <c r="A4931" s="27">
        <f t="shared" si="52"/>
        <v>1213</v>
      </c>
      <c r="B4931" s="31">
        <v>45028</v>
      </c>
      <c r="C4931" s="31">
        <v>45001</v>
      </c>
      <c r="D4931" s="19" t="s">
        <v>1042</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57" t="s">
        <v>81</v>
      </c>
      <c r="K4931" s="64" t="str">
        <f ca="1">LeaveTracker[[#This Row],[Days]]&amp;" "&amp;LeaveTracker[[#This Row],[Type of Leave]]</f>
        <v>1 SL</v>
      </c>
      <c r="L4931" s="23">
        <f ca="1">NETWORKDAYS(LeaveTracker[[#This Row],[Start Date]],LeaveTracker[[#This Row],[End Date]],lstHolidays)</f>
        <v>1</v>
      </c>
      <c r="M4931" s="27"/>
    </row>
    <row r="4932" spans="1:13" ht="30" hidden="1" customHeight="1" x14ac:dyDescent="0.3">
      <c r="A4932" s="27">
        <f t="shared" si="52"/>
        <v>1214</v>
      </c>
      <c r="B4932" s="31">
        <v>45028</v>
      </c>
      <c r="C4932" s="31">
        <v>44987</v>
      </c>
      <c r="D4932" s="19" t="s">
        <v>697</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57" t="s">
        <v>82</v>
      </c>
      <c r="K4932" s="64" t="str">
        <f ca="1">LeaveTracker[[#This Row],[Days]]&amp;" "&amp;LeaveTracker[[#This Row],[Type of Leave]]</f>
        <v>5 VL</v>
      </c>
      <c r="L4932" s="23">
        <f ca="1">NETWORKDAYS(LeaveTracker[[#This Row],[Start Date]],LeaveTracker[[#This Row],[End Date]],lstHolidays)</f>
        <v>5</v>
      </c>
      <c r="M4932" s="27"/>
    </row>
    <row r="4933" spans="1:13" ht="30" hidden="1" customHeight="1" x14ac:dyDescent="0.3">
      <c r="A4933" s="27">
        <f t="shared" si="52"/>
        <v>1215</v>
      </c>
      <c r="B4933" s="31">
        <v>45028</v>
      </c>
      <c r="C4933" s="31">
        <v>45005</v>
      </c>
      <c r="D4933" s="19" t="s">
        <v>398</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57" t="s">
        <v>81</v>
      </c>
      <c r="K4933" s="64" t="str">
        <f ca="1">LeaveTracker[[#This Row],[Days]]&amp;" "&amp;LeaveTracker[[#This Row],[Type of Leave]]</f>
        <v>1 SL</v>
      </c>
      <c r="L4933" s="23">
        <f ca="1">NETWORKDAYS(LeaveTracker[[#This Row],[Start Date]],LeaveTracker[[#This Row],[End Date]],lstHolidays)</f>
        <v>1</v>
      </c>
      <c r="M4933" s="27"/>
    </row>
    <row r="4934" spans="1:13" ht="30" hidden="1"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57" t="s">
        <v>81</v>
      </c>
      <c r="K4934" s="64" t="str">
        <f ca="1">LeaveTracker[[#This Row],[Days]]&amp;" "&amp;LeaveTracker[[#This Row],[Type of Leave]]</f>
        <v>1 SL</v>
      </c>
      <c r="L4934" s="23">
        <f ca="1">NETWORKDAYS(LeaveTracker[[#This Row],[Start Date]],LeaveTracker[[#This Row],[End Date]],lstHolidays)</f>
        <v>1</v>
      </c>
      <c r="M4934" s="27"/>
    </row>
    <row r="4935" spans="1:13" ht="30" hidden="1" customHeight="1" x14ac:dyDescent="0.3">
      <c r="A4935" s="27">
        <f t="shared" si="52"/>
        <v>1217</v>
      </c>
      <c r="B4935" s="31">
        <v>45028</v>
      </c>
      <c r="C4935" s="31">
        <v>44838</v>
      </c>
      <c r="D4935" s="19" t="s">
        <v>305</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57" t="s">
        <v>82</v>
      </c>
      <c r="K4935" s="64" t="str">
        <f ca="1">LeaveTracker[[#This Row],[Days]]&amp;" "&amp;LeaveTracker[[#This Row],[Type of Leave]]</f>
        <v>2 VL</v>
      </c>
      <c r="L4935" s="23">
        <f ca="1">NETWORKDAYS(LeaveTracker[[#This Row],[Start Date]],LeaveTracker[[#This Row],[End Date]],lstHolidays)</f>
        <v>2</v>
      </c>
      <c r="M4935" s="27"/>
    </row>
    <row r="4936" spans="1:13" ht="30" hidden="1" customHeight="1" x14ac:dyDescent="0.3">
      <c r="A4936" s="27">
        <f t="shared" si="52"/>
        <v>1218</v>
      </c>
      <c r="B4936" s="31">
        <v>45028</v>
      </c>
      <c r="C4936" s="31">
        <v>44816</v>
      </c>
      <c r="D4936" s="19" t="s">
        <v>782</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57" t="s">
        <v>299</v>
      </c>
      <c r="J4936" s="43" t="s">
        <v>105</v>
      </c>
      <c r="K4936" s="64" t="str">
        <f ca="1">LeaveTracker[[#This Row],[Days]]&amp;" "&amp;LeaveTracker[[#This Row],[Type of Leave]]</f>
        <v>2 OTHER</v>
      </c>
      <c r="L4936" s="23">
        <f ca="1">NETWORKDAYS(LeaveTracker[[#This Row],[Start Date]],LeaveTracker[[#This Row],[End Date]],lstHolidays)</f>
        <v>2</v>
      </c>
      <c r="M4936" s="27"/>
    </row>
    <row r="4937" spans="1:13" ht="30" hidden="1" customHeight="1" x14ac:dyDescent="0.3">
      <c r="A4937" s="27">
        <f t="shared" si="52"/>
        <v>1219</v>
      </c>
      <c r="B4937" s="31">
        <v>45028</v>
      </c>
      <c r="C4937" s="31">
        <v>44978</v>
      </c>
      <c r="D4937" s="19" t="s">
        <v>866</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57" t="s">
        <v>81</v>
      </c>
      <c r="K4937" s="64" t="str">
        <f ca="1">LeaveTracker[[#This Row],[Days]]&amp;" "&amp;LeaveTracker[[#This Row],[Type of Leave]]</f>
        <v>1 SL</v>
      </c>
      <c r="L4937" s="23">
        <f ca="1">NETWORKDAYS(LeaveTracker[[#This Row],[Start Date]],LeaveTracker[[#This Row],[End Date]],lstHolidays)</f>
        <v>1</v>
      </c>
      <c r="M4937" s="27"/>
    </row>
    <row r="4938" spans="1:13" ht="30" hidden="1" customHeight="1" x14ac:dyDescent="0.3">
      <c r="A4938" s="27">
        <f t="shared" si="52"/>
        <v>1220</v>
      </c>
      <c r="B4938" s="31">
        <v>45028</v>
      </c>
      <c r="C4938" s="31">
        <v>44910</v>
      </c>
      <c r="D4938" s="19" t="s">
        <v>2220</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57" t="s">
        <v>299</v>
      </c>
      <c r="J4938" s="43" t="s">
        <v>105</v>
      </c>
      <c r="K4938" s="64" t="str">
        <f ca="1">LeaveTracker[[#This Row],[Days]]&amp;" "&amp;LeaveTracker[[#This Row],[Type of Leave]]</f>
        <v>1 OTHER</v>
      </c>
      <c r="L4938" s="23">
        <f ca="1">NETWORKDAYS(LeaveTracker[[#This Row],[Start Date]],LeaveTracker[[#This Row],[End Date]],lstHolidays)</f>
        <v>1</v>
      </c>
      <c r="M4938" s="27"/>
    </row>
    <row r="4939" spans="1:13" ht="30" hidden="1" customHeight="1" x14ac:dyDescent="0.3">
      <c r="A4939" s="27">
        <f t="shared" si="52"/>
        <v>1221</v>
      </c>
      <c r="B4939" s="31">
        <v>45028</v>
      </c>
      <c r="C4939" s="31">
        <v>44914</v>
      </c>
      <c r="D4939" s="19" t="s">
        <v>782</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57" t="s">
        <v>82</v>
      </c>
      <c r="K4939" s="64" t="str">
        <f ca="1">LeaveTracker[[#This Row],[Days]]&amp;" "&amp;LeaveTracker[[#This Row],[Type of Leave]]</f>
        <v>3 VL</v>
      </c>
      <c r="L4939" s="23">
        <f ca="1">NETWORKDAYS(LeaveTracker[[#This Row],[Start Date]],LeaveTracker[[#This Row],[End Date]],lstHolidays)</f>
        <v>3</v>
      </c>
      <c r="M4939" s="27"/>
    </row>
    <row r="4940" spans="1:13" ht="30" hidden="1" customHeight="1" x14ac:dyDescent="0.3">
      <c r="A4940" s="27">
        <f t="shared" si="52"/>
        <v>1222</v>
      </c>
      <c r="B4940" s="31">
        <v>45028</v>
      </c>
      <c r="C4940" s="24">
        <v>44917</v>
      </c>
      <c r="D4940" s="19" t="s">
        <v>668</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57" t="s">
        <v>82</v>
      </c>
      <c r="K4940" s="64" t="str">
        <f ca="1">LeaveTracker[[#This Row],[Days]]&amp;" "&amp;LeaveTracker[[#This Row],[Type of Leave]]</f>
        <v>2 VL</v>
      </c>
      <c r="L4940" s="23">
        <f ca="1">NETWORKDAYS(LeaveTracker[[#This Row],[Start Date]],LeaveTracker[[#This Row],[End Date]],lstHolidays)</f>
        <v>2</v>
      </c>
      <c r="M4940" s="27"/>
    </row>
    <row r="4941" spans="1:13" ht="30" hidden="1" customHeight="1" x14ac:dyDescent="0.3">
      <c r="A4941" s="27">
        <v>1222</v>
      </c>
      <c r="B4941" s="31">
        <v>45028</v>
      </c>
      <c r="C4941" s="24">
        <v>44922</v>
      </c>
      <c r="D4941" s="19" t="s">
        <v>668</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57" t="s">
        <v>82</v>
      </c>
      <c r="K4941" s="64" t="str">
        <f ca="1">LeaveTracker[[#This Row],[Days]]&amp;" "&amp;LeaveTracker[[#This Row],[Type of Leave]]</f>
        <v>1 VL</v>
      </c>
      <c r="L4941" s="23">
        <f ca="1">NETWORKDAYS(LeaveTracker[[#This Row],[Start Date]],LeaveTracker[[#This Row],[End Date]],lstHolidays)</f>
        <v>1</v>
      </c>
      <c r="M4941" s="27"/>
    </row>
    <row r="4942" spans="1:13" ht="30" hidden="1" customHeight="1" x14ac:dyDescent="0.3">
      <c r="A4942" s="27">
        <f t="shared" si="52"/>
        <v>1223</v>
      </c>
      <c r="B4942" s="31">
        <v>45028</v>
      </c>
      <c r="C4942" s="24">
        <v>44812</v>
      </c>
      <c r="D4942" s="19" t="s">
        <v>907</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57" t="s">
        <v>81</v>
      </c>
      <c r="K4942" s="64" t="str">
        <f ca="1">LeaveTracker[[#This Row],[Days]]&amp;" "&amp;LeaveTracker[[#This Row],[Type of Leave]]</f>
        <v>1 SL</v>
      </c>
      <c r="L4942" s="23">
        <f ca="1">NETWORKDAYS(LeaveTracker[[#This Row],[Start Date]],LeaveTracker[[#This Row],[End Date]],lstHolidays)</f>
        <v>1</v>
      </c>
      <c r="M4942" s="27"/>
    </row>
    <row r="4943" spans="1:13" ht="30" hidden="1" customHeight="1" x14ac:dyDescent="0.3">
      <c r="A4943" s="27">
        <v>1223</v>
      </c>
      <c r="B4943" s="31">
        <v>45028</v>
      </c>
      <c r="C4943" s="24">
        <v>44817</v>
      </c>
      <c r="D4943" s="19" t="s">
        <v>907</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57" t="s">
        <v>81</v>
      </c>
      <c r="K4943" s="64" t="str">
        <f ca="1">LeaveTracker[[#This Row],[Days]]&amp;" "&amp;LeaveTracker[[#This Row],[Type of Leave]]</f>
        <v>1 SL</v>
      </c>
      <c r="L4943" s="23">
        <f ca="1">NETWORKDAYS(LeaveTracker[[#This Row],[Start Date]],LeaveTracker[[#This Row],[End Date]],lstHolidays)</f>
        <v>1</v>
      </c>
      <c r="M4943" s="27"/>
    </row>
    <row r="4944" spans="1:13" ht="30" hidden="1" customHeight="1" x14ac:dyDescent="0.3">
      <c r="A4944" s="27">
        <f t="shared" si="52"/>
        <v>1224</v>
      </c>
      <c r="B4944" s="31">
        <v>45028</v>
      </c>
      <c r="C4944" s="31">
        <v>44838</v>
      </c>
      <c r="D4944" s="19" t="s">
        <v>907</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57" t="s">
        <v>81</v>
      </c>
      <c r="K4944" s="64" t="str">
        <f ca="1">LeaveTracker[[#This Row],[Days]]&amp;" "&amp;LeaveTracker[[#This Row],[Type of Leave]]</f>
        <v>2 SL</v>
      </c>
      <c r="L4944" s="23">
        <f ca="1">NETWORKDAYS(LeaveTracker[[#This Row],[Start Date]],LeaveTracker[[#This Row],[End Date]],lstHolidays)</f>
        <v>2</v>
      </c>
      <c r="M4944" s="27"/>
    </row>
    <row r="4945" spans="1:13" ht="30" hidden="1" customHeight="1" x14ac:dyDescent="0.3">
      <c r="A4945" s="27">
        <f t="shared" si="52"/>
        <v>1225</v>
      </c>
      <c r="B4945" s="31">
        <v>45028</v>
      </c>
      <c r="C4945" s="31">
        <v>44916</v>
      </c>
      <c r="D4945" s="19" t="s">
        <v>907</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57" t="s">
        <v>299</v>
      </c>
      <c r="J4945" s="43" t="s">
        <v>105</v>
      </c>
      <c r="K4945" s="64" t="str">
        <f ca="1">LeaveTracker[[#This Row],[Days]]&amp;" "&amp;LeaveTracker[[#This Row],[Type of Leave]]</f>
        <v>2 OTHER</v>
      </c>
      <c r="L4945" s="23">
        <f ca="1">NETWORKDAYS(LeaveTracker[[#This Row],[Start Date]],LeaveTracker[[#This Row],[End Date]],lstHolidays)</f>
        <v>2</v>
      </c>
      <c r="M4945" s="27"/>
    </row>
    <row r="4946" spans="1:13" ht="30" hidden="1" customHeight="1" x14ac:dyDescent="0.3">
      <c r="A4946" s="27">
        <f t="shared" si="52"/>
        <v>1226</v>
      </c>
      <c r="B4946" s="31">
        <v>45028</v>
      </c>
      <c r="C4946" s="31">
        <v>44916</v>
      </c>
      <c r="D4946" s="19" t="s">
        <v>907</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57" t="s">
        <v>82</v>
      </c>
      <c r="K4946" s="64" t="str">
        <f ca="1">LeaveTracker[[#This Row],[Days]]&amp;" "&amp;LeaveTracker[[#This Row],[Type of Leave]]</f>
        <v>2 VL</v>
      </c>
      <c r="L4946" s="23">
        <f ca="1">NETWORKDAYS(LeaveTracker[[#This Row],[Start Date]],LeaveTracker[[#This Row],[End Date]],lstHolidays)</f>
        <v>2</v>
      </c>
      <c r="M4946" s="27"/>
    </row>
    <row r="4947" spans="1:13" ht="30" hidden="1" customHeight="1" x14ac:dyDescent="0.3">
      <c r="A4947" s="27">
        <f t="shared" si="52"/>
        <v>1227</v>
      </c>
      <c r="B4947" s="31">
        <v>45028</v>
      </c>
      <c r="C4947" s="31">
        <v>44935</v>
      </c>
      <c r="D4947" s="19" t="s">
        <v>907</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57" t="s">
        <v>81</v>
      </c>
      <c r="K4947" s="64" t="str">
        <f ca="1">LeaveTracker[[#This Row],[Days]]&amp;" "&amp;LeaveTracker[[#This Row],[Type of Leave]]</f>
        <v>1 SL</v>
      </c>
      <c r="L4947" s="23">
        <f ca="1">NETWORKDAYS(LeaveTracker[[#This Row],[Start Date]],LeaveTracker[[#This Row],[End Date]],lstHolidays)</f>
        <v>1</v>
      </c>
      <c r="M4947" s="27"/>
    </row>
    <row r="4948" spans="1:13" ht="30" hidden="1" customHeight="1" x14ac:dyDescent="0.3">
      <c r="A4948" s="27">
        <f t="shared" si="52"/>
        <v>1228</v>
      </c>
      <c r="B4948" s="31">
        <v>45028</v>
      </c>
      <c r="C4948" s="31">
        <v>44939</v>
      </c>
      <c r="D4948" s="19" t="s">
        <v>907</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57" t="s">
        <v>299</v>
      </c>
      <c r="J4948" s="43" t="s">
        <v>105</v>
      </c>
      <c r="K4948" s="64" t="str">
        <f ca="1">LeaveTracker[[#This Row],[Days]]&amp;" "&amp;LeaveTracker[[#This Row],[Type of Leave]]</f>
        <v>1 OTHER</v>
      </c>
      <c r="L4948" s="23">
        <f ca="1">NETWORKDAYS(LeaveTracker[[#This Row],[Start Date]],LeaveTracker[[#This Row],[End Date]],lstHolidays)</f>
        <v>1</v>
      </c>
      <c r="M4948" s="27"/>
    </row>
    <row r="4949" spans="1:13" ht="30" hidden="1" customHeight="1" x14ac:dyDescent="0.3">
      <c r="A4949" s="27">
        <f t="shared" si="52"/>
        <v>1229</v>
      </c>
      <c r="B4949" s="31">
        <v>45028</v>
      </c>
      <c r="C4949" s="31">
        <v>44946</v>
      </c>
      <c r="D4949" s="19" t="s">
        <v>907</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57" t="s">
        <v>82</v>
      </c>
      <c r="K4949" s="64" t="str">
        <f ca="1">LeaveTracker[[#This Row],[Days]]&amp;" "&amp;LeaveTracker[[#This Row],[Type of Leave]]</f>
        <v>1 VL</v>
      </c>
      <c r="L4949" s="23">
        <f ca="1">NETWORKDAYS(LeaveTracker[[#This Row],[Start Date]],LeaveTracker[[#This Row],[End Date]],lstHolidays)</f>
        <v>1</v>
      </c>
      <c r="M4949" s="27"/>
    </row>
    <row r="4950" spans="1:13" ht="30" hidden="1" customHeight="1" x14ac:dyDescent="0.3">
      <c r="A4950" s="27">
        <f t="shared" si="52"/>
        <v>1230</v>
      </c>
      <c r="B4950" s="31">
        <v>45029</v>
      </c>
      <c r="C4950" s="31">
        <v>45027</v>
      </c>
      <c r="D4950" s="19" t="s">
        <v>2249</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57" t="s">
        <v>81</v>
      </c>
      <c r="K4950" s="64" t="str">
        <f ca="1">LeaveTracker[[#This Row],[Days]]&amp;" "&amp;LeaveTracker[[#This Row],[Type of Leave]]</f>
        <v>3 SL</v>
      </c>
      <c r="L4950" s="23">
        <f ca="1">NETWORKDAYS(LeaveTracker[[#This Row],[Start Date]],LeaveTracker[[#This Row],[End Date]],lstHolidays)</f>
        <v>3</v>
      </c>
      <c r="M4950" s="27"/>
    </row>
    <row r="4951" spans="1:13" ht="30" hidden="1" customHeight="1" x14ac:dyDescent="0.3">
      <c r="A4951" s="27">
        <f t="shared" si="52"/>
        <v>1231</v>
      </c>
      <c r="B4951" s="31">
        <v>45029</v>
      </c>
      <c r="C4951" s="31">
        <v>45019</v>
      </c>
      <c r="D4951" s="19" t="s">
        <v>2249</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57" t="s">
        <v>299</v>
      </c>
      <c r="J4951" s="43" t="s">
        <v>158</v>
      </c>
      <c r="K4951" s="64" t="str">
        <f ca="1">LeaveTracker[[#This Row],[Days]]&amp;" "&amp;LeaveTracker[[#This Row],[Type of Leave]]</f>
        <v>1 OTHER</v>
      </c>
      <c r="L4951" s="23">
        <f ca="1">NETWORKDAYS(LeaveTracker[[#This Row],[Start Date]],LeaveTracker[[#This Row],[End Date]],lstHolidays)</f>
        <v>1</v>
      </c>
      <c r="M4951" s="27"/>
    </row>
    <row r="4952" spans="1:13" ht="30" hidden="1" customHeight="1" x14ac:dyDescent="0.3">
      <c r="A4952" s="27">
        <f t="shared" si="52"/>
        <v>1232</v>
      </c>
      <c r="B4952" s="31">
        <v>45029</v>
      </c>
      <c r="C4952" s="31">
        <v>45019</v>
      </c>
      <c r="D4952" s="19" t="s">
        <v>2249</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57" t="s">
        <v>82</v>
      </c>
      <c r="K4952" s="64" t="str">
        <f ca="1">LeaveTracker[[#This Row],[Days]]&amp;" "&amp;LeaveTracker[[#This Row],[Type of Leave]]</f>
        <v>3 VL</v>
      </c>
      <c r="L4952" s="23">
        <f ca="1">NETWORKDAYS(LeaveTracker[[#This Row],[Start Date]],LeaveTracker[[#This Row],[End Date]],lstHolidays)</f>
        <v>3</v>
      </c>
      <c r="M4952" s="27"/>
    </row>
    <row r="4953" spans="1:13" ht="30" hidden="1" customHeight="1" x14ac:dyDescent="0.3">
      <c r="A4953" s="27">
        <f t="shared" si="52"/>
        <v>1233</v>
      </c>
      <c r="B4953" s="31">
        <v>45029</v>
      </c>
      <c r="C4953" s="31">
        <v>45019</v>
      </c>
      <c r="D4953" s="19" t="s">
        <v>2076</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57" t="s">
        <v>82</v>
      </c>
      <c r="K4953" s="64" t="str">
        <f ca="1">LeaveTracker[[#This Row],[Days]]&amp;" "&amp;LeaveTracker[[#This Row],[Type of Leave]]</f>
        <v>1 VL</v>
      </c>
      <c r="L4953" s="23">
        <f ca="1">NETWORKDAYS(LeaveTracker[[#This Row],[Start Date]],LeaveTracker[[#This Row],[End Date]],lstHolidays)</f>
        <v>1</v>
      </c>
      <c r="M4953" s="27"/>
    </row>
    <row r="4954" spans="1:13" ht="30" hidden="1" customHeight="1" x14ac:dyDescent="0.3">
      <c r="A4954" s="27">
        <f t="shared" si="52"/>
        <v>1234</v>
      </c>
      <c r="B4954" s="31">
        <v>45029</v>
      </c>
      <c r="C4954" s="31">
        <v>45027</v>
      </c>
      <c r="D4954" s="19" t="s">
        <v>695</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57" t="s">
        <v>81</v>
      </c>
      <c r="K4954" s="64" t="str">
        <f ca="1">LeaveTracker[[#This Row],[Days]]&amp;" "&amp;LeaveTracker[[#This Row],[Type of Leave]]</f>
        <v>1 SL</v>
      </c>
      <c r="L4954" s="23">
        <f ca="1">NETWORKDAYS(LeaveTracker[[#This Row],[Start Date]],LeaveTracker[[#This Row],[End Date]],lstHolidays)</f>
        <v>1</v>
      </c>
      <c r="M4954" s="27"/>
    </row>
    <row r="4955" spans="1:13" ht="30" hidden="1"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57" t="s">
        <v>81</v>
      </c>
      <c r="K4955" s="64" t="str">
        <f ca="1">LeaveTracker[[#This Row],[Days]]&amp;" "&amp;LeaveTracker[[#This Row],[Type of Leave]]</f>
        <v>1 SL</v>
      </c>
      <c r="L4955" s="23">
        <f ca="1">NETWORKDAYS(LeaveTracker[[#This Row],[Start Date]],LeaveTracker[[#This Row],[End Date]],lstHolidays)</f>
        <v>1</v>
      </c>
      <c r="M4955" s="27"/>
    </row>
    <row r="4956" spans="1:13" ht="30" hidden="1" customHeight="1" x14ac:dyDescent="0.3">
      <c r="A4956" s="27">
        <f t="shared" si="52"/>
        <v>1236</v>
      </c>
      <c r="B4956" s="31">
        <v>45029</v>
      </c>
      <c r="C4956" s="31">
        <v>44994</v>
      </c>
      <c r="D4956" s="19" t="s">
        <v>1049</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57" t="s">
        <v>82</v>
      </c>
      <c r="K4956" s="64" t="str">
        <f>LeaveTracker[[#This Row],[Days]]&amp;" "&amp;LeaveTracker[[#This Row],[Type of Leave]]</f>
        <v>3 VL</v>
      </c>
      <c r="L4956" s="23">
        <v>3</v>
      </c>
      <c r="M4956" s="27"/>
    </row>
    <row r="4957" spans="1:13" ht="30" hidden="1" customHeight="1" x14ac:dyDescent="0.3">
      <c r="A4957" s="27">
        <f t="shared" si="52"/>
        <v>1237</v>
      </c>
      <c r="B4957" s="31">
        <v>45029</v>
      </c>
      <c r="C4957" s="31">
        <v>44993</v>
      </c>
      <c r="D4957" s="19" t="s">
        <v>1272</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57" t="s">
        <v>82</v>
      </c>
      <c r="K4957" s="64" t="str">
        <f ca="1">LeaveTracker[[#This Row],[Days]]&amp;" "&amp;LeaveTracker[[#This Row],[Type of Leave]]</f>
        <v>1 VL</v>
      </c>
      <c r="L4957" s="23">
        <f ca="1">NETWORKDAYS(LeaveTracker[[#This Row],[Start Date]],LeaveTracker[[#This Row],[End Date]],lstHolidays)</f>
        <v>1</v>
      </c>
      <c r="M4957" s="27"/>
    </row>
    <row r="4958" spans="1:13" ht="30" hidden="1" customHeight="1" x14ac:dyDescent="0.3">
      <c r="A4958" s="27">
        <v>1237</v>
      </c>
      <c r="B4958" s="31">
        <v>45029</v>
      </c>
      <c r="C4958" s="31">
        <v>44993</v>
      </c>
      <c r="D4958" s="19" t="s">
        <v>1272</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57" t="s">
        <v>82</v>
      </c>
      <c r="K4958" s="64" t="str">
        <f ca="1">LeaveTracker[[#This Row],[Days]]&amp;" "&amp;LeaveTracker[[#This Row],[Type of Leave]]</f>
        <v>2 VL</v>
      </c>
      <c r="L4958" s="23">
        <f ca="1">NETWORKDAYS(LeaveTracker[[#This Row],[Start Date]],LeaveTracker[[#This Row],[End Date]],lstHolidays)</f>
        <v>2</v>
      </c>
      <c r="M4958" s="27"/>
    </row>
    <row r="4959" spans="1:13" ht="30" hidden="1" customHeight="1" x14ac:dyDescent="0.3">
      <c r="A4959" s="27">
        <f t="shared" ref="A4959:A5021" si="53">A4958+1</f>
        <v>1238</v>
      </c>
      <c r="B4959" s="31">
        <v>45029</v>
      </c>
      <c r="C4959" s="31">
        <v>44993</v>
      </c>
      <c r="D4959" s="19" t="s">
        <v>2183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57" t="s">
        <v>81</v>
      </c>
      <c r="K4959" s="64" t="str">
        <f>LeaveTracker[[#This Row],[Days]]&amp;" "&amp;LeaveTracker[[#This Row],[Type of Leave]]</f>
        <v>2 SL</v>
      </c>
      <c r="L4959" s="23">
        <v>2</v>
      </c>
      <c r="M4959" s="27"/>
    </row>
    <row r="4960" spans="1:13" ht="30" hidden="1" customHeight="1" x14ac:dyDescent="0.3">
      <c r="A4960" s="27">
        <f t="shared" si="53"/>
        <v>1239</v>
      </c>
      <c r="B4960" s="31">
        <v>45029</v>
      </c>
      <c r="C4960" s="31">
        <v>44993</v>
      </c>
      <c r="D4960" s="19" t="s">
        <v>2174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57" t="s">
        <v>299</v>
      </c>
      <c r="J4960" s="43" t="s">
        <v>105</v>
      </c>
      <c r="K4960" s="64" t="str">
        <f ca="1">LeaveTracker[[#This Row],[Days]]&amp;" "&amp;LeaveTracker[[#This Row],[Type of Leave]]</f>
        <v>1 OTHER</v>
      </c>
      <c r="L4960" s="23">
        <f ca="1">NETWORKDAYS(LeaveTracker[[#This Row],[Start Date]],LeaveTracker[[#This Row],[End Date]],lstHolidays)</f>
        <v>1</v>
      </c>
      <c r="M4960" s="27"/>
    </row>
    <row r="4961" spans="1:13" ht="30" hidden="1" customHeight="1" x14ac:dyDescent="0.3">
      <c r="A4961" s="27">
        <f t="shared" si="53"/>
        <v>1240</v>
      </c>
      <c r="B4961" s="31">
        <v>45029</v>
      </c>
      <c r="C4961" s="31">
        <v>44993</v>
      </c>
      <c r="D4961" s="19" t="s">
        <v>390</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57" t="s">
        <v>299</v>
      </c>
      <c r="J4961" s="43" t="s">
        <v>105</v>
      </c>
      <c r="K4961" s="64" t="str">
        <f ca="1">LeaveTracker[[#This Row],[Days]]&amp;" "&amp;LeaveTracker[[#This Row],[Type of Leave]]</f>
        <v>0 OTHER</v>
      </c>
      <c r="L4961" s="23">
        <f ca="1">NETWORKDAYS(LeaveTracker[[#This Row],[Start Date]],LeaveTracker[[#This Row],[End Date]],lstHolidays)</f>
        <v>0</v>
      </c>
      <c r="M4961" s="27"/>
    </row>
    <row r="4962" spans="1:13" ht="30" hidden="1" customHeight="1" x14ac:dyDescent="0.3">
      <c r="A4962" s="27">
        <f t="shared" si="53"/>
        <v>1241</v>
      </c>
      <c r="B4962" s="31">
        <v>45029</v>
      </c>
      <c r="C4962" s="31">
        <v>44993</v>
      </c>
      <c r="D4962" s="19" t="s">
        <v>346</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57" t="s">
        <v>82</v>
      </c>
      <c r="K4962" s="64" t="str">
        <f ca="1">LeaveTracker[[#This Row],[Days]]&amp;" "&amp;LeaveTracker[[#This Row],[Type of Leave]]</f>
        <v>1 VL</v>
      </c>
      <c r="L4962" s="23">
        <f ca="1">NETWORKDAYS(LeaveTracker[[#This Row],[Start Date]],LeaveTracker[[#This Row],[End Date]],lstHolidays)</f>
        <v>1</v>
      </c>
      <c r="M4962" s="27"/>
    </row>
    <row r="4963" spans="1:13" ht="30" hidden="1" customHeight="1" x14ac:dyDescent="0.3">
      <c r="A4963" s="27">
        <f t="shared" si="53"/>
        <v>1242</v>
      </c>
      <c r="B4963" s="31">
        <v>45029</v>
      </c>
      <c r="C4963" s="31">
        <v>44993</v>
      </c>
      <c r="D4963" s="19" t="s">
        <v>390</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57" t="s">
        <v>81</v>
      </c>
      <c r="K4963" s="64" t="str">
        <f>LeaveTracker[[#This Row],[Days]]&amp;" "&amp;LeaveTracker[[#This Row],[Type of Leave]]</f>
        <v>6 SL</v>
      </c>
      <c r="L4963" s="23">
        <v>6</v>
      </c>
      <c r="M4963" s="27"/>
    </row>
    <row r="4964" spans="1:13" ht="30" hidden="1" customHeight="1" x14ac:dyDescent="0.3">
      <c r="A4964" s="27">
        <f t="shared" si="53"/>
        <v>1243</v>
      </c>
      <c r="B4964" s="31">
        <v>45029</v>
      </c>
      <c r="C4964" s="31">
        <v>44993</v>
      </c>
      <c r="D4964" s="19" t="s">
        <v>346</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57" t="s">
        <v>299</v>
      </c>
      <c r="J4964" s="43" t="s">
        <v>105</v>
      </c>
      <c r="K4964" s="64" t="str">
        <f ca="1">LeaveTracker[[#This Row],[Days]]&amp;" "&amp;LeaveTracker[[#This Row],[Type of Leave]]</f>
        <v>0 OTHER</v>
      </c>
      <c r="L4964" s="23">
        <f ca="1">NETWORKDAYS(LeaveTracker[[#This Row],[Start Date]],LeaveTracker[[#This Row],[End Date]],lstHolidays)</f>
        <v>0</v>
      </c>
      <c r="M4964" s="27"/>
    </row>
    <row r="4965" spans="1:13" ht="30" hidden="1" customHeight="1" x14ac:dyDescent="0.3">
      <c r="A4965" s="27">
        <f t="shared" si="53"/>
        <v>1244</v>
      </c>
      <c r="B4965" s="31">
        <v>45029</v>
      </c>
      <c r="C4965" s="31">
        <v>44993</v>
      </c>
      <c r="D4965" s="19" t="s">
        <v>346</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57" t="s">
        <v>81</v>
      </c>
      <c r="K4965" s="64" t="str">
        <f ca="1">LeaveTracker[[#This Row],[Days]]&amp;" "&amp;LeaveTracker[[#This Row],[Type of Leave]]</f>
        <v>4 SL</v>
      </c>
      <c r="L4965" s="23">
        <f ca="1">NETWORKDAYS(LeaveTracker[[#This Row],[Start Date]],LeaveTracker[[#This Row],[End Date]],lstHolidays)</f>
        <v>4</v>
      </c>
      <c r="M4965" s="27"/>
    </row>
    <row r="4966" spans="1:13" ht="30" hidden="1" customHeight="1" x14ac:dyDescent="0.3">
      <c r="A4966" s="27">
        <f t="shared" si="53"/>
        <v>1245</v>
      </c>
      <c r="B4966" s="31">
        <v>45029</v>
      </c>
      <c r="C4966" s="31">
        <v>44995</v>
      </c>
      <c r="D4966" s="19" t="s">
        <v>369</v>
      </c>
      <c r="E4966" s="19" t="str">
        <f>IF(ISBLANK(LeaveTracker[[#This Row],[Employee Name]]),"-----",VLOOKUP(LeaveTracker[[#This Row],[Employee Name]],Employees[[Employee Name]:[Office]],7))</f>
        <v>CHARACTER</v>
      </c>
      <c r="F4966" s="19" t="str">
        <f>IF(ISBLANK(LeaveTracker[[#This Row],[Employee Name]]),"-----",VLOOKUP(LeaveTracker[[#This Row],[Employee Name]],Employees[[Employee Name]:[Office]],6))</f>
        <v>CASUAL</v>
      </c>
      <c r="G4966" s="24">
        <v>44993</v>
      </c>
      <c r="H4966" s="24">
        <v>44993</v>
      </c>
      <c r="I4966" s="57" t="s">
        <v>81</v>
      </c>
      <c r="K4966" s="64" t="str">
        <f ca="1">LeaveTracker[[#This Row],[Days]]&amp;" "&amp;LeaveTracker[[#This Row],[Type of Leave]]</f>
        <v>1 SL</v>
      </c>
      <c r="L4966" s="23">
        <f ca="1">NETWORKDAYS(LeaveTracker[[#This Row],[Start Date]],LeaveTracker[[#This Row],[End Date]],lstHolidays)</f>
        <v>1</v>
      </c>
      <c r="M4966" s="27"/>
    </row>
    <row r="4967" spans="1:13" ht="30" hidden="1" customHeight="1" x14ac:dyDescent="0.3">
      <c r="A4967" s="27">
        <f t="shared" si="53"/>
        <v>1246</v>
      </c>
      <c r="B4967" s="31">
        <v>45029</v>
      </c>
      <c r="C4967" s="31">
        <v>44994</v>
      </c>
      <c r="D4967" s="19" t="s">
        <v>626</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57" t="s">
        <v>299</v>
      </c>
      <c r="J4967" s="43" t="s">
        <v>105</v>
      </c>
      <c r="K4967" s="64" t="str">
        <f ca="1">LeaveTracker[[#This Row],[Days]]&amp;" "&amp;LeaveTracker[[#This Row],[Type of Leave]]</f>
        <v>1 OTHER</v>
      </c>
      <c r="L4967" s="23">
        <f ca="1">NETWORKDAYS(LeaveTracker[[#This Row],[Start Date]],LeaveTracker[[#This Row],[End Date]],lstHolidays)</f>
        <v>1</v>
      </c>
      <c r="M4967" s="27"/>
    </row>
    <row r="4968" spans="1:13" ht="30" hidden="1" customHeight="1" x14ac:dyDescent="0.3">
      <c r="A4968" s="27">
        <f t="shared" si="53"/>
        <v>1247</v>
      </c>
      <c r="B4968" s="31">
        <v>45029</v>
      </c>
      <c r="C4968" s="31">
        <v>44998</v>
      </c>
      <c r="D4968" s="19" t="s">
        <v>400</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57" t="s">
        <v>81</v>
      </c>
      <c r="K4968" s="64" t="str">
        <f ca="1">LeaveTracker[[#This Row],[Days]]&amp;" "&amp;LeaveTracker[[#This Row],[Type of Leave]]</f>
        <v>1 SL</v>
      </c>
      <c r="L4968" s="23">
        <f ca="1">NETWORKDAYS(LeaveTracker[[#This Row],[Start Date]],LeaveTracker[[#This Row],[End Date]],lstHolidays)</f>
        <v>1</v>
      </c>
      <c r="M4968" s="27"/>
    </row>
    <row r="4969" spans="1:13" ht="30" hidden="1" customHeight="1" x14ac:dyDescent="0.3">
      <c r="A4969" s="27">
        <f t="shared" si="53"/>
        <v>1248</v>
      </c>
      <c r="B4969" s="31">
        <v>45029</v>
      </c>
      <c r="C4969" s="31">
        <v>44998</v>
      </c>
      <c r="D4969" s="19" t="s">
        <v>1062</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57" t="s">
        <v>82</v>
      </c>
      <c r="K4969" s="64" t="str">
        <f ca="1">LeaveTracker[[#This Row],[Days]]&amp;" "&amp;LeaveTracker[[#This Row],[Type of Leave]]</f>
        <v>2 VL</v>
      </c>
      <c r="L4969" s="23">
        <f ca="1">NETWORKDAYS(LeaveTracker[[#This Row],[Start Date]],LeaveTracker[[#This Row],[End Date]],lstHolidays)</f>
        <v>2</v>
      </c>
      <c r="M4969" s="27"/>
    </row>
    <row r="4970" spans="1:13" ht="30" hidden="1" customHeight="1" x14ac:dyDescent="0.3">
      <c r="A4970" s="27">
        <f t="shared" si="53"/>
        <v>1249</v>
      </c>
      <c r="B4970" s="31">
        <v>45029</v>
      </c>
      <c r="C4970" s="31">
        <v>44998</v>
      </c>
      <c r="D4970" s="19" t="s">
        <v>1020</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57" t="s">
        <v>81</v>
      </c>
      <c r="K4970" s="64" t="str">
        <f ca="1">LeaveTracker[[#This Row],[Days]]&amp;" "&amp;LeaveTracker[[#This Row],[Type of Leave]]</f>
        <v>3 SL</v>
      </c>
      <c r="L4970" s="23">
        <f ca="1">NETWORKDAYS(LeaveTracker[[#This Row],[Start Date]],LeaveTracker[[#This Row],[End Date]],lstHolidays)</f>
        <v>3</v>
      </c>
      <c r="M4970" s="27"/>
    </row>
    <row r="4971" spans="1:13" ht="30" hidden="1" customHeight="1" x14ac:dyDescent="0.3">
      <c r="A4971" s="27">
        <f t="shared" si="53"/>
        <v>1250</v>
      </c>
      <c r="B4971" s="31">
        <v>45029</v>
      </c>
      <c r="C4971" s="31">
        <v>44995</v>
      </c>
      <c r="D4971" s="19" t="s">
        <v>2233</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57" t="s">
        <v>82</v>
      </c>
      <c r="K4971" s="64" t="str">
        <f ca="1">LeaveTracker[[#This Row],[Days]]&amp;" "&amp;LeaveTracker[[#This Row],[Type of Leave]]</f>
        <v>2 VL</v>
      </c>
      <c r="L4971" s="23">
        <f ca="1">NETWORKDAYS(LeaveTracker[[#This Row],[Start Date]],LeaveTracker[[#This Row],[End Date]],lstHolidays)</f>
        <v>2</v>
      </c>
      <c r="M4971" s="27"/>
    </row>
    <row r="4972" spans="1:13" ht="30" hidden="1" customHeight="1" x14ac:dyDescent="0.3">
      <c r="A4972" s="27">
        <f t="shared" si="53"/>
        <v>1251</v>
      </c>
      <c r="B4972" s="31">
        <v>45029</v>
      </c>
      <c r="C4972" s="31">
        <v>44998</v>
      </c>
      <c r="D4972" s="19" t="s">
        <v>614</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57" t="s">
        <v>299</v>
      </c>
      <c r="J4972" s="43" t="s">
        <v>105</v>
      </c>
      <c r="K4972" s="64" t="str">
        <f ca="1">LeaveTracker[[#This Row],[Days]]&amp;" "&amp;LeaveTracker[[#This Row],[Type of Leave]]</f>
        <v>1 OTHER</v>
      </c>
      <c r="L4972" s="23">
        <f ca="1">NETWORKDAYS(LeaveTracker[[#This Row],[Start Date]],LeaveTracker[[#This Row],[End Date]],lstHolidays)</f>
        <v>1</v>
      </c>
      <c r="M4972" s="27"/>
    </row>
    <row r="4973" spans="1:13" ht="30" hidden="1" customHeight="1" x14ac:dyDescent="0.3">
      <c r="A4973" s="27">
        <f t="shared" si="53"/>
        <v>1252</v>
      </c>
      <c r="B4973" s="31">
        <v>45029</v>
      </c>
      <c r="C4973" s="31">
        <v>44998</v>
      </c>
      <c r="D4973" s="19" t="s">
        <v>852</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57" t="s">
        <v>81</v>
      </c>
      <c r="K4973" s="64" t="str">
        <f ca="1">LeaveTracker[[#This Row],[Days]]&amp;" "&amp;LeaveTracker[[#This Row],[Type of Leave]]</f>
        <v>1 SL</v>
      </c>
      <c r="L4973" s="23">
        <f ca="1">NETWORKDAYS(LeaveTracker[[#This Row],[Start Date]],LeaveTracker[[#This Row],[End Date]],lstHolidays)</f>
        <v>1</v>
      </c>
      <c r="M4973" s="27"/>
    </row>
    <row r="4974" spans="1:13" ht="30" hidden="1" customHeight="1" x14ac:dyDescent="0.3">
      <c r="A4974" s="27">
        <f t="shared" si="53"/>
        <v>1253</v>
      </c>
      <c r="B4974" s="31">
        <v>45029</v>
      </c>
      <c r="C4974" s="31">
        <v>44982</v>
      </c>
      <c r="D4974" s="19" t="s">
        <v>852</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57" t="s">
        <v>299</v>
      </c>
      <c r="J4974" s="43" t="s">
        <v>105</v>
      </c>
      <c r="K4974" s="64" t="str">
        <f ca="1">LeaveTracker[[#This Row],[Days]]&amp;" "&amp;LeaveTracker[[#This Row],[Type of Leave]]</f>
        <v>1 OTHER</v>
      </c>
      <c r="L4974" s="23">
        <f ca="1">NETWORKDAYS(LeaveTracker[[#This Row],[Start Date]],LeaveTracker[[#This Row],[End Date]],lstHolidays)</f>
        <v>1</v>
      </c>
      <c r="M4974" s="27"/>
    </row>
    <row r="4975" spans="1:13" ht="30" hidden="1" customHeight="1" x14ac:dyDescent="0.3">
      <c r="A4975" s="27">
        <f t="shared" si="53"/>
        <v>1254</v>
      </c>
      <c r="B4975" s="31">
        <v>45029</v>
      </c>
      <c r="C4975" s="31">
        <v>44991</v>
      </c>
      <c r="D4975" s="19" t="s">
        <v>503</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57" t="s">
        <v>299</v>
      </c>
      <c r="J4975" s="43" t="s">
        <v>105</v>
      </c>
      <c r="K4975" s="64" t="str">
        <f ca="1">LeaveTracker[[#This Row],[Days]]&amp;" "&amp;LeaveTracker[[#This Row],[Type of Leave]]</f>
        <v>1 OTHER</v>
      </c>
      <c r="L4975" s="23">
        <f ca="1">NETWORKDAYS(LeaveTracker[[#This Row],[Start Date]],LeaveTracker[[#This Row],[End Date]],lstHolidays)</f>
        <v>1</v>
      </c>
      <c r="M4975" s="27"/>
    </row>
    <row r="4976" spans="1:13" ht="30" hidden="1" customHeight="1" x14ac:dyDescent="0.3">
      <c r="A4976" s="27">
        <v>1254</v>
      </c>
      <c r="B4976" s="31">
        <v>45029</v>
      </c>
      <c r="C4976" s="31">
        <v>44991</v>
      </c>
      <c r="D4976" s="19" t="s">
        <v>503</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57" t="s">
        <v>299</v>
      </c>
      <c r="J4976" s="43" t="s">
        <v>105</v>
      </c>
      <c r="K4976" s="64" t="str">
        <f ca="1">LeaveTracker[[#This Row],[Days]]&amp;" "&amp;LeaveTracker[[#This Row],[Type of Leave]]</f>
        <v>1 OTHER</v>
      </c>
      <c r="L4976" s="23">
        <f ca="1">NETWORKDAYS(LeaveTracker[[#This Row],[Start Date]],LeaveTracker[[#This Row],[End Date]],lstHolidays)</f>
        <v>1</v>
      </c>
      <c r="M4976" s="27"/>
    </row>
    <row r="4977" spans="1:13" ht="30" hidden="1" customHeight="1" x14ac:dyDescent="0.3">
      <c r="A4977" s="27">
        <f t="shared" si="53"/>
        <v>1255</v>
      </c>
      <c r="B4977" s="31">
        <v>45029</v>
      </c>
      <c r="C4977" s="31">
        <v>44999</v>
      </c>
      <c r="D4977" s="19" t="s">
        <v>499</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57" t="s">
        <v>81</v>
      </c>
      <c r="K4977" s="64" t="str">
        <f ca="1">LeaveTracker[[#This Row],[Days]]&amp;" "&amp;LeaveTracker[[#This Row],[Type of Leave]]</f>
        <v>1 SL</v>
      </c>
      <c r="L4977" s="23">
        <f ca="1">NETWORKDAYS(LeaveTracker[[#This Row],[Start Date]],LeaveTracker[[#This Row],[End Date]],lstHolidays)</f>
        <v>1</v>
      </c>
      <c r="M4977" s="27"/>
    </row>
    <row r="4978" spans="1:13" ht="30" hidden="1" customHeight="1" x14ac:dyDescent="0.3">
      <c r="A4978" s="27">
        <f t="shared" si="53"/>
        <v>1256</v>
      </c>
      <c r="B4978" s="31">
        <v>45029</v>
      </c>
      <c r="C4978" s="31">
        <v>44995</v>
      </c>
      <c r="D4978" s="19" t="s">
        <v>599</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57" t="s">
        <v>82</v>
      </c>
      <c r="K4978" s="64" t="str">
        <f>LeaveTracker[[#This Row],[Days]]&amp;" "&amp;LeaveTracker[[#This Row],[Type of Leave]]</f>
        <v>3 VL</v>
      </c>
      <c r="L4978" s="23">
        <v>3</v>
      </c>
      <c r="M4978" s="27"/>
    </row>
    <row r="4979" spans="1:13" ht="30" hidden="1" customHeight="1" x14ac:dyDescent="0.3">
      <c r="A4979" s="27">
        <f t="shared" si="53"/>
        <v>1257</v>
      </c>
      <c r="B4979" s="31">
        <v>45029</v>
      </c>
      <c r="C4979" s="31">
        <v>44998</v>
      </c>
      <c r="D4979" s="19" t="s">
        <v>947</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57" t="s">
        <v>82</v>
      </c>
      <c r="K4979" s="64" t="str">
        <f ca="1">LeaveTracker[[#This Row],[Days]]&amp;" "&amp;LeaveTracker[[#This Row],[Type of Leave]]</f>
        <v>1 VL</v>
      </c>
      <c r="L4979" s="23">
        <f ca="1">NETWORKDAYS(LeaveTracker[[#This Row],[Start Date]],LeaveTracker[[#This Row],[End Date]],lstHolidays)</f>
        <v>1</v>
      </c>
      <c r="M4979" s="27"/>
    </row>
    <row r="4980" spans="1:13" ht="30" hidden="1" customHeight="1" x14ac:dyDescent="0.3">
      <c r="A4980" s="27">
        <f t="shared" si="53"/>
        <v>1258</v>
      </c>
      <c r="B4980" s="31">
        <v>45029</v>
      </c>
      <c r="C4980" s="31">
        <v>44999</v>
      </c>
      <c r="D4980" s="19" t="s">
        <v>377</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57" t="s">
        <v>81</v>
      </c>
      <c r="K4980" s="64" t="str">
        <f ca="1">LeaveTracker[[#This Row],[Days]]&amp;" "&amp;LeaveTracker[[#This Row],[Type of Leave]]</f>
        <v>1 SL</v>
      </c>
      <c r="L4980" s="23">
        <f ca="1">NETWORKDAYS(LeaveTracker[[#This Row],[Start Date]],LeaveTracker[[#This Row],[End Date]],lstHolidays)</f>
        <v>1</v>
      </c>
      <c r="M4980" s="27"/>
    </row>
    <row r="4981" spans="1:13" ht="30" hidden="1" customHeight="1" x14ac:dyDescent="0.3">
      <c r="A4981" s="27">
        <f t="shared" si="53"/>
        <v>1259</v>
      </c>
      <c r="B4981" s="31">
        <v>45029</v>
      </c>
      <c r="C4981" s="31">
        <v>44999</v>
      </c>
      <c r="D4981" s="19" t="s">
        <v>377</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57" t="s">
        <v>299</v>
      </c>
      <c r="K4981" s="64" t="str">
        <f ca="1">LeaveTracker[[#This Row],[Days]]&amp;" "&amp;LeaveTracker[[#This Row],[Type of Leave]]</f>
        <v>1 OTHER</v>
      </c>
      <c r="L4981" s="23">
        <f ca="1">NETWORKDAYS(LeaveTracker[[#This Row],[Start Date]],LeaveTracker[[#This Row],[End Date]],lstHolidays)</f>
        <v>1</v>
      </c>
      <c r="M4981" s="27"/>
    </row>
    <row r="4982" spans="1:13" ht="30" hidden="1" customHeight="1" x14ac:dyDescent="0.3">
      <c r="A4982" s="27">
        <f t="shared" si="53"/>
        <v>1260</v>
      </c>
      <c r="B4982" s="31">
        <v>45029</v>
      </c>
      <c r="C4982" s="31">
        <v>44999</v>
      </c>
      <c r="D4982" s="19" t="s">
        <v>340</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57" t="s">
        <v>299</v>
      </c>
      <c r="J4982" s="43" t="s">
        <v>214</v>
      </c>
      <c r="K4982" s="64" t="str">
        <f ca="1">LeaveTracker[[#This Row],[Days]]&amp;" "&amp;LeaveTracker[[#This Row],[Type of Leave]]</f>
        <v>2 OTHER</v>
      </c>
      <c r="L4982" s="23">
        <f ca="1">NETWORKDAYS(LeaveTracker[[#This Row],[Start Date]],LeaveTracker[[#This Row],[End Date]],lstHolidays)</f>
        <v>2</v>
      </c>
      <c r="M4982" s="27"/>
    </row>
    <row r="4983" spans="1:13" ht="30" hidden="1" customHeight="1" x14ac:dyDescent="0.3">
      <c r="A4983" s="27">
        <f t="shared" si="53"/>
        <v>1261</v>
      </c>
      <c r="B4983" s="31">
        <v>45029</v>
      </c>
      <c r="C4983" s="31">
        <v>44999</v>
      </c>
      <c r="D4983" s="19" t="s">
        <v>340</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57" t="s">
        <v>81</v>
      </c>
      <c r="K4983" s="64" t="str">
        <f ca="1">LeaveTracker[[#This Row],[Days]]&amp;" "&amp;LeaveTracker[[#This Row],[Type of Leave]]</f>
        <v>1 SL</v>
      </c>
      <c r="L4983" s="23">
        <f ca="1">NETWORKDAYS(LeaveTracker[[#This Row],[Start Date]],LeaveTracker[[#This Row],[End Date]],lstHolidays)</f>
        <v>1</v>
      </c>
      <c r="M4983" s="27"/>
    </row>
    <row r="4984" spans="1:13" ht="30" hidden="1" customHeight="1" x14ac:dyDescent="0.3">
      <c r="A4984" s="27">
        <f t="shared" si="53"/>
        <v>1262</v>
      </c>
      <c r="B4984" s="31">
        <v>45029</v>
      </c>
      <c r="C4984" s="31">
        <v>44998</v>
      </c>
      <c r="D4984" s="19" t="s">
        <v>1844</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57" t="s">
        <v>81</v>
      </c>
      <c r="K4984" s="64" t="str">
        <f ca="1">LeaveTracker[[#This Row],[Days]]&amp;" "&amp;LeaveTracker[[#This Row],[Type of Leave]]</f>
        <v>2 SL</v>
      </c>
      <c r="L4984" s="23">
        <f ca="1">NETWORKDAYS(LeaveTracker[[#This Row],[Start Date]],LeaveTracker[[#This Row],[End Date]],lstHolidays)</f>
        <v>2</v>
      </c>
      <c r="M4984" s="27"/>
    </row>
    <row r="4985" spans="1:13" ht="30" hidden="1" customHeight="1" x14ac:dyDescent="0.3">
      <c r="A4985" s="27">
        <f t="shared" si="53"/>
        <v>1263</v>
      </c>
      <c r="B4985" s="31">
        <v>45029</v>
      </c>
      <c r="C4985" s="31">
        <v>45000</v>
      </c>
      <c r="D4985" s="19" t="s">
        <v>479</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57" t="s">
        <v>81</v>
      </c>
      <c r="K4985" s="64" t="str">
        <f ca="1">LeaveTracker[[#This Row],[Days]]&amp;" "&amp;LeaveTracker[[#This Row],[Type of Leave]]</f>
        <v>1 SL</v>
      </c>
      <c r="L4985" s="23">
        <f ca="1">NETWORKDAYS(LeaveTracker[[#This Row],[Start Date]],LeaveTracker[[#This Row],[End Date]],lstHolidays)</f>
        <v>1</v>
      </c>
      <c r="M4985" s="27"/>
    </row>
    <row r="4986" spans="1:13" ht="30" hidden="1" customHeight="1" x14ac:dyDescent="0.3">
      <c r="A4986" s="27">
        <v>1263</v>
      </c>
      <c r="B4986" s="31">
        <v>45029</v>
      </c>
      <c r="C4986" s="31">
        <v>45000</v>
      </c>
      <c r="D4986" s="19" t="s">
        <v>479</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57" t="s">
        <v>81</v>
      </c>
      <c r="K4986" s="64" t="str">
        <f ca="1">LeaveTracker[[#This Row],[Days]]&amp;" "&amp;LeaveTracker[[#This Row],[Type of Leave]]</f>
        <v>1 SL</v>
      </c>
      <c r="L4986" s="23">
        <f ca="1">NETWORKDAYS(LeaveTracker[[#This Row],[Start Date]],LeaveTracker[[#This Row],[End Date]],lstHolidays)</f>
        <v>1</v>
      </c>
      <c r="M4986" s="27"/>
    </row>
    <row r="4987" spans="1:13" ht="30" hidden="1" customHeight="1" x14ac:dyDescent="0.3">
      <c r="A4987" s="27">
        <f t="shared" si="53"/>
        <v>1264</v>
      </c>
      <c r="B4987" s="31">
        <v>45029</v>
      </c>
      <c r="C4987" s="31">
        <v>44998</v>
      </c>
      <c r="D4987" s="19" t="s">
        <v>858</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57" t="s">
        <v>81</v>
      </c>
      <c r="K4987" s="64" t="str">
        <f ca="1">LeaveTracker[[#This Row],[Days]]&amp;" "&amp;LeaveTracker[[#This Row],[Type of Leave]]</f>
        <v>5 SL</v>
      </c>
      <c r="L4987" s="23">
        <f ca="1">NETWORKDAYS(LeaveTracker[[#This Row],[Start Date]],LeaveTracker[[#This Row],[End Date]],lstHolidays)</f>
        <v>5</v>
      </c>
      <c r="M4987" s="27"/>
    </row>
    <row r="4988" spans="1:13" ht="30" hidden="1" customHeight="1" x14ac:dyDescent="0.3">
      <c r="A4988" s="27">
        <f t="shared" si="53"/>
        <v>1265</v>
      </c>
      <c r="B4988" s="31">
        <v>45029</v>
      </c>
      <c r="C4988" s="31">
        <v>45020</v>
      </c>
      <c r="D4988" s="19" t="s">
        <v>1834</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57" t="s">
        <v>81</v>
      </c>
      <c r="K4988" s="64" t="str">
        <f ca="1">LeaveTracker[[#This Row],[Days]]&amp;" "&amp;LeaveTracker[[#This Row],[Type of Leave]]</f>
        <v>3 SL</v>
      </c>
      <c r="L4988" s="23">
        <f ca="1">NETWORKDAYS(LeaveTracker[[#This Row],[Start Date]],LeaveTracker[[#This Row],[End Date]],lstHolidays)</f>
        <v>3</v>
      </c>
      <c r="M4988" s="27"/>
    </row>
    <row r="4989" spans="1:13" ht="30" hidden="1" customHeight="1" x14ac:dyDescent="0.3">
      <c r="A4989" s="27">
        <f t="shared" si="53"/>
        <v>1266</v>
      </c>
      <c r="B4989" s="31">
        <v>45029</v>
      </c>
      <c r="C4989" s="31">
        <v>45020</v>
      </c>
      <c r="D4989" s="19" t="s">
        <v>1785</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57" t="s">
        <v>299</v>
      </c>
      <c r="J4989" s="43" t="s">
        <v>158</v>
      </c>
      <c r="K4989" s="64" t="str">
        <f ca="1">LeaveTracker[[#This Row],[Days]]&amp;" "&amp;LeaveTracker[[#This Row],[Type of Leave]]</f>
        <v>0 OTHER</v>
      </c>
      <c r="L4989" s="23">
        <f ca="1">NETWORKDAYS(LeaveTracker[[#This Row],[Start Date]],LeaveTracker[[#This Row],[End Date]],lstHolidays)</f>
        <v>0</v>
      </c>
      <c r="M4989" s="27"/>
    </row>
    <row r="4990" spans="1:13" ht="30" hidden="1" customHeight="1" x14ac:dyDescent="0.3">
      <c r="A4990" s="27">
        <f t="shared" si="53"/>
        <v>1267</v>
      </c>
      <c r="B4990" s="31">
        <v>45029</v>
      </c>
      <c r="C4990" s="31">
        <v>44998</v>
      </c>
      <c r="D4990" s="19" t="s">
        <v>2251</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57" t="s">
        <v>299</v>
      </c>
      <c r="J4990" s="43" t="s">
        <v>646</v>
      </c>
      <c r="K4990" s="64" t="str">
        <f ca="1">LeaveTracker[[#This Row],[Days]]&amp;" "&amp;LeaveTracker[[#This Row],[Type of Leave]]</f>
        <v>1 OTHER</v>
      </c>
      <c r="L4990" s="23">
        <f ca="1">NETWORKDAYS(LeaveTracker[[#This Row],[Start Date]],LeaveTracker[[#This Row],[End Date]],lstHolidays)</f>
        <v>1</v>
      </c>
      <c r="M4990" s="27"/>
    </row>
    <row r="4991" spans="1:13" ht="30" hidden="1" customHeight="1" x14ac:dyDescent="0.3">
      <c r="A4991" s="27">
        <f t="shared" si="53"/>
        <v>1268</v>
      </c>
      <c r="B4991" s="31">
        <v>45029</v>
      </c>
      <c r="C4991" s="31">
        <v>44998</v>
      </c>
      <c r="D4991" s="19" t="s">
        <v>580</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57" t="s">
        <v>299</v>
      </c>
      <c r="J4991" s="43" t="s">
        <v>158</v>
      </c>
      <c r="K4991" s="64" t="str">
        <f ca="1">LeaveTracker[[#This Row],[Days]]&amp;" "&amp;LeaveTracker[[#This Row],[Type of Leave]]</f>
        <v>1 OTHER</v>
      </c>
      <c r="L4991" s="23">
        <f ca="1">NETWORKDAYS(LeaveTracker[[#This Row],[Start Date]],LeaveTracker[[#This Row],[End Date]],lstHolidays)</f>
        <v>1</v>
      </c>
      <c r="M4991" s="27"/>
    </row>
    <row r="4992" spans="1:13" ht="30" hidden="1" customHeight="1" x14ac:dyDescent="0.3">
      <c r="A4992" s="27">
        <f t="shared" si="53"/>
        <v>1269</v>
      </c>
      <c r="B4992" s="31">
        <v>45029</v>
      </c>
      <c r="C4992" s="31">
        <v>44998</v>
      </c>
      <c r="D4992" s="19" t="s">
        <v>580</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57" t="s">
        <v>81</v>
      </c>
      <c r="K4992" s="64" t="str">
        <f ca="1">LeaveTracker[[#This Row],[Days]]&amp;" "&amp;LeaveTracker[[#This Row],[Type of Leave]]</f>
        <v>1 SL</v>
      </c>
      <c r="L4992" s="23">
        <f ca="1">NETWORKDAYS(LeaveTracker[[#This Row],[Start Date]],LeaveTracker[[#This Row],[End Date]],lstHolidays)</f>
        <v>1</v>
      </c>
      <c r="M4992" s="27"/>
    </row>
    <row r="4993" spans="1:13" ht="30" hidden="1" customHeight="1" x14ac:dyDescent="0.3">
      <c r="A4993" s="27">
        <v>1269</v>
      </c>
      <c r="B4993" s="31">
        <v>45029</v>
      </c>
      <c r="C4993" s="31">
        <v>44998</v>
      </c>
      <c r="D4993" s="19" t="s">
        <v>580</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57" t="s">
        <v>81</v>
      </c>
      <c r="K4993" s="64" t="str">
        <f ca="1">LeaveTracker[[#This Row],[Days]]&amp;" "&amp;LeaveTracker[[#This Row],[Type of Leave]]</f>
        <v>1 SL</v>
      </c>
      <c r="L4993" s="23">
        <f ca="1">NETWORKDAYS(LeaveTracker[[#This Row],[Start Date]],LeaveTracker[[#This Row],[End Date]],lstHolidays)</f>
        <v>1</v>
      </c>
      <c r="M4993" s="27"/>
    </row>
    <row r="4994" spans="1:13" ht="30" hidden="1" customHeight="1" x14ac:dyDescent="0.3">
      <c r="A4994" s="27">
        <f t="shared" si="53"/>
        <v>1270</v>
      </c>
      <c r="B4994" s="31">
        <v>45029</v>
      </c>
      <c r="C4994" s="31">
        <v>45027</v>
      </c>
      <c r="D4994" s="19" t="s">
        <v>1037</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57" t="s">
        <v>81</v>
      </c>
      <c r="K4994" s="64" t="str">
        <f>LeaveTracker[[#This Row],[Days]]&amp;" "&amp;LeaveTracker[[#This Row],[Type of Leave]]</f>
        <v>3 SL</v>
      </c>
      <c r="L4994" s="23">
        <v>3</v>
      </c>
      <c r="M4994" s="27"/>
    </row>
    <row r="4995" spans="1:13" ht="30" hidden="1"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57" t="s">
        <v>81</v>
      </c>
      <c r="K4995" s="64" t="str">
        <f ca="1">LeaveTracker[[#This Row],[Days]]&amp;" "&amp;LeaveTracker[[#This Row],[Type of Leave]]</f>
        <v>1 SL</v>
      </c>
      <c r="L4995" s="23">
        <f ca="1">NETWORKDAYS(LeaveTracker[[#This Row],[Start Date]],LeaveTracker[[#This Row],[End Date]],lstHolidays)</f>
        <v>1</v>
      </c>
      <c r="M4995" s="27"/>
    </row>
    <row r="4996" spans="1:13" ht="30" hidden="1" customHeight="1" x14ac:dyDescent="0.3">
      <c r="A4996" s="27">
        <f t="shared" si="53"/>
        <v>1272</v>
      </c>
      <c r="B4996" s="31">
        <v>45029</v>
      </c>
      <c r="C4996" s="31">
        <v>45027</v>
      </c>
      <c r="D4996" s="19" t="s">
        <v>1908</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57" t="s">
        <v>82</v>
      </c>
      <c r="K4996" s="64" t="str">
        <f ca="1">LeaveTracker[[#This Row],[Days]]&amp;" "&amp;LeaveTracker[[#This Row],[Type of Leave]]</f>
        <v>5 VL</v>
      </c>
      <c r="L4996" s="23">
        <f ca="1">NETWORKDAYS(LeaveTracker[[#This Row],[Start Date]],LeaveTracker[[#This Row],[End Date]],lstHolidays)</f>
        <v>5</v>
      </c>
      <c r="M4996" s="27"/>
    </row>
    <row r="4997" spans="1:13" ht="30" hidden="1" customHeight="1" x14ac:dyDescent="0.3">
      <c r="A4997" s="27">
        <f t="shared" si="53"/>
        <v>1273</v>
      </c>
      <c r="B4997" s="31">
        <v>45029</v>
      </c>
      <c r="C4997" s="31">
        <v>45021</v>
      </c>
      <c r="D4997" s="19" t="s">
        <v>1939</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57" t="s">
        <v>81</v>
      </c>
      <c r="K4997" s="64" t="str">
        <f ca="1">LeaveTracker[[#This Row],[Days]]&amp;" "&amp;LeaveTracker[[#This Row],[Type of Leave]]</f>
        <v>0 SL</v>
      </c>
      <c r="L4997" s="23">
        <f ca="1">NETWORKDAYS(LeaveTracker[[#This Row],[Start Date]],LeaveTracker[[#This Row],[End Date]],lstHolidays)</f>
        <v>0</v>
      </c>
      <c r="M4997" s="27"/>
    </row>
    <row r="4998" spans="1:13" ht="30" hidden="1" customHeight="1" x14ac:dyDescent="0.3">
      <c r="A4998" s="27">
        <f t="shared" si="53"/>
        <v>1274</v>
      </c>
      <c r="B4998" s="31">
        <v>45029</v>
      </c>
      <c r="C4998" s="24">
        <v>45012</v>
      </c>
      <c r="D4998" s="19" t="s">
        <v>1996</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57" t="s">
        <v>81</v>
      </c>
      <c r="K4998" s="64" t="str">
        <f ca="1">LeaveTracker[[#This Row],[Days]]&amp;" "&amp;LeaveTracker[[#This Row],[Type of Leave]]</f>
        <v>2 SL</v>
      </c>
      <c r="L4998" s="23">
        <f ca="1">NETWORKDAYS(LeaveTracker[[#This Row],[Start Date]],LeaveTracker[[#This Row],[End Date]],lstHolidays)</f>
        <v>2</v>
      </c>
      <c r="M4998" s="27"/>
    </row>
    <row r="4999" spans="1:13" ht="30" hidden="1" customHeight="1" x14ac:dyDescent="0.3">
      <c r="A4999" s="27">
        <f t="shared" si="53"/>
        <v>1275</v>
      </c>
      <c r="B4999" s="31">
        <v>45029</v>
      </c>
      <c r="C4999" s="31">
        <v>45012</v>
      </c>
      <c r="D4999" s="19" t="s">
        <v>825</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57" t="s">
        <v>81</v>
      </c>
      <c r="K4999" s="64" t="str">
        <f ca="1">LeaveTracker[[#This Row],[Days]]&amp;" "&amp;LeaveTracker[[#This Row],[Type of Leave]]</f>
        <v>1 SL</v>
      </c>
      <c r="L4999" s="23">
        <f ca="1">NETWORKDAYS(LeaveTracker[[#This Row],[Start Date]],LeaveTracker[[#This Row],[End Date]],lstHolidays)</f>
        <v>1</v>
      </c>
      <c r="M4999" s="27"/>
    </row>
    <row r="5000" spans="1:13" ht="30" hidden="1" customHeight="1" x14ac:dyDescent="0.3">
      <c r="A5000" s="27">
        <f t="shared" si="53"/>
        <v>1276</v>
      </c>
      <c r="B5000" s="31">
        <v>45029</v>
      </c>
      <c r="C5000" s="31">
        <v>45012</v>
      </c>
      <c r="D5000" s="19" t="s">
        <v>825</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57" t="s">
        <v>81</v>
      </c>
      <c r="K5000" s="64" t="str">
        <f ca="1">LeaveTracker[[#This Row],[Days]]&amp;" "&amp;LeaveTracker[[#This Row],[Type of Leave]]</f>
        <v>1 SL</v>
      </c>
      <c r="L5000" s="23">
        <f ca="1">NETWORKDAYS(LeaveTracker[[#This Row],[Start Date]],LeaveTracker[[#This Row],[End Date]],lstHolidays)</f>
        <v>1</v>
      </c>
      <c r="M5000" s="27"/>
    </row>
    <row r="5001" spans="1:13" ht="30" hidden="1" customHeight="1" x14ac:dyDescent="0.3">
      <c r="A5001" s="27">
        <f t="shared" si="53"/>
        <v>1277</v>
      </c>
      <c r="B5001" s="31">
        <v>45029</v>
      </c>
      <c r="C5001" s="31">
        <v>45012</v>
      </c>
      <c r="D5001" s="19" t="s">
        <v>1333</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57" t="s">
        <v>81</v>
      </c>
      <c r="K5001" s="64" t="str">
        <f ca="1">LeaveTracker[[#This Row],[Days]]&amp;" "&amp;LeaveTracker[[#This Row],[Type of Leave]]</f>
        <v>4 SL</v>
      </c>
      <c r="L5001" s="23">
        <f ca="1">NETWORKDAYS(LeaveTracker[[#This Row],[Start Date]],LeaveTracker[[#This Row],[End Date]],lstHolidays)</f>
        <v>4</v>
      </c>
      <c r="M5001" s="27"/>
    </row>
    <row r="5002" spans="1:13" ht="30" hidden="1" customHeight="1" x14ac:dyDescent="0.3">
      <c r="A5002" s="27">
        <f t="shared" si="53"/>
        <v>1278</v>
      </c>
      <c r="B5002" s="31">
        <v>45029</v>
      </c>
      <c r="C5002" s="31">
        <v>45012</v>
      </c>
      <c r="D5002" s="19" t="s">
        <v>387</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57" t="s">
        <v>299</v>
      </c>
      <c r="J5002" s="43" t="s">
        <v>105</v>
      </c>
      <c r="K5002" s="64" t="str">
        <f ca="1">LeaveTracker[[#This Row],[Days]]&amp;" "&amp;LeaveTracker[[#This Row],[Type of Leave]]</f>
        <v>1 OTHER</v>
      </c>
      <c r="L5002" s="23">
        <f ca="1">NETWORKDAYS(LeaveTracker[[#This Row],[Start Date]],LeaveTracker[[#This Row],[End Date]],lstHolidays)</f>
        <v>1</v>
      </c>
      <c r="M5002" s="27"/>
    </row>
    <row r="5003" spans="1:13" ht="30" hidden="1" customHeight="1" x14ac:dyDescent="0.3">
      <c r="A5003" s="27">
        <f t="shared" si="53"/>
        <v>1279</v>
      </c>
      <c r="B5003" s="31">
        <v>45029</v>
      </c>
      <c r="C5003" s="31">
        <v>45019</v>
      </c>
      <c r="D5003" s="19" t="s">
        <v>1747</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57" t="s">
        <v>81</v>
      </c>
      <c r="K5003" s="64" t="str">
        <f ca="1">LeaveTracker[[#This Row],[Days]]&amp;" "&amp;LeaveTracker[[#This Row],[Type of Leave]]</f>
        <v>1 SL</v>
      </c>
      <c r="L5003" s="23">
        <f ca="1">NETWORKDAYS(LeaveTracker[[#This Row],[Start Date]],LeaveTracker[[#This Row],[End Date]],lstHolidays)</f>
        <v>1</v>
      </c>
      <c r="M5003" s="27"/>
    </row>
    <row r="5004" spans="1:13" ht="30" hidden="1" customHeight="1" x14ac:dyDescent="0.3">
      <c r="A5004" s="27">
        <f t="shared" si="53"/>
        <v>1280</v>
      </c>
      <c r="B5004" s="31">
        <v>45029</v>
      </c>
      <c r="C5004" s="31">
        <v>44998</v>
      </c>
      <c r="D5004" s="19" t="s">
        <v>2096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57" t="s">
        <v>82</v>
      </c>
      <c r="K5004" s="64" t="str">
        <f ca="1">LeaveTracker[[#This Row],[Days]]&amp;" "&amp;LeaveTracker[[#This Row],[Type of Leave]]</f>
        <v>2 VL</v>
      </c>
      <c r="L5004" s="23">
        <f ca="1">NETWORKDAYS(LeaveTracker[[#This Row],[Start Date]],LeaveTracker[[#This Row],[End Date]],lstHolidays)</f>
        <v>2</v>
      </c>
      <c r="M5004" s="27"/>
    </row>
    <row r="5005" spans="1:13" ht="30" hidden="1" customHeight="1" x14ac:dyDescent="0.3">
      <c r="A5005" s="27">
        <v>1280</v>
      </c>
      <c r="B5005" s="31">
        <v>45029</v>
      </c>
      <c r="C5005" s="31">
        <v>44998</v>
      </c>
      <c r="D5005" s="19" t="s">
        <v>2096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57" t="s">
        <v>82</v>
      </c>
      <c r="K5005" s="64" t="str">
        <f ca="1">LeaveTracker[[#This Row],[Days]]&amp;" "&amp;LeaveTracker[[#This Row],[Type of Leave]]</f>
        <v>2 VL</v>
      </c>
      <c r="L5005" s="23">
        <f ca="1">NETWORKDAYS(LeaveTracker[[#This Row],[Start Date]],LeaveTracker[[#This Row],[End Date]],lstHolidays)</f>
        <v>2</v>
      </c>
      <c r="M5005" s="27"/>
    </row>
    <row r="5006" spans="1:13" ht="30" hidden="1" customHeight="1" x14ac:dyDescent="0.3">
      <c r="A5006" s="27">
        <f t="shared" si="53"/>
        <v>1281</v>
      </c>
      <c r="B5006" s="31">
        <v>45029</v>
      </c>
      <c r="C5006" s="31">
        <v>44993</v>
      </c>
      <c r="D5006" s="19" t="s">
        <v>1073</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57" t="s">
        <v>81</v>
      </c>
      <c r="K5006" s="64" t="str">
        <f ca="1">LeaveTracker[[#This Row],[Days]]&amp;" "&amp;LeaveTracker[[#This Row],[Type of Leave]]</f>
        <v>2 SL</v>
      </c>
      <c r="L5006" s="23">
        <f ca="1">NETWORKDAYS(LeaveTracker[[#This Row],[Start Date]],LeaveTracker[[#This Row],[End Date]],lstHolidays)</f>
        <v>2</v>
      </c>
      <c r="M5006" s="27"/>
    </row>
    <row r="5007" spans="1:13" ht="30" hidden="1" customHeight="1" x14ac:dyDescent="0.3">
      <c r="A5007" s="27">
        <f t="shared" si="53"/>
        <v>1282</v>
      </c>
      <c r="B5007" s="31">
        <v>45029</v>
      </c>
      <c r="C5007" s="31">
        <v>44993</v>
      </c>
      <c r="D5007" s="19" t="s">
        <v>1855</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57" t="s">
        <v>82</v>
      </c>
      <c r="K5007" s="64" t="str">
        <f ca="1">LeaveTracker[[#This Row],[Days]]&amp;" "&amp;LeaveTracker[[#This Row],[Type of Leave]]</f>
        <v>1 VL</v>
      </c>
      <c r="L5007" s="23">
        <f ca="1">NETWORKDAYS(LeaveTracker[[#This Row],[Start Date]],LeaveTracker[[#This Row],[End Date]],lstHolidays)</f>
        <v>1</v>
      </c>
      <c r="M5007" s="27"/>
    </row>
    <row r="5008" spans="1:13" ht="30" hidden="1" customHeight="1" x14ac:dyDescent="0.3">
      <c r="A5008" s="27">
        <f t="shared" si="53"/>
        <v>1283</v>
      </c>
      <c r="B5008" s="31">
        <v>45029</v>
      </c>
      <c r="C5008" s="31">
        <v>44993</v>
      </c>
      <c r="D5008" s="19" t="s">
        <v>1855</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57" t="s">
        <v>299</v>
      </c>
      <c r="J5008" s="43" t="s">
        <v>105</v>
      </c>
      <c r="K5008" s="64" t="str">
        <f ca="1">LeaveTracker[[#This Row],[Days]]&amp;" "&amp;LeaveTracker[[#This Row],[Type of Leave]]</f>
        <v>1 OTHER</v>
      </c>
      <c r="L5008" s="23">
        <f ca="1">NETWORKDAYS(LeaveTracker[[#This Row],[Start Date]],LeaveTracker[[#This Row],[End Date]],lstHolidays)</f>
        <v>1</v>
      </c>
      <c r="M5008" s="27"/>
    </row>
    <row r="5009" spans="1:13" ht="30" hidden="1" customHeight="1" x14ac:dyDescent="0.3">
      <c r="A5009" s="27">
        <f t="shared" si="53"/>
        <v>1284</v>
      </c>
      <c r="B5009" s="31">
        <v>45029</v>
      </c>
      <c r="C5009" s="31">
        <v>44995</v>
      </c>
      <c r="D5009" s="19" t="s">
        <v>1290</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57" t="s">
        <v>299</v>
      </c>
      <c r="J5009" s="43" t="s">
        <v>105</v>
      </c>
      <c r="K5009" s="64" t="str">
        <f ca="1">LeaveTracker[[#This Row],[Days]]&amp;" "&amp;LeaveTracker[[#This Row],[Type of Leave]]</f>
        <v>1 OTHER</v>
      </c>
      <c r="L5009" s="23">
        <f ca="1">NETWORKDAYS(LeaveTracker[[#This Row],[Start Date]],LeaveTracker[[#This Row],[End Date]],lstHolidays)</f>
        <v>1</v>
      </c>
      <c r="M5009" s="27"/>
    </row>
    <row r="5010" spans="1:13" ht="30" hidden="1" customHeight="1" x14ac:dyDescent="0.3">
      <c r="A5010" s="27">
        <f t="shared" si="53"/>
        <v>1285</v>
      </c>
      <c r="B5010" s="31">
        <v>45029</v>
      </c>
      <c r="C5010" s="31">
        <v>44998</v>
      </c>
      <c r="D5010" s="19" t="s">
        <v>662</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57" t="s">
        <v>82</v>
      </c>
      <c r="K5010" s="64" t="str">
        <f ca="1">LeaveTracker[[#This Row],[Days]]&amp;" "&amp;LeaveTracker[[#This Row],[Type of Leave]]</f>
        <v>1 VL</v>
      </c>
      <c r="L5010" s="23">
        <f ca="1">NETWORKDAYS(LeaveTracker[[#This Row],[Start Date]],LeaveTracker[[#This Row],[End Date]],lstHolidays)</f>
        <v>1</v>
      </c>
      <c r="M5010" s="27"/>
    </row>
    <row r="5011" spans="1:13" ht="30" hidden="1" customHeight="1" x14ac:dyDescent="0.3">
      <c r="A5011" s="27">
        <f t="shared" si="53"/>
        <v>1286</v>
      </c>
      <c r="B5011" s="31">
        <v>45029</v>
      </c>
      <c r="C5011" s="31">
        <v>45027</v>
      </c>
      <c r="D5011" s="19" t="s">
        <v>382</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57" t="s">
        <v>81</v>
      </c>
      <c r="K5011" s="64" t="str">
        <f ca="1">LeaveTracker[[#This Row],[Days]]&amp;" "&amp;LeaveTracker[[#This Row],[Type of Leave]]</f>
        <v>2 SL</v>
      </c>
      <c r="L5011" s="23">
        <f ca="1">NETWORKDAYS(LeaveTracker[[#This Row],[Start Date]],LeaveTracker[[#This Row],[End Date]],lstHolidays)</f>
        <v>2</v>
      </c>
      <c r="M5011" s="27"/>
    </row>
    <row r="5012" spans="1:13" ht="30" hidden="1" customHeight="1" x14ac:dyDescent="0.3">
      <c r="A5012" s="27">
        <f t="shared" si="53"/>
        <v>1287</v>
      </c>
      <c r="B5012" s="31">
        <v>45029</v>
      </c>
      <c r="C5012" s="31">
        <v>44991</v>
      </c>
      <c r="D5012" s="19" t="s">
        <v>1312</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57" t="s">
        <v>299</v>
      </c>
      <c r="J5012" s="43" t="s">
        <v>105</v>
      </c>
      <c r="K5012" s="64" t="str">
        <f ca="1">LeaveTracker[[#This Row],[Days]]&amp;" "&amp;LeaveTracker[[#This Row],[Type of Leave]]</f>
        <v>1 OTHER</v>
      </c>
      <c r="L5012" s="23">
        <f ca="1">NETWORKDAYS(LeaveTracker[[#This Row],[Start Date]],LeaveTracker[[#This Row],[End Date]],lstHolidays)</f>
        <v>1</v>
      </c>
      <c r="M5012" s="27"/>
    </row>
    <row r="5013" spans="1:13" ht="30" hidden="1" customHeight="1" x14ac:dyDescent="0.3">
      <c r="A5013" s="27">
        <f t="shared" si="53"/>
        <v>1288</v>
      </c>
      <c r="B5013" s="31">
        <v>45029</v>
      </c>
      <c r="C5013" s="31">
        <v>45000</v>
      </c>
      <c r="D5013" s="19" t="s">
        <v>247</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57" t="s">
        <v>299</v>
      </c>
      <c r="J5013" s="43" t="s">
        <v>105</v>
      </c>
      <c r="K5013" s="64" t="str">
        <f ca="1">LeaveTracker[[#This Row],[Days]]&amp;" "&amp;LeaveTracker[[#This Row],[Type of Leave]]</f>
        <v>1 OTHER</v>
      </c>
      <c r="L5013" s="23">
        <f ca="1">NETWORKDAYS(LeaveTracker[[#This Row],[Start Date]],LeaveTracker[[#This Row],[End Date]],lstHolidays)</f>
        <v>1</v>
      </c>
      <c r="M5013" s="27"/>
    </row>
    <row r="5014" spans="1:13" ht="30" hidden="1" customHeight="1" x14ac:dyDescent="0.3">
      <c r="A5014" s="27">
        <f t="shared" si="53"/>
        <v>1289</v>
      </c>
      <c r="B5014" s="31">
        <v>45029</v>
      </c>
      <c r="C5014" s="31">
        <v>45000</v>
      </c>
      <c r="D5014" s="19" t="s">
        <v>1079</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57" t="s">
        <v>82</v>
      </c>
      <c r="K5014" s="64" t="str">
        <f>LeaveTracker[[#This Row],[Days]]&amp;" "&amp;LeaveTracker[[#This Row],[Type of Leave]]</f>
        <v>5 VL</v>
      </c>
      <c r="L5014" s="23">
        <v>5</v>
      </c>
      <c r="M5014" s="27"/>
    </row>
    <row r="5015" spans="1:13" ht="30" hidden="1" customHeight="1" x14ac:dyDescent="0.3">
      <c r="A5015" s="27">
        <f t="shared" si="53"/>
        <v>1290</v>
      </c>
      <c r="B5015" s="31">
        <v>45029</v>
      </c>
      <c r="C5015" s="31">
        <v>45000</v>
      </c>
      <c r="D5015" s="19" t="s">
        <v>1098</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57" t="s">
        <v>299</v>
      </c>
      <c r="J5015" s="43" t="s">
        <v>105</v>
      </c>
      <c r="K5015" s="64" t="str">
        <f ca="1">LeaveTracker[[#This Row],[Days]]&amp;" "&amp;LeaveTracker[[#This Row],[Type of Leave]]</f>
        <v>1 OTHER</v>
      </c>
      <c r="L5015" s="23">
        <f ca="1">NETWORKDAYS(LeaveTracker[[#This Row],[Start Date]],LeaveTracker[[#This Row],[End Date]],lstHolidays)</f>
        <v>1</v>
      </c>
      <c r="M5015" s="27"/>
    </row>
    <row r="5016" spans="1:13" ht="30" hidden="1" customHeight="1" x14ac:dyDescent="0.3">
      <c r="A5016" s="27">
        <f t="shared" si="53"/>
        <v>1291</v>
      </c>
      <c r="B5016" s="31">
        <v>45029</v>
      </c>
      <c r="C5016" s="31">
        <v>44998</v>
      </c>
      <c r="D5016" s="19" t="s">
        <v>1098</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57" t="s">
        <v>82</v>
      </c>
      <c r="K5016" s="64" t="str">
        <f ca="1">LeaveTracker[[#This Row],[Days]]&amp;" "&amp;LeaveTracker[[#This Row],[Type of Leave]]</f>
        <v>2 VL</v>
      </c>
      <c r="L5016" s="23">
        <f ca="1">NETWORKDAYS(LeaveTracker[[#This Row],[Start Date]],LeaveTracker[[#This Row],[End Date]],lstHolidays)</f>
        <v>2</v>
      </c>
      <c r="M5016" s="27"/>
    </row>
    <row r="5017" spans="1:13" ht="30" hidden="1" customHeight="1" x14ac:dyDescent="0.3">
      <c r="A5017" s="27">
        <f t="shared" si="53"/>
        <v>1292</v>
      </c>
      <c r="B5017" s="31">
        <v>45029</v>
      </c>
      <c r="C5017" s="31">
        <v>45001</v>
      </c>
      <c r="D5017" s="19" t="s">
        <v>574</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57" t="s">
        <v>81</v>
      </c>
      <c r="K5017" s="64" t="str">
        <f ca="1">LeaveTracker[[#This Row],[Days]]&amp;" "&amp;LeaveTracker[[#This Row],[Type of Leave]]</f>
        <v>1 SL</v>
      </c>
      <c r="L5017" s="23">
        <f ca="1">NETWORKDAYS(LeaveTracker[[#This Row],[Start Date]],LeaveTracker[[#This Row],[End Date]],lstHolidays)</f>
        <v>1</v>
      </c>
      <c r="M5017" s="27"/>
    </row>
    <row r="5018" spans="1:13" ht="30" hidden="1" customHeight="1" x14ac:dyDescent="0.3">
      <c r="A5018" s="27">
        <f t="shared" si="53"/>
        <v>1293</v>
      </c>
      <c r="B5018" s="31">
        <v>45029</v>
      </c>
      <c r="C5018" s="31">
        <v>45005</v>
      </c>
      <c r="D5018" s="19" t="s">
        <v>737</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57" t="s">
        <v>81</v>
      </c>
      <c r="K5018" s="64" t="str">
        <f ca="1">LeaveTracker[[#This Row],[Days]]&amp;" "&amp;LeaveTracker[[#This Row],[Type of Leave]]</f>
        <v>5 SL</v>
      </c>
      <c r="L5018" s="23">
        <f ca="1">NETWORKDAYS(LeaveTracker[[#This Row],[Start Date]],LeaveTracker[[#This Row],[End Date]],lstHolidays)</f>
        <v>5</v>
      </c>
      <c r="M5018" s="27"/>
    </row>
    <row r="5019" spans="1:13" ht="30" hidden="1" customHeight="1" x14ac:dyDescent="0.3">
      <c r="A5019" s="27">
        <f t="shared" si="53"/>
        <v>1294</v>
      </c>
      <c r="B5019" s="31">
        <v>45029</v>
      </c>
      <c r="C5019" s="31">
        <v>45001</v>
      </c>
      <c r="D5019" s="19" t="s">
        <v>1100</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57" t="s">
        <v>82</v>
      </c>
      <c r="K5019" s="64" t="str">
        <f ca="1">LeaveTracker[[#This Row],[Days]]&amp;" "&amp;LeaveTracker[[#This Row],[Type of Leave]]</f>
        <v>1 VL</v>
      </c>
      <c r="L5019" s="23">
        <f ca="1">NETWORKDAYS(LeaveTracker[[#This Row],[Start Date]],LeaveTracker[[#This Row],[End Date]],lstHolidays)</f>
        <v>1</v>
      </c>
      <c r="M5019" s="27"/>
    </row>
    <row r="5020" spans="1:13" ht="30" hidden="1" customHeight="1" x14ac:dyDescent="0.3">
      <c r="A5020" s="27">
        <f t="shared" si="53"/>
        <v>1295</v>
      </c>
      <c r="B5020" s="31">
        <v>45029</v>
      </c>
      <c r="C5020" s="31">
        <v>45001</v>
      </c>
      <c r="D5020" s="19" t="s">
        <v>499</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57" t="s">
        <v>81</v>
      </c>
      <c r="K5020" s="64" t="str">
        <f ca="1">LeaveTracker[[#This Row],[Days]]&amp;" "&amp;LeaveTracker[[#This Row],[Type of Leave]]</f>
        <v>1 SL</v>
      </c>
      <c r="L5020" s="23">
        <f ca="1">NETWORKDAYS(LeaveTracker[[#This Row],[Start Date]],LeaveTracker[[#This Row],[End Date]],lstHolidays)</f>
        <v>1</v>
      </c>
      <c r="M5020" s="27"/>
    </row>
    <row r="5021" spans="1:13" ht="30" hidden="1" customHeight="1" x14ac:dyDescent="0.3">
      <c r="A5021" s="27">
        <f t="shared" si="53"/>
        <v>1296</v>
      </c>
      <c r="B5021" s="31">
        <v>45029</v>
      </c>
      <c r="C5021" s="31">
        <v>45001</v>
      </c>
      <c r="D5021" s="19" t="s">
        <v>1269</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57" t="s">
        <v>81</v>
      </c>
      <c r="K5021" s="64" t="str">
        <f ca="1">LeaveTracker[[#This Row],[Days]]&amp;" "&amp;LeaveTracker[[#This Row],[Type of Leave]]</f>
        <v>1 SL</v>
      </c>
      <c r="L5021" s="23">
        <f ca="1">NETWORKDAYS(LeaveTracker[[#This Row],[Start Date]],LeaveTracker[[#This Row],[End Date]],lstHolidays)</f>
        <v>1</v>
      </c>
      <c r="M5021" s="27"/>
    </row>
    <row r="5022" spans="1:13" ht="30" hidden="1" customHeight="1" x14ac:dyDescent="0.3">
      <c r="A5022" s="27">
        <f t="shared" ref="A5022:A5085" si="54">A5021+1</f>
        <v>1297</v>
      </c>
      <c r="B5022" s="31">
        <v>45029</v>
      </c>
      <c r="C5022" s="31">
        <v>45000</v>
      </c>
      <c r="D5022" s="19" t="s">
        <v>325</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57" t="s">
        <v>81</v>
      </c>
      <c r="K5022" s="64" t="str">
        <f ca="1">LeaveTracker[[#This Row],[Days]]&amp;" "&amp;LeaveTracker[[#This Row],[Type of Leave]]</f>
        <v>1 SL</v>
      </c>
      <c r="L5022" s="23">
        <f ca="1">NETWORKDAYS(LeaveTracker[[#This Row],[Start Date]],LeaveTracker[[#This Row],[End Date]],lstHolidays)</f>
        <v>1</v>
      </c>
      <c r="M5022" s="27"/>
    </row>
    <row r="5023" spans="1:13" ht="30" hidden="1" customHeight="1" x14ac:dyDescent="0.3">
      <c r="A5023" s="27">
        <f t="shared" si="54"/>
        <v>1298</v>
      </c>
      <c r="B5023" s="31">
        <v>45029</v>
      </c>
      <c r="C5023" s="31">
        <v>44998</v>
      </c>
      <c r="D5023" s="19" t="s">
        <v>1759</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57" t="s">
        <v>81</v>
      </c>
      <c r="K5023" s="64" t="str">
        <f ca="1">LeaveTracker[[#This Row],[Days]]&amp;" "&amp;LeaveTracker[[#This Row],[Type of Leave]]</f>
        <v>1 SL</v>
      </c>
      <c r="L5023" s="23">
        <f ca="1">NETWORKDAYS(LeaveTracker[[#This Row],[Start Date]],LeaveTracker[[#This Row],[End Date]],lstHolidays)</f>
        <v>1</v>
      </c>
      <c r="M5023" s="27"/>
    </row>
    <row r="5024" spans="1:13" ht="30" hidden="1" customHeight="1" x14ac:dyDescent="0.3">
      <c r="A5024" s="27">
        <f t="shared" si="54"/>
        <v>1299</v>
      </c>
      <c r="B5024" s="31">
        <v>45029</v>
      </c>
      <c r="C5024" s="31">
        <v>44993</v>
      </c>
      <c r="D5024" s="19" t="s">
        <v>953</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57" t="s">
        <v>81</v>
      </c>
      <c r="K5024" s="64" t="str">
        <f ca="1">LeaveTracker[[#This Row],[Days]]&amp;" "&amp;LeaveTracker[[#This Row],[Type of Leave]]</f>
        <v>2 SL</v>
      </c>
      <c r="L5024" s="23">
        <f ca="1">NETWORKDAYS(LeaveTracker[[#This Row],[Start Date]],LeaveTracker[[#This Row],[End Date]],lstHolidays)</f>
        <v>2</v>
      </c>
      <c r="M5024" s="27"/>
    </row>
    <row r="5025" spans="1:13" ht="30" hidden="1" customHeight="1" x14ac:dyDescent="0.3">
      <c r="A5025" s="27">
        <f t="shared" si="54"/>
        <v>1300</v>
      </c>
      <c r="B5025" s="31">
        <v>45029</v>
      </c>
      <c r="C5025" s="31">
        <v>45027</v>
      </c>
      <c r="D5025" s="19" t="s">
        <v>364</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57" t="s">
        <v>81</v>
      </c>
      <c r="K5025" s="64" t="str">
        <f ca="1">LeaveTracker[[#This Row],[Days]]&amp;" "&amp;LeaveTracker[[#This Row],[Type of Leave]]</f>
        <v>1 SL</v>
      </c>
      <c r="L5025" s="23">
        <f ca="1">NETWORKDAYS(LeaveTracker[[#This Row],[Start Date]],LeaveTracker[[#This Row],[End Date]],lstHolidays)</f>
        <v>1</v>
      </c>
      <c r="M5025" s="27"/>
    </row>
    <row r="5026" spans="1:13" ht="30" hidden="1" customHeight="1" x14ac:dyDescent="0.3">
      <c r="A5026" s="27">
        <f t="shared" si="54"/>
        <v>1301</v>
      </c>
      <c r="B5026" s="31">
        <v>45029</v>
      </c>
      <c r="C5026" s="31">
        <v>45027</v>
      </c>
      <c r="D5026" s="19" t="s">
        <v>1845</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57" t="s">
        <v>81</v>
      </c>
      <c r="K5026" s="64" t="str">
        <f ca="1">LeaveTracker[[#This Row],[Days]]&amp;" "&amp;LeaveTracker[[#This Row],[Type of Leave]]</f>
        <v>2 SL</v>
      </c>
      <c r="L5026" s="23">
        <f ca="1">NETWORKDAYS(LeaveTracker[[#This Row],[Start Date]],LeaveTracker[[#This Row],[End Date]],lstHolidays)</f>
        <v>2</v>
      </c>
      <c r="M5026" s="27"/>
    </row>
    <row r="5027" spans="1:13" ht="30" hidden="1" customHeight="1" x14ac:dyDescent="0.3">
      <c r="A5027" s="27">
        <f t="shared" si="54"/>
        <v>1302</v>
      </c>
      <c r="B5027" s="31">
        <v>45029</v>
      </c>
      <c r="C5027" s="31">
        <v>45013</v>
      </c>
      <c r="D5027" s="19" t="s">
        <v>732</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57" t="s">
        <v>81</v>
      </c>
      <c r="K5027" s="64" t="str">
        <f ca="1">LeaveTracker[[#This Row],[Days]]&amp;" "&amp;LeaveTracker[[#This Row],[Type of Leave]]</f>
        <v>1 SL</v>
      </c>
      <c r="L5027" s="23">
        <f ca="1">NETWORKDAYS(LeaveTracker[[#This Row],[Start Date]],LeaveTracker[[#This Row],[End Date]],lstHolidays)</f>
        <v>1</v>
      </c>
      <c r="M5027" s="27"/>
    </row>
    <row r="5028" spans="1:13" ht="30" hidden="1" customHeight="1" x14ac:dyDescent="0.3">
      <c r="A5028" s="27">
        <v>1302</v>
      </c>
      <c r="B5028" s="31">
        <v>45029</v>
      </c>
      <c r="C5028" s="31">
        <v>45013</v>
      </c>
      <c r="D5028" s="19" t="s">
        <v>732</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57" t="s">
        <v>81</v>
      </c>
      <c r="K5028" s="64" t="str">
        <f ca="1">LeaveTracker[[#This Row],[Days]]&amp;" "&amp;LeaveTracker[[#This Row],[Type of Leave]]</f>
        <v>1 SL</v>
      </c>
      <c r="L5028" s="23">
        <f ca="1">NETWORKDAYS(LeaveTracker[[#This Row],[Start Date]],LeaveTracker[[#This Row],[End Date]],lstHolidays)</f>
        <v>1</v>
      </c>
      <c r="M5028" s="27"/>
    </row>
    <row r="5029" spans="1:13" ht="30" hidden="1"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57" t="s">
        <v>299</v>
      </c>
      <c r="J5029" s="43" t="s">
        <v>158</v>
      </c>
      <c r="K5029" s="64" t="str">
        <f ca="1">LeaveTracker[[#This Row],[Days]]&amp;" "&amp;LeaveTracker[[#This Row],[Type of Leave]]</f>
        <v>1 OTHER</v>
      </c>
      <c r="L5029" s="23">
        <f ca="1">NETWORKDAYS(LeaveTracker[[#This Row],[Start Date]],LeaveTracker[[#This Row],[End Date]],lstHolidays)</f>
        <v>1</v>
      </c>
      <c r="M5029" s="27"/>
    </row>
    <row r="5030" spans="1:13" ht="30" hidden="1" customHeight="1" x14ac:dyDescent="0.3">
      <c r="A5030" s="27">
        <f t="shared" si="54"/>
        <v>1304</v>
      </c>
      <c r="B5030" s="31">
        <v>45029</v>
      </c>
      <c r="C5030" s="31">
        <v>45021</v>
      </c>
      <c r="D5030" s="19" t="s">
        <v>2253</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57" t="s">
        <v>82</v>
      </c>
      <c r="K5030" s="64" t="str">
        <f ca="1">LeaveTracker[[#This Row],[Days]]&amp;" "&amp;LeaveTracker[[#This Row],[Type of Leave]]</f>
        <v>2 VL</v>
      </c>
      <c r="L5030" s="23">
        <f ca="1">NETWORKDAYS(LeaveTracker[[#This Row],[Start Date]],LeaveTracker[[#This Row],[End Date]],lstHolidays)</f>
        <v>2</v>
      </c>
      <c r="M5030" s="27"/>
    </row>
    <row r="5031" spans="1:13" ht="30" hidden="1" customHeight="1" x14ac:dyDescent="0.3">
      <c r="A5031" s="27">
        <v>1304</v>
      </c>
      <c r="B5031" s="31">
        <v>45029</v>
      </c>
      <c r="C5031" s="31">
        <v>45021</v>
      </c>
      <c r="D5031" s="19" t="s">
        <v>2253</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57" t="s">
        <v>82</v>
      </c>
      <c r="K5031" s="64" t="str">
        <f ca="1">LeaveTracker[[#This Row],[Days]]&amp;" "&amp;LeaveTracker[[#This Row],[Type of Leave]]</f>
        <v>2 VL</v>
      </c>
      <c r="L5031" s="23">
        <f ca="1">NETWORKDAYS(LeaveTracker[[#This Row],[Start Date]],LeaveTracker[[#This Row],[End Date]],lstHolidays)</f>
        <v>2</v>
      </c>
      <c r="M5031" s="27"/>
    </row>
    <row r="5032" spans="1:13" ht="30" hidden="1" customHeight="1" x14ac:dyDescent="0.3">
      <c r="A5032" s="27">
        <f t="shared" si="54"/>
        <v>1305</v>
      </c>
      <c r="B5032" s="31">
        <v>45029</v>
      </c>
      <c r="C5032" s="31">
        <v>45027</v>
      </c>
      <c r="D5032" s="19" t="s">
        <v>1747</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57" t="s">
        <v>81</v>
      </c>
      <c r="K5032" s="64" t="str">
        <f ca="1">LeaveTracker[[#This Row],[Days]]&amp;" "&amp;LeaveTracker[[#This Row],[Type of Leave]]</f>
        <v>2 SL</v>
      </c>
      <c r="L5032" s="23">
        <f ca="1">NETWORKDAYS(LeaveTracker[[#This Row],[Start Date]],LeaveTracker[[#This Row],[End Date]],lstHolidays)</f>
        <v>2</v>
      </c>
      <c r="M5032" s="27"/>
    </row>
    <row r="5033" spans="1:13" ht="30" hidden="1" customHeight="1" x14ac:dyDescent="0.3">
      <c r="A5033" s="27">
        <f t="shared" si="54"/>
        <v>1306</v>
      </c>
      <c r="B5033" s="31">
        <v>45029</v>
      </c>
      <c r="C5033" s="31">
        <v>45019</v>
      </c>
      <c r="D5033" s="19" t="s">
        <v>1055</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57" t="s">
        <v>82</v>
      </c>
      <c r="K5033" s="64" t="str">
        <f ca="1">LeaveTracker[[#This Row],[Days]]&amp;" "&amp;LeaveTracker[[#This Row],[Type of Leave]]</f>
        <v>1 VL</v>
      </c>
      <c r="L5033" s="23">
        <f ca="1">NETWORKDAYS(LeaveTracker[[#This Row],[Start Date]],LeaveTracker[[#This Row],[End Date]],lstHolidays)</f>
        <v>1</v>
      </c>
      <c r="M5033" s="27"/>
    </row>
    <row r="5034" spans="1:13" ht="30" hidden="1" customHeight="1" x14ac:dyDescent="0.3">
      <c r="A5034" s="27">
        <f t="shared" si="54"/>
        <v>1307</v>
      </c>
      <c r="B5034" s="31">
        <v>45029</v>
      </c>
      <c r="C5034" s="31">
        <v>45027</v>
      </c>
      <c r="D5034" s="19" t="s">
        <v>1770</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57" t="s">
        <v>81</v>
      </c>
      <c r="K5034" s="64" t="str">
        <f ca="1">LeaveTracker[[#This Row],[Days]]&amp;" "&amp;LeaveTracker[[#This Row],[Type of Leave]]</f>
        <v>1 SL</v>
      </c>
      <c r="L5034" s="23">
        <f ca="1">NETWORKDAYS(LeaveTracker[[#This Row],[Start Date]],LeaveTracker[[#This Row],[End Date]],lstHolidays)</f>
        <v>1</v>
      </c>
      <c r="M5034" s="27"/>
    </row>
    <row r="5035" spans="1:13" ht="30" hidden="1" customHeight="1" x14ac:dyDescent="0.3">
      <c r="A5035" s="27">
        <f t="shared" si="54"/>
        <v>1308</v>
      </c>
      <c r="B5035" s="31">
        <v>45029</v>
      </c>
      <c r="C5035" s="31">
        <v>45027</v>
      </c>
      <c r="D5035" s="19" t="s">
        <v>475</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57" t="s">
        <v>81</v>
      </c>
      <c r="K5035" s="64" t="str">
        <f ca="1">LeaveTracker[[#This Row],[Days]]&amp;" "&amp;LeaveTracker[[#This Row],[Type of Leave]]</f>
        <v>2 SL</v>
      </c>
      <c r="L5035" s="23">
        <f ca="1">NETWORKDAYS(LeaveTracker[[#This Row],[Start Date]],LeaveTracker[[#This Row],[End Date]],lstHolidays)</f>
        <v>2</v>
      </c>
      <c r="M5035" s="27"/>
    </row>
    <row r="5036" spans="1:13" ht="30" hidden="1" customHeight="1" x14ac:dyDescent="0.3">
      <c r="A5036" s="27">
        <f t="shared" si="54"/>
        <v>1309</v>
      </c>
      <c r="B5036" s="31">
        <v>45029</v>
      </c>
      <c r="C5036" s="31">
        <v>45014</v>
      </c>
      <c r="D5036" s="19" t="s">
        <v>473</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57" t="s">
        <v>81</v>
      </c>
      <c r="K5036" s="64" t="str">
        <f ca="1">LeaveTracker[[#This Row],[Days]]&amp;" "&amp;LeaveTracker[[#This Row],[Type of Leave]]</f>
        <v>1 SL</v>
      </c>
      <c r="L5036" s="23">
        <f ca="1">NETWORKDAYS(LeaveTracker[[#This Row],[Start Date]],LeaveTracker[[#This Row],[End Date]],lstHolidays)</f>
        <v>1</v>
      </c>
      <c r="M5036" s="27"/>
    </row>
    <row r="5037" spans="1:13" ht="30" hidden="1" customHeight="1" x14ac:dyDescent="0.3">
      <c r="A5037" s="27">
        <f t="shared" si="54"/>
        <v>1310</v>
      </c>
      <c r="B5037" s="31">
        <v>45029</v>
      </c>
      <c r="C5037" s="31">
        <v>45027</v>
      </c>
      <c r="D5037" s="19" t="s">
        <v>1775</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57" t="s">
        <v>81</v>
      </c>
      <c r="K5037" s="64" t="str">
        <f ca="1">LeaveTracker[[#This Row],[Days]]&amp;" "&amp;LeaveTracker[[#This Row],[Type of Leave]]</f>
        <v>2 SL</v>
      </c>
      <c r="L5037" s="23">
        <f ca="1">NETWORKDAYS(LeaveTracker[[#This Row],[Start Date]],LeaveTracker[[#This Row],[End Date]],lstHolidays)</f>
        <v>2</v>
      </c>
      <c r="M5037" s="27"/>
    </row>
    <row r="5038" spans="1:13" ht="30" hidden="1" customHeight="1" x14ac:dyDescent="0.3">
      <c r="A5038" s="27">
        <f t="shared" si="54"/>
        <v>1311</v>
      </c>
      <c r="B5038" s="31">
        <v>45029</v>
      </c>
      <c r="C5038" s="31">
        <v>44995</v>
      </c>
      <c r="D5038" s="19" t="s">
        <v>1052</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57" t="s">
        <v>81</v>
      </c>
      <c r="K5038" s="64" t="str">
        <f ca="1">LeaveTracker[[#This Row],[Days]]&amp;" "&amp;LeaveTracker[[#This Row],[Type of Leave]]</f>
        <v>3 SL</v>
      </c>
      <c r="L5038" s="23">
        <f ca="1">NETWORKDAYS(LeaveTracker[[#This Row],[Start Date]],LeaveTracker[[#This Row],[End Date]],lstHolidays)</f>
        <v>3</v>
      </c>
      <c r="M5038" s="27"/>
    </row>
    <row r="5039" spans="1:13" ht="30" hidden="1" customHeight="1" x14ac:dyDescent="0.3">
      <c r="A5039" s="27">
        <f t="shared" si="54"/>
        <v>1312</v>
      </c>
      <c r="B5039" s="31">
        <v>45029</v>
      </c>
      <c r="C5039" s="31">
        <v>45008</v>
      </c>
      <c r="D5039" s="19" t="s">
        <v>801</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57" t="s">
        <v>299</v>
      </c>
      <c r="J5039" s="43" t="s">
        <v>646</v>
      </c>
      <c r="K5039" s="64" t="str">
        <f ca="1">LeaveTracker[[#This Row],[Days]]&amp;" "&amp;LeaveTracker[[#This Row],[Type of Leave]]</f>
        <v>1 OTHER</v>
      </c>
      <c r="L5039" s="23">
        <f ca="1">NETWORKDAYS(LeaveTracker[[#This Row],[Start Date]],LeaveTracker[[#This Row],[End Date]],lstHolidays)</f>
        <v>1</v>
      </c>
      <c r="M5039" s="27"/>
    </row>
    <row r="5040" spans="1:13" ht="30" hidden="1" customHeight="1" x14ac:dyDescent="0.3">
      <c r="A5040" s="27">
        <f t="shared" si="54"/>
        <v>1313</v>
      </c>
      <c r="B5040" s="31">
        <v>45029</v>
      </c>
      <c r="C5040" s="31">
        <v>45008</v>
      </c>
      <c r="D5040" s="19" t="s">
        <v>1858</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57" t="s">
        <v>299</v>
      </c>
      <c r="J5040" s="43" t="s">
        <v>758</v>
      </c>
      <c r="K5040" s="64" t="str">
        <f ca="1">LeaveTracker[[#This Row],[Days]]&amp;" "&amp;LeaveTracker[[#This Row],[Type of Leave]]</f>
        <v>1 OTHER</v>
      </c>
      <c r="L5040" s="23">
        <f ca="1">NETWORKDAYS(LeaveTracker[[#This Row],[Start Date]],LeaveTracker[[#This Row],[End Date]],lstHolidays)</f>
        <v>1</v>
      </c>
      <c r="M5040" s="27"/>
    </row>
    <row r="5041" spans="1:13" ht="30" hidden="1" customHeight="1" x14ac:dyDescent="0.3">
      <c r="A5041" s="27">
        <f t="shared" si="54"/>
        <v>1314</v>
      </c>
      <c r="B5041" s="31">
        <v>45029</v>
      </c>
      <c r="C5041" s="31">
        <v>45021</v>
      </c>
      <c r="D5041" s="19" t="s">
        <v>473</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57" t="s">
        <v>81</v>
      </c>
      <c r="K5041" s="64" t="str">
        <f ca="1">LeaveTracker[[#This Row],[Days]]&amp;" "&amp;LeaveTracker[[#This Row],[Type of Leave]]</f>
        <v>1 SL</v>
      </c>
      <c r="L5041" s="23">
        <f ca="1">NETWORKDAYS(LeaveTracker[[#This Row],[Start Date]],LeaveTracker[[#This Row],[End Date]],lstHolidays)</f>
        <v>1</v>
      </c>
      <c r="M5041" s="27"/>
    </row>
    <row r="5042" spans="1:13" ht="30" hidden="1" customHeight="1" x14ac:dyDescent="0.3">
      <c r="A5042" s="27">
        <f t="shared" si="54"/>
        <v>1315</v>
      </c>
      <c r="B5042" s="31">
        <v>45029</v>
      </c>
      <c r="C5042" s="31">
        <v>45016</v>
      </c>
      <c r="D5042" s="19" t="s">
        <v>1052</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57" t="s">
        <v>81</v>
      </c>
      <c r="K5042" s="64" t="str">
        <f ca="1">LeaveTracker[[#This Row],[Days]]&amp;" "&amp;LeaveTracker[[#This Row],[Type of Leave]]</f>
        <v>1 SL</v>
      </c>
      <c r="L5042" s="23">
        <f ca="1">NETWORKDAYS(LeaveTracker[[#This Row],[Start Date]],LeaveTracker[[#This Row],[End Date]],lstHolidays)</f>
        <v>1</v>
      </c>
      <c r="M5042" s="27"/>
    </row>
    <row r="5043" spans="1:13" ht="30" hidden="1" customHeight="1" x14ac:dyDescent="0.3">
      <c r="A5043" s="27">
        <v>1315</v>
      </c>
      <c r="B5043" s="31">
        <v>45029</v>
      </c>
      <c r="C5043" s="31">
        <v>45021</v>
      </c>
      <c r="D5043" s="19" t="s">
        <v>1052</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57" t="s">
        <v>81</v>
      </c>
      <c r="K5043" s="64" t="str">
        <f ca="1">LeaveTracker[[#This Row],[Days]]&amp;" "&amp;LeaveTracker[[#This Row],[Type of Leave]]</f>
        <v>1 SL</v>
      </c>
      <c r="L5043" s="23">
        <f ca="1">NETWORKDAYS(LeaveTracker[[#This Row],[Start Date]],LeaveTracker[[#This Row],[End Date]],lstHolidays)</f>
        <v>1</v>
      </c>
      <c r="M5043" s="27"/>
    </row>
    <row r="5044" spans="1:13" ht="30" hidden="1" customHeight="1" x14ac:dyDescent="0.3">
      <c r="A5044" s="27">
        <v>1315</v>
      </c>
      <c r="B5044" s="31">
        <v>45029</v>
      </c>
      <c r="C5044" s="31">
        <v>45029</v>
      </c>
      <c r="D5044" s="19" t="s">
        <v>1052</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57" t="s">
        <v>81</v>
      </c>
      <c r="K5044" s="64" t="str">
        <f ca="1">LeaveTracker[[#This Row],[Days]]&amp;" "&amp;LeaveTracker[[#This Row],[Type of Leave]]</f>
        <v>1 SL</v>
      </c>
      <c r="L5044" s="23">
        <f ca="1">NETWORKDAYS(LeaveTracker[[#This Row],[Start Date]],LeaveTracker[[#This Row],[End Date]],lstHolidays)</f>
        <v>1</v>
      </c>
      <c r="M5044" s="27"/>
    </row>
    <row r="5045" spans="1:13" ht="30" hidden="1" customHeight="1" x14ac:dyDescent="0.3">
      <c r="A5045" s="27">
        <f t="shared" si="54"/>
        <v>1316</v>
      </c>
      <c r="B5045" s="31">
        <v>45029</v>
      </c>
      <c r="C5045" s="31">
        <v>45006</v>
      </c>
      <c r="D5045" s="19" t="s">
        <v>475</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57" t="s">
        <v>81</v>
      </c>
      <c r="K5045" s="64" t="str">
        <f ca="1">LeaveTracker[[#This Row],[Days]]&amp;" "&amp;LeaveTracker[[#This Row],[Type of Leave]]</f>
        <v>1 SL</v>
      </c>
      <c r="L5045" s="23">
        <f ca="1">NETWORKDAYS(LeaveTracker[[#This Row],[Start Date]],LeaveTracker[[#This Row],[End Date]],lstHolidays)</f>
        <v>1</v>
      </c>
      <c r="M5045" s="27"/>
    </row>
    <row r="5046" spans="1:13" ht="30" hidden="1" customHeight="1" x14ac:dyDescent="0.3">
      <c r="A5046" s="27">
        <f t="shared" si="54"/>
        <v>1317</v>
      </c>
      <c r="B5046" s="31">
        <v>45029</v>
      </c>
      <c r="C5046" s="31">
        <v>45014</v>
      </c>
      <c r="D5046" s="19" t="s">
        <v>1073</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57" t="s">
        <v>81</v>
      </c>
      <c r="K5046" s="64" t="str">
        <f ca="1">LeaveTracker[[#This Row],[Days]]&amp;" "&amp;LeaveTracker[[#This Row],[Type of Leave]]</f>
        <v>2 SL</v>
      </c>
      <c r="L5046" s="23">
        <f ca="1">NETWORKDAYS(LeaveTracker[[#This Row],[Start Date]],LeaveTracker[[#This Row],[End Date]],lstHolidays)</f>
        <v>2</v>
      </c>
      <c r="M5046" s="27"/>
    </row>
    <row r="5047" spans="1:13" ht="30" hidden="1" customHeight="1" x14ac:dyDescent="0.3">
      <c r="A5047" s="27">
        <f t="shared" si="54"/>
        <v>1318</v>
      </c>
      <c r="B5047" s="31">
        <v>45029</v>
      </c>
      <c r="C5047" s="31">
        <v>45019</v>
      </c>
      <c r="D5047" s="19" t="s">
        <v>1982</v>
      </c>
      <c r="E5047" s="19" t="str">
        <f>IF(ISBLANK(LeaveTracker[[#This Row],[Employee Name]]),"-----",VLOOKUP(LeaveTracker[[#This Row],[Employee Name]],Employees[[Employee Name]:[Office]],7))</f>
        <v>ADMIN</v>
      </c>
      <c r="F5047" s="19" t="str">
        <f>IF(ISBLANK(LeaveTracker[[#This Row],[Employee Name]]),"-----",VLOOKUP(LeaveTracker[[#This Row],[Employee Name]],Employees[[Employee Name]:[Office]],6))</f>
        <v>CASUAL</v>
      </c>
      <c r="G5047" s="24">
        <v>45017</v>
      </c>
      <c r="H5047" s="24">
        <v>45017</v>
      </c>
      <c r="I5047" s="57" t="s">
        <v>81</v>
      </c>
      <c r="K5047" s="64" t="str">
        <f>LeaveTracker[[#This Row],[Days]]&amp;" "&amp;LeaveTracker[[#This Row],[Type of Leave]]</f>
        <v>1 SL</v>
      </c>
      <c r="L5047" s="23">
        <v>1</v>
      </c>
      <c r="M5047" s="27"/>
    </row>
    <row r="5048" spans="1:13" ht="30" hidden="1" customHeight="1" x14ac:dyDescent="0.3">
      <c r="A5048" s="27">
        <f t="shared" si="54"/>
        <v>1319</v>
      </c>
      <c r="B5048" s="31">
        <v>45029</v>
      </c>
      <c r="C5048" s="31">
        <v>45019</v>
      </c>
      <c r="D5048" s="19" t="s">
        <v>1982</v>
      </c>
      <c r="E5048" s="19" t="str">
        <f>IF(ISBLANK(LeaveTracker[[#This Row],[Employee Name]]),"-----",VLOOKUP(LeaveTracker[[#This Row],[Employee Name]],Employees[[Employee Name]:[Office]],7))</f>
        <v>ADMIN</v>
      </c>
      <c r="F5048" s="19" t="str">
        <f>IF(ISBLANK(LeaveTracker[[#This Row],[Employee Name]]),"-----",VLOOKUP(LeaveTracker[[#This Row],[Employee Name]],Employees[[Employee Name]:[Office]],6))</f>
        <v>CASUAL</v>
      </c>
      <c r="G5048" s="24">
        <v>45033</v>
      </c>
      <c r="H5048" s="24">
        <v>45033</v>
      </c>
      <c r="I5048" s="57" t="s">
        <v>299</v>
      </c>
      <c r="J5048" s="43" t="s">
        <v>105</v>
      </c>
      <c r="K5048" s="64" t="str">
        <f ca="1">LeaveTracker[[#This Row],[Days]]&amp;" "&amp;LeaveTracker[[#This Row],[Type of Leave]]</f>
        <v>1 OTHER</v>
      </c>
      <c r="L5048" s="23">
        <f ca="1">NETWORKDAYS(LeaveTracker[[#This Row],[Start Date]],LeaveTracker[[#This Row],[End Date]],lstHolidays)</f>
        <v>1</v>
      </c>
      <c r="M5048" s="27"/>
    </row>
    <row r="5049" spans="1:13" ht="30" hidden="1" customHeight="1" x14ac:dyDescent="0.3">
      <c r="A5049" s="27">
        <f t="shared" si="54"/>
        <v>1320</v>
      </c>
      <c r="B5049" s="31">
        <v>45029</v>
      </c>
      <c r="C5049" s="31">
        <v>45028</v>
      </c>
      <c r="D5049" s="19" t="s">
        <v>1771</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57" t="s">
        <v>81</v>
      </c>
      <c r="K5049" s="64" t="str">
        <f ca="1">LeaveTracker[[#This Row],[Days]]&amp;" "&amp;LeaveTracker[[#This Row],[Type of Leave]]</f>
        <v>1 SL</v>
      </c>
      <c r="L5049" s="23">
        <f ca="1">NETWORKDAYS(LeaveTracker[[#This Row],[Start Date]],LeaveTracker[[#This Row],[End Date]],lstHolidays)</f>
        <v>1</v>
      </c>
      <c r="M5049" s="27"/>
    </row>
    <row r="5050" spans="1:13" ht="30" hidden="1" customHeight="1" x14ac:dyDescent="0.3">
      <c r="A5050" s="27">
        <f t="shared" si="54"/>
        <v>1321</v>
      </c>
      <c r="B5050" s="31">
        <v>45029</v>
      </c>
      <c r="C5050" s="31">
        <v>44998</v>
      </c>
      <c r="D5050" s="19" t="s">
        <v>878</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57" t="s">
        <v>299</v>
      </c>
      <c r="J5050" s="43" t="s">
        <v>105</v>
      </c>
      <c r="K5050" s="64" t="str">
        <f ca="1">LeaveTracker[[#This Row],[Days]]&amp;" "&amp;LeaveTracker[[#This Row],[Type of Leave]]</f>
        <v>3 OTHER</v>
      </c>
      <c r="L5050" s="23">
        <f ca="1">NETWORKDAYS(LeaveTracker[[#This Row],[Start Date]],LeaveTracker[[#This Row],[End Date]],lstHolidays)</f>
        <v>3</v>
      </c>
      <c r="M5050" s="27"/>
    </row>
    <row r="5051" spans="1:13" ht="30" hidden="1" customHeight="1" x14ac:dyDescent="0.3">
      <c r="A5051" s="27">
        <f t="shared" si="54"/>
        <v>1322</v>
      </c>
      <c r="B5051" s="31">
        <v>45029</v>
      </c>
      <c r="C5051" s="31">
        <v>44991</v>
      </c>
      <c r="D5051" s="19" t="s">
        <v>1086</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57" t="s">
        <v>82</v>
      </c>
      <c r="K5051" s="64" t="str">
        <f ca="1">LeaveTracker[[#This Row],[Days]]&amp;" "&amp;LeaveTracker[[#This Row],[Type of Leave]]</f>
        <v>2 VL</v>
      </c>
      <c r="L5051" s="23">
        <f ca="1">NETWORKDAYS(LeaveTracker[[#This Row],[Start Date]],LeaveTracker[[#This Row],[End Date]],lstHolidays)</f>
        <v>2</v>
      </c>
      <c r="M5051" s="27"/>
    </row>
    <row r="5052" spans="1:13" ht="30" hidden="1" customHeight="1" x14ac:dyDescent="0.3">
      <c r="A5052" s="27">
        <f t="shared" si="54"/>
        <v>1323</v>
      </c>
      <c r="B5052" s="31">
        <v>45029</v>
      </c>
      <c r="C5052" s="31">
        <v>44998</v>
      </c>
      <c r="D5052" s="19" t="s">
        <v>878</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57" t="s">
        <v>82</v>
      </c>
      <c r="K5052" s="64" t="str">
        <f ca="1">LeaveTracker[[#This Row],[Days]]&amp;" "&amp;LeaveTracker[[#This Row],[Type of Leave]]</f>
        <v>2 VL</v>
      </c>
      <c r="L5052" s="23">
        <f ca="1">NETWORKDAYS(LeaveTracker[[#This Row],[Start Date]],LeaveTracker[[#This Row],[End Date]],lstHolidays)</f>
        <v>2</v>
      </c>
      <c r="M5052" s="27"/>
    </row>
    <row r="5053" spans="1:13" ht="30" hidden="1" customHeight="1" x14ac:dyDescent="0.3">
      <c r="A5053" s="27">
        <f t="shared" si="54"/>
        <v>1324</v>
      </c>
      <c r="B5053" s="31">
        <v>45029</v>
      </c>
      <c r="C5053" s="31">
        <v>44991</v>
      </c>
      <c r="D5053" s="19" t="s">
        <v>291</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57" t="s">
        <v>81</v>
      </c>
      <c r="K5053" s="64" t="str">
        <f ca="1">LeaveTracker[[#This Row],[Days]]&amp;" "&amp;LeaveTracker[[#This Row],[Type of Leave]]</f>
        <v>1 SL</v>
      </c>
      <c r="L5053" s="23">
        <f ca="1">NETWORKDAYS(LeaveTracker[[#This Row],[Start Date]],LeaveTracker[[#This Row],[End Date]],lstHolidays)</f>
        <v>1</v>
      </c>
      <c r="M5053" s="27"/>
    </row>
    <row r="5054" spans="1:13" ht="30" hidden="1" customHeight="1" x14ac:dyDescent="0.3">
      <c r="A5054" s="27">
        <f t="shared" si="54"/>
        <v>1325</v>
      </c>
      <c r="B5054" s="31">
        <v>45029</v>
      </c>
      <c r="C5054" s="31">
        <v>44992</v>
      </c>
      <c r="D5054" s="19" t="s">
        <v>571</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57" t="s">
        <v>81</v>
      </c>
      <c r="K5054" s="64" t="str">
        <f ca="1">LeaveTracker[[#This Row],[Days]]&amp;" "&amp;LeaveTracker[[#This Row],[Type of Leave]]</f>
        <v>1 SL</v>
      </c>
      <c r="L5054" s="23">
        <f ca="1">NETWORKDAYS(LeaveTracker[[#This Row],[Start Date]],LeaveTracker[[#This Row],[End Date]],lstHolidays)</f>
        <v>1</v>
      </c>
      <c r="M5054" s="27"/>
    </row>
    <row r="5055" spans="1:13" ht="30" hidden="1" customHeight="1" x14ac:dyDescent="0.3">
      <c r="A5055" s="27">
        <f t="shared" si="54"/>
        <v>1326</v>
      </c>
      <c r="B5055" s="31">
        <v>45029</v>
      </c>
      <c r="C5055" s="31">
        <v>44994</v>
      </c>
      <c r="D5055" s="19" t="s">
        <v>812</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57" t="s">
        <v>299</v>
      </c>
      <c r="J5055" s="43" t="s">
        <v>300</v>
      </c>
      <c r="K5055" s="64" t="str">
        <f ca="1">LeaveTracker[[#This Row],[Days]]&amp;" "&amp;LeaveTracker[[#This Row],[Type of Leave]]</f>
        <v>1 OTHER</v>
      </c>
      <c r="L5055" s="23">
        <f ca="1">NETWORKDAYS(LeaveTracker[[#This Row],[Start Date]],LeaveTracker[[#This Row],[End Date]],lstHolidays)</f>
        <v>1</v>
      </c>
      <c r="M5055" s="27"/>
    </row>
    <row r="5056" spans="1:13" ht="30" hidden="1" customHeight="1" x14ac:dyDescent="0.3">
      <c r="A5056" s="27">
        <f t="shared" si="54"/>
        <v>1327</v>
      </c>
      <c r="B5056" s="31">
        <v>45029</v>
      </c>
      <c r="C5056" s="31">
        <v>44993</v>
      </c>
      <c r="D5056" s="19" t="s">
        <v>508</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57" t="s">
        <v>81</v>
      </c>
      <c r="K5056" s="64" t="str">
        <f ca="1">LeaveTracker[[#This Row],[Days]]&amp;" "&amp;LeaveTracker[[#This Row],[Type of Leave]]</f>
        <v>1 SL</v>
      </c>
      <c r="L5056" s="23">
        <f ca="1">NETWORKDAYS(LeaveTracker[[#This Row],[Start Date]],LeaveTracker[[#This Row],[End Date]],lstHolidays)</f>
        <v>1</v>
      </c>
      <c r="M5056" s="27"/>
    </row>
    <row r="5057" spans="1:13" ht="30" hidden="1" customHeight="1" x14ac:dyDescent="0.3">
      <c r="A5057" s="27">
        <f t="shared" si="54"/>
        <v>1328</v>
      </c>
      <c r="B5057" s="31">
        <v>45029</v>
      </c>
      <c r="C5057" s="31">
        <v>44993</v>
      </c>
      <c r="D5057" s="19" t="s">
        <v>953</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57" t="s">
        <v>81</v>
      </c>
      <c r="K5057" s="64" t="str">
        <f ca="1">LeaveTracker[[#This Row],[Days]]&amp;" "&amp;LeaveTracker[[#This Row],[Type of Leave]]</f>
        <v>1 SL</v>
      </c>
      <c r="L5057" s="23">
        <f ca="1">NETWORKDAYS(LeaveTracker[[#This Row],[Start Date]],LeaveTracker[[#This Row],[End Date]],lstHolidays)</f>
        <v>1</v>
      </c>
      <c r="M5057" s="27"/>
    </row>
    <row r="5058" spans="1:13" ht="30" hidden="1" customHeight="1" x14ac:dyDescent="0.3">
      <c r="A5058" s="27">
        <v>1328</v>
      </c>
      <c r="B5058" s="31">
        <v>45029</v>
      </c>
      <c r="C5058" s="31">
        <v>44993</v>
      </c>
      <c r="D5058" s="19" t="s">
        <v>953</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57" t="s">
        <v>81</v>
      </c>
      <c r="K5058" s="64" t="str">
        <f ca="1">LeaveTracker[[#This Row],[Days]]&amp;" "&amp;LeaveTracker[[#This Row],[Type of Leave]]</f>
        <v>1 SL</v>
      </c>
      <c r="L5058" s="23">
        <f ca="1">NETWORKDAYS(LeaveTracker[[#This Row],[Start Date]],LeaveTracker[[#This Row],[End Date]],lstHolidays)</f>
        <v>1</v>
      </c>
      <c r="M5058" s="27"/>
    </row>
    <row r="5059" spans="1:13" ht="30" hidden="1" customHeight="1" x14ac:dyDescent="0.3">
      <c r="A5059" s="27">
        <f t="shared" si="54"/>
        <v>1329</v>
      </c>
      <c r="B5059" s="31">
        <v>45029</v>
      </c>
      <c r="C5059" s="31">
        <v>44993</v>
      </c>
      <c r="D5059" s="19" t="s">
        <v>953</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57" t="s">
        <v>81</v>
      </c>
      <c r="K5059" s="64" t="str">
        <f ca="1">LeaveTracker[[#This Row],[Days]]&amp;" "&amp;LeaveTracker[[#This Row],[Type of Leave]]</f>
        <v>3 SL</v>
      </c>
      <c r="L5059" s="23">
        <f ca="1">NETWORKDAYS(LeaveTracker[[#This Row],[Start Date]],LeaveTracker[[#This Row],[End Date]],lstHolidays)</f>
        <v>3</v>
      </c>
      <c r="M5059" s="27"/>
    </row>
    <row r="5060" spans="1:13" ht="30" hidden="1" customHeight="1" x14ac:dyDescent="0.3">
      <c r="A5060" s="27">
        <f t="shared" si="54"/>
        <v>1330</v>
      </c>
      <c r="B5060" s="31">
        <v>45029</v>
      </c>
      <c r="C5060" s="31">
        <v>44991</v>
      </c>
      <c r="D5060" s="19" t="s">
        <v>599</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57" t="s">
        <v>81</v>
      </c>
      <c r="K5060" s="64" t="str">
        <f ca="1">LeaveTracker[[#This Row],[Days]]&amp;" "&amp;LeaveTracker[[#This Row],[Type of Leave]]</f>
        <v>0 SL</v>
      </c>
      <c r="L5060" s="23">
        <f ca="1">NETWORKDAYS(LeaveTracker[[#This Row],[Start Date]],LeaveTracker[[#This Row],[End Date]],lstHolidays)</f>
        <v>0</v>
      </c>
      <c r="M5060" s="27"/>
    </row>
    <row r="5061" spans="1:13" ht="30" hidden="1" customHeight="1" x14ac:dyDescent="0.3">
      <c r="A5061" s="27">
        <f t="shared" si="54"/>
        <v>1331</v>
      </c>
      <c r="B5061" s="31">
        <v>45029</v>
      </c>
      <c r="C5061" s="31">
        <v>44991</v>
      </c>
      <c r="D5061" s="19" t="s">
        <v>603</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57" t="s">
        <v>81</v>
      </c>
      <c r="K5061" s="64" t="str">
        <f ca="1">LeaveTracker[[#This Row],[Days]]&amp;" "&amp;LeaveTracker[[#This Row],[Type of Leave]]</f>
        <v>2 SL</v>
      </c>
      <c r="L5061" s="23">
        <f ca="1">NETWORKDAYS(LeaveTracker[[#This Row],[Start Date]],LeaveTracker[[#This Row],[End Date]],lstHolidays)</f>
        <v>2</v>
      </c>
      <c r="M5061" s="27"/>
    </row>
    <row r="5062" spans="1:13" ht="30" hidden="1" customHeight="1" x14ac:dyDescent="0.3">
      <c r="A5062" s="27">
        <f t="shared" si="54"/>
        <v>1332</v>
      </c>
      <c r="B5062" s="31">
        <v>45029</v>
      </c>
      <c r="C5062" s="31">
        <v>44994</v>
      </c>
      <c r="D5062" s="19" t="s">
        <v>561</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57" t="s">
        <v>82</v>
      </c>
      <c r="K5062" s="64" t="str">
        <f ca="1">LeaveTracker[[#This Row],[Days]]&amp;" "&amp;LeaveTracker[[#This Row],[Type of Leave]]</f>
        <v>3 VL</v>
      </c>
      <c r="L5062" s="23">
        <f ca="1">NETWORKDAYS(LeaveTracker[[#This Row],[Start Date]],LeaveTracker[[#This Row],[End Date]],lstHolidays)</f>
        <v>3</v>
      </c>
      <c r="M5062" s="27"/>
    </row>
    <row r="5063" spans="1:13" ht="30" hidden="1" customHeight="1" x14ac:dyDescent="0.3">
      <c r="A5063" s="27">
        <f t="shared" si="54"/>
        <v>1333</v>
      </c>
      <c r="B5063" s="31">
        <v>45029</v>
      </c>
      <c r="C5063" s="31">
        <v>45020</v>
      </c>
      <c r="D5063" s="19" t="s">
        <v>779</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57" t="s">
        <v>82</v>
      </c>
      <c r="K5063" s="64" t="str">
        <f ca="1">LeaveTracker[[#This Row],[Days]]&amp;" "&amp;LeaveTracker[[#This Row],[Type of Leave]]</f>
        <v>4 VL</v>
      </c>
      <c r="L5063" s="23">
        <f ca="1">NETWORKDAYS(LeaveTracker[[#This Row],[Start Date]],LeaveTracker[[#This Row],[End Date]],lstHolidays)</f>
        <v>4</v>
      </c>
      <c r="M5063" s="27"/>
    </row>
    <row r="5064" spans="1:13" ht="30" hidden="1" customHeight="1" x14ac:dyDescent="0.3">
      <c r="A5064" s="27">
        <f t="shared" si="54"/>
        <v>1334</v>
      </c>
      <c r="B5064" s="31">
        <v>45029</v>
      </c>
      <c r="C5064" s="31">
        <v>45020</v>
      </c>
      <c r="D5064" s="19" t="s">
        <v>779</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57" t="s">
        <v>82</v>
      </c>
      <c r="K5064" s="64" t="str">
        <f ca="1">LeaveTracker[[#This Row],[Days]]&amp;" "&amp;LeaveTracker[[#This Row],[Type of Leave]]</f>
        <v>2 VL</v>
      </c>
      <c r="L5064" s="23">
        <f ca="1">NETWORKDAYS(LeaveTracker[[#This Row],[Start Date]],LeaveTracker[[#This Row],[End Date]],lstHolidays)</f>
        <v>2</v>
      </c>
      <c r="M5064" s="27"/>
    </row>
    <row r="5065" spans="1:13" ht="30" hidden="1" customHeight="1" x14ac:dyDescent="0.3">
      <c r="A5065" s="27">
        <f t="shared" si="54"/>
        <v>1335</v>
      </c>
      <c r="B5065" s="31">
        <v>45029</v>
      </c>
      <c r="C5065" s="31">
        <v>45000</v>
      </c>
      <c r="D5065" s="19" t="s">
        <v>1011</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57" t="s">
        <v>81</v>
      </c>
      <c r="K5065" s="64" t="str">
        <f ca="1">LeaveTracker[[#This Row],[Days]]&amp;" "&amp;LeaveTracker[[#This Row],[Type of Leave]]</f>
        <v>1 SL</v>
      </c>
      <c r="L5065" s="23">
        <f ca="1">NETWORKDAYS(LeaveTracker[[#This Row],[Start Date]],LeaveTracker[[#This Row],[End Date]],lstHolidays)</f>
        <v>1</v>
      </c>
      <c r="M5065" s="27"/>
    </row>
    <row r="5066" spans="1:13" ht="30" hidden="1" customHeight="1" x14ac:dyDescent="0.3">
      <c r="A5066" s="27">
        <f t="shared" si="54"/>
        <v>1336</v>
      </c>
      <c r="B5066" s="31">
        <v>45029</v>
      </c>
      <c r="C5066" s="31">
        <v>44999</v>
      </c>
      <c r="D5066" s="19" t="s">
        <v>1086</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57" t="s">
        <v>81</v>
      </c>
      <c r="K5066" s="64" t="str">
        <f ca="1">LeaveTracker[[#This Row],[Days]]&amp;" "&amp;LeaveTracker[[#This Row],[Type of Leave]]</f>
        <v>2 SL</v>
      </c>
      <c r="L5066" s="23">
        <f ca="1">NETWORKDAYS(LeaveTracker[[#This Row],[Start Date]],LeaveTracker[[#This Row],[End Date]],lstHolidays)</f>
        <v>2</v>
      </c>
      <c r="M5066" s="27"/>
    </row>
    <row r="5067" spans="1:13" ht="30" hidden="1" customHeight="1" x14ac:dyDescent="0.3">
      <c r="A5067" s="27">
        <f t="shared" si="54"/>
        <v>1337</v>
      </c>
      <c r="B5067" s="31">
        <v>45029</v>
      </c>
      <c r="C5067" s="31">
        <v>45002</v>
      </c>
      <c r="D5067" s="19" t="s">
        <v>466</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57" t="s">
        <v>299</v>
      </c>
      <c r="J5067" s="43" t="s">
        <v>105</v>
      </c>
      <c r="K5067" s="64" t="str">
        <f ca="1">LeaveTracker[[#This Row],[Days]]&amp;" "&amp;LeaveTracker[[#This Row],[Type of Leave]]</f>
        <v>1 OTHER</v>
      </c>
      <c r="L5067" s="23">
        <f ca="1">NETWORKDAYS(LeaveTracker[[#This Row],[Start Date]],LeaveTracker[[#This Row],[End Date]],lstHolidays)</f>
        <v>1</v>
      </c>
      <c r="M5067" s="27"/>
    </row>
    <row r="5068" spans="1:13" ht="30" hidden="1" customHeight="1" x14ac:dyDescent="0.3">
      <c r="A5068" s="27">
        <f t="shared" si="54"/>
        <v>1338</v>
      </c>
      <c r="B5068" s="31">
        <v>45029</v>
      </c>
      <c r="C5068" s="31">
        <v>45003</v>
      </c>
      <c r="D5068" s="19" t="s">
        <v>2177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57" t="s">
        <v>81</v>
      </c>
      <c r="K5068" s="64" t="str">
        <f ca="1">LeaveTracker[[#This Row],[Days]]&amp;" "&amp;LeaveTracker[[#This Row],[Type of Leave]]</f>
        <v>1 SL</v>
      </c>
      <c r="L5068" s="23">
        <f ca="1">NETWORKDAYS(LeaveTracker[[#This Row],[Start Date]],LeaveTracker[[#This Row],[End Date]],lstHolidays)</f>
        <v>1</v>
      </c>
      <c r="M5068" s="27"/>
    </row>
    <row r="5069" spans="1:13" ht="30" hidden="1" customHeight="1" x14ac:dyDescent="0.3">
      <c r="A5069" s="27">
        <f t="shared" si="54"/>
        <v>1339</v>
      </c>
      <c r="B5069" s="31">
        <v>45029</v>
      </c>
      <c r="C5069" s="31">
        <v>45005</v>
      </c>
      <c r="D5069" s="19" t="s">
        <v>1229</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57" t="s">
        <v>299</v>
      </c>
      <c r="J5069" s="43" t="s">
        <v>214</v>
      </c>
      <c r="K5069" s="64" t="str">
        <f ca="1">LeaveTracker[[#This Row],[Days]]&amp;" "&amp;LeaveTracker[[#This Row],[Type of Leave]]</f>
        <v>2 OTHER</v>
      </c>
      <c r="L5069" s="23">
        <f ca="1">NETWORKDAYS(LeaveTracker[[#This Row],[Start Date]],LeaveTracker[[#This Row],[End Date]],lstHolidays)</f>
        <v>2</v>
      </c>
      <c r="M5069" s="27"/>
    </row>
    <row r="5070" spans="1:13" ht="30" hidden="1" customHeight="1" x14ac:dyDescent="0.3">
      <c r="A5070" s="27">
        <f t="shared" si="54"/>
        <v>1340</v>
      </c>
      <c r="B5070" s="31">
        <v>45029</v>
      </c>
      <c r="C5070" s="31">
        <v>45015</v>
      </c>
      <c r="D5070" s="19" t="s">
        <v>1081</v>
      </c>
      <c r="E5070" s="19" t="str">
        <f>IF(ISBLANK(LeaveTracker[[#This Row],[Employee Name]]),"-----",VLOOKUP(LeaveTracker[[#This Row],[Employee Name]],Employees[[Employee Name]:[Office]],7))</f>
        <v>CENRO</v>
      </c>
      <c r="F5070" s="19" t="str">
        <f>IF(ISBLANK(LeaveTracker[[#This Row],[Employee Name]]),"-----",VLOOKUP(LeaveTracker[[#This Row],[Employee Name]],Employees[[Employee Name]:[Office]],6))</f>
        <v>REGULAR</v>
      </c>
      <c r="G5070" s="24">
        <v>45014</v>
      </c>
      <c r="H5070" s="24">
        <v>45014</v>
      </c>
      <c r="I5070" s="57" t="s">
        <v>81</v>
      </c>
      <c r="K5070" s="64" t="str">
        <f ca="1">LeaveTracker[[#This Row],[Days]]&amp;" "&amp;LeaveTracker[[#This Row],[Type of Leave]]</f>
        <v>1 SL</v>
      </c>
      <c r="L5070" s="23">
        <f ca="1">NETWORKDAYS(LeaveTracker[[#This Row],[Start Date]],LeaveTracker[[#This Row],[End Date]],lstHolidays)</f>
        <v>1</v>
      </c>
      <c r="M5070" s="27"/>
    </row>
    <row r="5071" spans="1:13" ht="30" hidden="1" customHeight="1" x14ac:dyDescent="0.3">
      <c r="A5071" s="27">
        <f t="shared" si="54"/>
        <v>1341</v>
      </c>
      <c r="B5071" s="31">
        <v>45029</v>
      </c>
      <c r="C5071" s="31">
        <v>45019</v>
      </c>
      <c r="D5071" s="19" t="s">
        <v>281</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57" t="s">
        <v>81</v>
      </c>
      <c r="K5071" s="64" t="str">
        <f ca="1">LeaveTracker[[#This Row],[Days]]&amp;" "&amp;LeaveTracker[[#This Row],[Type of Leave]]</f>
        <v>2 SL</v>
      </c>
      <c r="L5071" s="23">
        <f ca="1">NETWORKDAYS(LeaveTracker[[#This Row],[Start Date]],LeaveTracker[[#This Row],[End Date]],lstHolidays)</f>
        <v>2</v>
      </c>
      <c r="M5071" s="27"/>
    </row>
    <row r="5072" spans="1:13" ht="30" hidden="1" customHeight="1" x14ac:dyDescent="0.3">
      <c r="A5072" s="27">
        <f t="shared" si="54"/>
        <v>1342</v>
      </c>
      <c r="B5072" s="31">
        <v>45029</v>
      </c>
      <c r="C5072" s="31">
        <v>45017</v>
      </c>
      <c r="D5072" s="19" t="s">
        <v>1771</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57" t="s">
        <v>81</v>
      </c>
      <c r="K5072" s="64" t="str">
        <f ca="1">LeaveTracker[[#This Row],[Days]]&amp;" "&amp;LeaveTracker[[#This Row],[Type of Leave]]</f>
        <v>1 SL</v>
      </c>
      <c r="L5072" s="23">
        <f ca="1">NETWORKDAYS(LeaveTracker[[#This Row],[Start Date]],LeaveTracker[[#This Row],[End Date]],lstHolidays)</f>
        <v>1</v>
      </c>
      <c r="M5072" s="27"/>
    </row>
    <row r="5073" spans="1:13" ht="30" hidden="1" customHeight="1" x14ac:dyDescent="0.3">
      <c r="A5073" s="27">
        <f t="shared" si="54"/>
        <v>1343</v>
      </c>
      <c r="B5073" s="31">
        <v>45029</v>
      </c>
      <c r="C5073" s="31">
        <v>45017</v>
      </c>
      <c r="D5073" s="19" t="s">
        <v>2256</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57" t="s">
        <v>82</v>
      </c>
      <c r="K5073" s="64" t="str">
        <f ca="1">LeaveTracker[[#This Row],[Days]]&amp;" "&amp;LeaveTracker[[#This Row],[Type of Leave]]</f>
        <v>10 VL</v>
      </c>
      <c r="L5073" s="23">
        <f ca="1">NETWORKDAYS(LeaveTracker[[#This Row],[Start Date]],LeaveTracker[[#This Row],[End Date]],lstHolidays)</f>
        <v>10</v>
      </c>
      <c r="M5073" s="27"/>
    </row>
    <row r="5074" spans="1:13" ht="30" hidden="1" customHeight="1" x14ac:dyDescent="0.3">
      <c r="A5074" s="27">
        <f t="shared" si="54"/>
        <v>1344</v>
      </c>
      <c r="B5074" s="31">
        <v>45029</v>
      </c>
      <c r="C5074" s="31">
        <v>45014</v>
      </c>
      <c r="D5074" s="19" t="s">
        <v>1797</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57" t="s">
        <v>82</v>
      </c>
      <c r="K5074" s="64" t="str">
        <f ca="1">LeaveTracker[[#This Row],[Days]]&amp;" "&amp;LeaveTracker[[#This Row],[Type of Leave]]</f>
        <v>3 VL</v>
      </c>
      <c r="L5074" s="23">
        <f ca="1">NETWORKDAYS(LeaveTracker[[#This Row],[Start Date]],LeaveTracker[[#This Row],[End Date]],lstHolidays)</f>
        <v>3</v>
      </c>
      <c r="M5074" s="27"/>
    </row>
    <row r="5075" spans="1:13" ht="30" hidden="1" customHeight="1" x14ac:dyDescent="0.3">
      <c r="A5075" s="27">
        <v>1344</v>
      </c>
      <c r="B5075" s="31">
        <v>45029</v>
      </c>
      <c r="C5075" s="31">
        <v>45014</v>
      </c>
      <c r="D5075" s="19" t="s">
        <v>1797</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57" t="s">
        <v>82</v>
      </c>
      <c r="K5075" s="64" t="str">
        <f ca="1">LeaveTracker[[#This Row],[Days]]&amp;" "&amp;LeaveTracker[[#This Row],[Type of Leave]]</f>
        <v>3 VL</v>
      </c>
      <c r="L5075" s="23">
        <f ca="1">NETWORKDAYS(LeaveTracker[[#This Row],[Start Date]],LeaveTracker[[#This Row],[End Date]],lstHolidays)</f>
        <v>3</v>
      </c>
      <c r="M5075" s="27"/>
    </row>
    <row r="5076" spans="1:13" ht="30" hidden="1" customHeight="1" x14ac:dyDescent="0.3">
      <c r="A5076" s="27">
        <v>1344</v>
      </c>
      <c r="B5076" s="31">
        <v>45029</v>
      </c>
      <c r="C5076" s="31">
        <v>45014</v>
      </c>
      <c r="D5076" s="19" t="s">
        <v>1797</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57" t="s">
        <v>82</v>
      </c>
      <c r="K5076" s="64" t="str">
        <f ca="1">LeaveTracker[[#This Row],[Days]]&amp;" "&amp;LeaveTracker[[#This Row],[Type of Leave]]</f>
        <v>2 VL</v>
      </c>
      <c r="L5076" s="23">
        <f ca="1">NETWORKDAYS(LeaveTracker[[#This Row],[Start Date]],LeaveTracker[[#This Row],[End Date]],lstHolidays)</f>
        <v>2</v>
      </c>
      <c r="M5076" s="27"/>
    </row>
    <row r="5077" spans="1:13" ht="30" hidden="1" customHeight="1" x14ac:dyDescent="0.3">
      <c r="A5077" s="27">
        <f t="shared" si="54"/>
        <v>1345</v>
      </c>
      <c r="B5077" s="31">
        <v>45029</v>
      </c>
      <c r="C5077" s="31">
        <v>45000</v>
      </c>
      <c r="D5077" s="19" t="s">
        <v>829</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57" t="s">
        <v>81</v>
      </c>
      <c r="K5077" s="64" t="str">
        <f ca="1">LeaveTracker[[#This Row],[Days]]&amp;" "&amp;LeaveTracker[[#This Row],[Type of Leave]]</f>
        <v>1 SL</v>
      </c>
      <c r="L5077" s="23">
        <f ca="1">NETWORKDAYS(LeaveTracker[[#This Row],[Start Date]],LeaveTracker[[#This Row],[End Date]],lstHolidays)</f>
        <v>1</v>
      </c>
      <c r="M5077" s="27"/>
    </row>
    <row r="5078" spans="1:13" ht="30" hidden="1" customHeight="1" x14ac:dyDescent="0.3">
      <c r="A5078" s="27">
        <f t="shared" si="54"/>
        <v>1346</v>
      </c>
      <c r="B5078" s="31">
        <v>45029</v>
      </c>
      <c r="C5078" s="31">
        <v>45004</v>
      </c>
      <c r="D5078" s="19" t="s">
        <v>1940</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57" t="s">
        <v>81</v>
      </c>
      <c r="K5078" s="64" t="str">
        <f>LeaveTracker[[#This Row],[Days]]&amp;" "&amp;LeaveTracker[[#This Row],[Type of Leave]]</f>
        <v>1 SL</v>
      </c>
      <c r="L5078" s="23">
        <v>1</v>
      </c>
      <c r="M5078" s="27"/>
    </row>
    <row r="5079" spans="1:13" ht="30" hidden="1" customHeight="1" x14ac:dyDescent="0.3">
      <c r="A5079" s="27">
        <f t="shared" si="54"/>
        <v>1347</v>
      </c>
      <c r="B5079" s="31">
        <v>45029</v>
      </c>
      <c r="C5079" s="31">
        <v>45005</v>
      </c>
      <c r="D5079" s="19" t="s">
        <v>1774</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57" t="s">
        <v>82</v>
      </c>
      <c r="K5079" s="64" t="str">
        <f ca="1">LeaveTracker[[#This Row],[Days]]&amp;" "&amp;LeaveTracker[[#This Row],[Type of Leave]]</f>
        <v>1 VL</v>
      </c>
      <c r="L5079" s="23">
        <f ca="1">NETWORKDAYS(LeaveTracker[[#This Row],[Start Date]],LeaveTracker[[#This Row],[End Date]],lstHolidays)</f>
        <v>1</v>
      </c>
      <c r="M5079" s="27"/>
    </row>
    <row r="5080" spans="1:13" ht="30" hidden="1" customHeight="1" x14ac:dyDescent="0.3">
      <c r="A5080" s="27">
        <f t="shared" si="54"/>
        <v>1348</v>
      </c>
      <c r="B5080" s="31">
        <v>45029</v>
      </c>
      <c r="C5080" s="31">
        <v>45019</v>
      </c>
      <c r="D5080" s="19" t="s">
        <v>2139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57" t="s">
        <v>81</v>
      </c>
      <c r="K5080" s="64" t="str">
        <f ca="1">LeaveTracker[[#This Row],[Days]]&amp;" "&amp;LeaveTracker[[#This Row],[Type of Leave]]</f>
        <v>1 SL</v>
      </c>
      <c r="L5080" s="23">
        <f ca="1">NETWORKDAYS(LeaveTracker[[#This Row],[Start Date]],LeaveTracker[[#This Row],[End Date]],lstHolidays)</f>
        <v>1</v>
      </c>
      <c r="M5080" s="27"/>
    </row>
    <row r="5081" spans="1:13" ht="30" hidden="1" customHeight="1" x14ac:dyDescent="0.3">
      <c r="A5081" s="27">
        <f t="shared" si="54"/>
        <v>1349</v>
      </c>
      <c r="B5081" s="31">
        <v>45029</v>
      </c>
      <c r="C5081" s="31">
        <v>44971</v>
      </c>
      <c r="D5081" s="19" t="s">
        <v>475</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57" t="s">
        <v>81</v>
      </c>
      <c r="K5081" s="64" t="str">
        <f ca="1">LeaveTracker[[#This Row],[Days]]&amp;" "&amp;LeaveTracker[[#This Row],[Type of Leave]]</f>
        <v>1 SL</v>
      </c>
      <c r="L5081" s="23">
        <f ca="1">NETWORKDAYS(LeaveTracker[[#This Row],[Start Date]],LeaveTracker[[#This Row],[End Date]],lstHolidays)</f>
        <v>1</v>
      </c>
      <c r="M5081" s="27"/>
    </row>
    <row r="5082" spans="1:13" ht="30" hidden="1" customHeight="1" x14ac:dyDescent="0.3">
      <c r="A5082" s="27">
        <f t="shared" si="54"/>
        <v>1350</v>
      </c>
      <c r="B5082" s="31">
        <v>45029</v>
      </c>
      <c r="C5082" s="31">
        <v>44979</v>
      </c>
      <c r="D5082" s="19" t="s">
        <v>1073</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57" t="s">
        <v>299</v>
      </c>
      <c r="J5082" s="43" t="s">
        <v>105</v>
      </c>
      <c r="K5082" s="64" t="str">
        <f ca="1">LeaveTracker[[#This Row],[Days]]&amp;" "&amp;LeaveTracker[[#This Row],[Type of Leave]]</f>
        <v>1 OTHER</v>
      </c>
      <c r="L5082" s="23">
        <f ca="1">NETWORKDAYS(LeaveTracker[[#This Row],[Start Date]],LeaveTracker[[#This Row],[End Date]],lstHolidays)</f>
        <v>1</v>
      </c>
      <c r="M5082" s="27"/>
    </row>
    <row r="5083" spans="1:13" ht="30" hidden="1" customHeight="1" x14ac:dyDescent="0.3">
      <c r="A5083" s="27">
        <f t="shared" si="54"/>
        <v>1351</v>
      </c>
      <c r="B5083" s="31">
        <v>45029</v>
      </c>
      <c r="C5083" s="31">
        <v>44973</v>
      </c>
      <c r="D5083" s="19" t="s">
        <v>1073</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57" t="s">
        <v>81</v>
      </c>
      <c r="K5083" s="64" t="str">
        <f ca="1">LeaveTracker[[#This Row],[Days]]&amp;" "&amp;LeaveTracker[[#This Row],[Type of Leave]]</f>
        <v>3 SL</v>
      </c>
      <c r="L5083" s="23">
        <f ca="1">NETWORKDAYS(LeaveTracker[[#This Row],[Start Date]],LeaveTracker[[#This Row],[End Date]],lstHolidays)</f>
        <v>3</v>
      </c>
      <c r="M5083" s="27"/>
    </row>
    <row r="5084" spans="1:13" ht="30" hidden="1" customHeight="1" x14ac:dyDescent="0.3">
      <c r="A5084" s="27">
        <f t="shared" si="54"/>
        <v>1352</v>
      </c>
      <c r="B5084" s="31">
        <v>45029</v>
      </c>
      <c r="C5084" s="31">
        <v>44977</v>
      </c>
      <c r="D5084" s="19" t="s">
        <v>475</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57" t="s">
        <v>81</v>
      </c>
      <c r="K5084" s="64" t="str">
        <f ca="1">LeaveTracker[[#This Row],[Days]]&amp;" "&amp;LeaveTracker[[#This Row],[Type of Leave]]</f>
        <v>1 SL</v>
      </c>
      <c r="L5084" s="23">
        <f ca="1">NETWORKDAYS(LeaveTracker[[#This Row],[Start Date]],LeaveTracker[[#This Row],[End Date]],lstHolidays)</f>
        <v>1</v>
      </c>
      <c r="M5084" s="27"/>
    </row>
    <row r="5085" spans="1:13" ht="30" hidden="1" customHeight="1" x14ac:dyDescent="0.3">
      <c r="A5085" s="27">
        <f t="shared" si="54"/>
        <v>1353</v>
      </c>
      <c r="B5085" s="31">
        <v>45029</v>
      </c>
      <c r="C5085" s="31">
        <v>44967</v>
      </c>
      <c r="D5085" s="19" t="s">
        <v>524</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57" t="s">
        <v>299</v>
      </c>
      <c r="J5085" s="43" t="s">
        <v>275</v>
      </c>
      <c r="K5085" s="64" t="str">
        <f ca="1">LeaveTracker[[#This Row],[Days]]&amp;" "&amp;LeaveTracker[[#This Row],[Type of Leave]]</f>
        <v>1 OTHER</v>
      </c>
      <c r="L5085" s="23">
        <f ca="1">NETWORKDAYS(LeaveTracker[[#This Row],[Start Date]],LeaveTracker[[#This Row],[End Date]],lstHolidays)</f>
        <v>1</v>
      </c>
      <c r="M5085" s="27"/>
    </row>
    <row r="5086" spans="1:13" ht="30" hidden="1"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57" t="s">
        <v>81</v>
      </c>
      <c r="K5086" s="64" t="str">
        <f ca="1">LeaveTracker[[#This Row],[Days]]&amp;" "&amp;LeaveTracker[[#This Row],[Type of Leave]]</f>
        <v>1 SL</v>
      </c>
      <c r="L5086" s="23">
        <f ca="1">NETWORKDAYS(LeaveTracker[[#This Row],[Start Date]],LeaveTracker[[#This Row],[End Date]],lstHolidays)</f>
        <v>1</v>
      </c>
      <c r="M5086" s="27"/>
    </row>
    <row r="5087" spans="1:13" ht="30" hidden="1" customHeight="1" x14ac:dyDescent="0.3">
      <c r="A5087" s="27">
        <f t="shared" si="55"/>
        <v>1355</v>
      </c>
      <c r="B5087" s="31">
        <v>45029</v>
      </c>
      <c r="C5087" s="31">
        <v>44988</v>
      </c>
      <c r="D5087" s="19" t="s">
        <v>305</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57" t="s">
        <v>81</v>
      </c>
      <c r="K5087" s="64" t="str">
        <f ca="1">LeaveTracker[[#This Row],[Days]]&amp;" "&amp;LeaveTracker[[#This Row],[Type of Leave]]</f>
        <v>1 SL</v>
      </c>
      <c r="L5087" s="23">
        <f ca="1">NETWORKDAYS(LeaveTracker[[#This Row],[Start Date]],LeaveTracker[[#This Row],[End Date]],lstHolidays)</f>
        <v>1</v>
      </c>
      <c r="M5087" s="27"/>
    </row>
    <row r="5088" spans="1:13" ht="30" hidden="1" customHeight="1" x14ac:dyDescent="0.3">
      <c r="A5088" s="27">
        <f t="shared" si="55"/>
        <v>1356</v>
      </c>
      <c r="B5088" s="31">
        <v>45029</v>
      </c>
      <c r="C5088" s="24">
        <v>44977</v>
      </c>
      <c r="D5088" s="19" t="s">
        <v>473</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57" t="s">
        <v>299</v>
      </c>
      <c r="J5088" s="43" t="s">
        <v>105</v>
      </c>
      <c r="K5088" s="64" t="str">
        <f ca="1">LeaveTracker[[#This Row],[Days]]&amp;" "&amp;LeaveTracker[[#This Row],[Type of Leave]]</f>
        <v>2 OTHER</v>
      </c>
      <c r="L5088" s="23">
        <f ca="1">NETWORKDAYS(LeaveTracker[[#This Row],[Start Date]],LeaveTracker[[#This Row],[End Date]],lstHolidays)</f>
        <v>2</v>
      </c>
      <c r="M5088" s="27"/>
    </row>
    <row r="5089" spans="1:13" ht="30" hidden="1" customHeight="1" x14ac:dyDescent="0.3">
      <c r="A5089" s="27">
        <f t="shared" si="55"/>
        <v>1357</v>
      </c>
      <c r="B5089" s="31">
        <v>45029</v>
      </c>
      <c r="C5089" s="31">
        <v>44990</v>
      </c>
      <c r="D5089" s="19" t="s">
        <v>1098</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57" t="s">
        <v>81</v>
      </c>
      <c r="K5089" s="64" t="str">
        <f ca="1">LeaveTracker[[#This Row],[Days]]&amp;" "&amp;LeaveTracker[[#This Row],[Type of Leave]]</f>
        <v>1 SL</v>
      </c>
      <c r="L5089" s="23">
        <f ca="1">NETWORKDAYS(LeaveTracker[[#This Row],[Start Date]],LeaveTracker[[#This Row],[End Date]],lstHolidays)</f>
        <v>1</v>
      </c>
      <c r="M5089" s="27"/>
    </row>
    <row r="5090" spans="1:13" ht="30" hidden="1" customHeight="1" x14ac:dyDescent="0.3">
      <c r="A5090" s="27">
        <f t="shared" si="55"/>
        <v>1358</v>
      </c>
      <c r="B5090" s="31">
        <v>45029</v>
      </c>
      <c r="C5090" s="31">
        <v>44990</v>
      </c>
      <c r="D5090" s="19" t="s">
        <v>2139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57" t="s">
        <v>81</v>
      </c>
      <c r="K5090" s="64" t="str">
        <f ca="1">LeaveTracker[[#This Row],[Days]]&amp;" "&amp;LeaveTracker[[#This Row],[Type of Leave]]</f>
        <v>2 SL</v>
      </c>
      <c r="L5090" s="23">
        <f ca="1">NETWORKDAYS(LeaveTracker[[#This Row],[Start Date]],LeaveTracker[[#This Row],[End Date]],lstHolidays)</f>
        <v>2</v>
      </c>
      <c r="M5090" s="27"/>
    </row>
    <row r="5091" spans="1:13" ht="30" hidden="1" customHeight="1" x14ac:dyDescent="0.3">
      <c r="A5091" s="27">
        <f t="shared" si="55"/>
        <v>1359</v>
      </c>
      <c r="B5091" s="31">
        <v>45029</v>
      </c>
      <c r="C5091" s="31">
        <v>44988</v>
      </c>
      <c r="D5091" s="19" t="s">
        <v>1081</v>
      </c>
      <c r="E5091" s="19" t="str">
        <f>IF(ISBLANK(LeaveTracker[[#This Row],[Employee Name]]),"-----",VLOOKUP(LeaveTracker[[#This Row],[Employee Name]],Employees[[Employee Name]:[Office]],7))</f>
        <v>CENRO</v>
      </c>
      <c r="F5091" s="19" t="str">
        <f>IF(ISBLANK(LeaveTracker[[#This Row],[Employee Name]]),"-----",VLOOKUP(LeaveTracker[[#This Row],[Employee Name]],Employees[[Employee Name]:[Office]],6))</f>
        <v>REGULAR</v>
      </c>
      <c r="G5091" s="24">
        <v>44988</v>
      </c>
      <c r="H5091" s="24">
        <v>44988</v>
      </c>
      <c r="I5091" s="57" t="s">
        <v>81</v>
      </c>
      <c r="K5091" s="64" t="str">
        <f ca="1">LeaveTracker[[#This Row],[Days]]&amp;" "&amp;LeaveTracker[[#This Row],[Type of Leave]]</f>
        <v>1 SL</v>
      </c>
      <c r="L5091" s="23">
        <f ca="1">NETWORKDAYS(LeaveTracker[[#This Row],[Start Date]],LeaveTracker[[#This Row],[End Date]],lstHolidays)</f>
        <v>1</v>
      </c>
      <c r="M5091" s="27"/>
    </row>
    <row r="5092" spans="1:13" ht="30" hidden="1" customHeight="1" x14ac:dyDescent="0.3">
      <c r="A5092" s="27">
        <f t="shared" si="55"/>
        <v>1360</v>
      </c>
      <c r="B5092" s="31">
        <v>45029</v>
      </c>
      <c r="C5092" s="31">
        <v>44987</v>
      </c>
      <c r="D5092" s="19" t="s">
        <v>634</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57" t="s">
        <v>299</v>
      </c>
      <c r="J5092" s="43" t="s">
        <v>105</v>
      </c>
      <c r="K5092" s="64" t="str">
        <f ca="1">LeaveTracker[[#This Row],[Days]]&amp;" "&amp;LeaveTracker[[#This Row],[Type of Leave]]</f>
        <v>3 OTHER</v>
      </c>
      <c r="L5092" s="23">
        <f ca="1">NETWORKDAYS(LeaveTracker[[#This Row],[Start Date]],LeaveTracker[[#This Row],[End Date]],lstHolidays)</f>
        <v>3</v>
      </c>
      <c r="M5092" s="27"/>
    </row>
    <row r="5093" spans="1:13" ht="30" hidden="1" customHeight="1" x14ac:dyDescent="0.3">
      <c r="A5093" s="27">
        <f t="shared" si="55"/>
        <v>1361</v>
      </c>
      <c r="B5093" s="31">
        <v>45029</v>
      </c>
      <c r="C5093" s="24">
        <v>44986</v>
      </c>
      <c r="D5093" s="19" t="s">
        <v>2259</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57" t="s">
        <v>81</v>
      </c>
      <c r="K5093" s="64" t="str">
        <f ca="1">LeaveTracker[[#This Row],[Days]]&amp;" "&amp;LeaveTracker[[#This Row],[Type of Leave]]</f>
        <v>1 SL</v>
      </c>
      <c r="L5093" s="23">
        <f ca="1">NETWORKDAYS(LeaveTracker[[#This Row],[Start Date]],LeaveTracker[[#This Row],[End Date]],lstHolidays)</f>
        <v>1</v>
      </c>
      <c r="M5093" s="27"/>
    </row>
    <row r="5094" spans="1:13" ht="30" hidden="1" customHeight="1" x14ac:dyDescent="0.3">
      <c r="A5094" s="27">
        <f t="shared" si="55"/>
        <v>1362</v>
      </c>
      <c r="B5094" s="31">
        <v>45029</v>
      </c>
      <c r="C5094" s="31">
        <v>44988</v>
      </c>
      <c r="D5094" s="8" t="s">
        <v>1993</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57" t="s">
        <v>82</v>
      </c>
      <c r="K5094" s="64" t="str">
        <f ca="1">LeaveTracker[[#This Row],[Days]]&amp;" "&amp;LeaveTracker[[#This Row],[Type of Leave]]</f>
        <v>5 VL</v>
      </c>
      <c r="L5094" s="23">
        <f ca="1">NETWORKDAYS(LeaveTracker[[#This Row],[Start Date]],LeaveTracker[[#This Row],[End Date]],lstHolidays)</f>
        <v>5</v>
      </c>
      <c r="M5094" s="27"/>
    </row>
    <row r="5095" spans="1:13" ht="30" hidden="1" customHeight="1" x14ac:dyDescent="0.3">
      <c r="A5095" s="27">
        <f t="shared" si="55"/>
        <v>1363</v>
      </c>
      <c r="B5095" s="31">
        <v>45029</v>
      </c>
      <c r="C5095" s="31">
        <v>44992</v>
      </c>
      <c r="D5095" s="19" t="s">
        <v>1310</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57" t="s">
        <v>299</v>
      </c>
      <c r="J5095" s="43" t="s">
        <v>105</v>
      </c>
      <c r="K5095" s="64" t="str">
        <f ca="1">LeaveTracker[[#This Row],[Days]]&amp;" "&amp;LeaveTracker[[#This Row],[Type of Leave]]</f>
        <v>1 OTHER</v>
      </c>
      <c r="L5095" s="23">
        <f ca="1">NETWORKDAYS(LeaveTracker[[#This Row],[Start Date]],LeaveTracker[[#This Row],[End Date]],lstHolidays)</f>
        <v>1</v>
      </c>
      <c r="M5095" s="27"/>
    </row>
    <row r="5096" spans="1:13" ht="30" hidden="1" customHeight="1" x14ac:dyDescent="0.3">
      <c r="A5096" s="27">
        <f t="shared" si="55"/>
        <v>1364</v>
      </c>
      <c r="B5096" s="31">
        <v>45029</v>
      </c>
      <c r="C5096" s="31">
        <v>44992</v>
      </c>
      <c r="D5096" s="19" t="s">
        <v>1310</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57" t="s">
        <v>299</v>
      </c>
      <c r="J5096" s="43" t="s">
        <v>158</v>
      </c>
      <c r="K5096" s="64" t="str">
        <f ca="1">LeaveTracker[[#This Row],[Days]]&amp;" "&amp;LeaveTracker[[#This Row],[Type of Leave]]</f>
        <v>1 OTHER</v>
      </c>
      <c r="L5096" s="23">
        <f ca="1">NETWORKDAYS(LeaveTracker[[#This Row],[Start Date]],LeaveTracker[[#This Row],[End Date]],lstHolidays)</f>
        <v>1</v>
      </c>
      <c r="M5096" s="27"/>
    </row>
    <row r="5097" spans="1:13" ht="30" hidden="1" customHeight="1" x14ac:dyDescent="0.3">
      <c r="A5097" s="27">
        <f t="shared" si="55"/>
        <v>1365</v>
      </c>
      <c r="B5097" s="31">
        <v>45029</v>
      </c>
      <c r="C5097" s="31">
        <v>44992</v>
      </c>
      <c r="D5097" s="19" t="s">
        <v>2217</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57" t="s">
        <v>299</v>
      </c>
      <c r="J5097" s="43" t="s">
        <v>105</v>
      </c>
      <c r="K5097" s="64" t="str">
        <f ca="1">LeaveTracker[[#This Row],[Days]]&amp;" "&amp;LeaveTracker[[#This Row],[Type of Leave]]</f>
        <v>1 OTHER</v>
      </c>
      <c r="L5097" s="23">
        <f ca="1">NETWORKDAYS(LeaveTracker[[#This Row],[Start Date]],LeaveTracker[[#This Row],[End Date]],lstHolidays)</f>
        <v>1</v>
      </c>
      <c r="M5097" s="27"/>
    </row>
    <row r="5098" spans="1:13" ht="30" hidden="1" customHeight="1" x14ac:dyDescent="0.3">
      <c r="A5098" s="27">
        <f t="shared" si="55"/>
        <v>1366</v>
      </c>
      <c r="B5098" s="31">
        <v>45029</v>
      </c>
      <c r="C5098" s="31">
        <v>44992</v>
      </c>
      <c r="D5098" s="19" t="s">
        <v>2217</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57" t="s">
        <v>299</v>
      </c>
      <c r="J5098" s="43" t="s">
        <v>158</v>
      </c>
      <c r="K5098" s="64" t="str">
        <f ca="1">LeaveTracker[[#This Row],[Days]]&amp;" "&amp;LeaveTracker[[#This Row],[Type of Leave]]</f>
        <v>1 OTHER</v>
      </c>
      <c r="L5098" s="23">
        <f ca="1">NETWORKDAYS(LeaveTracker[[#This Row],[Start Date]],LeaveTracker[[#This Row],[End Date]],lstHolidays)</f>
        <v>1</v>
      </c>
      <c r="M5098" s="27"/>
    </row>
    <row r="5099" spans="1:13" ht="30" hidden="1" customHeight="1" x14ac:dyDescent="0.3">
      <c r="A5099" s="27">
        <f t="shared" si="55"/>
        <v>1367</v>
      </c>
      <c r="B5099" s="31">
        <v>45029</v>
      </c>
      <c r="C5099" s="31">
        <v>44992</v>
      </c>
      <c r="D5099" s="19" t="s">
        <v>2260</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57" t="s">
        <v>299</v>
      </c>
      <c r="J5099" s="43" t="s">
        <v>158</v>
      </c>
      <c r="K5099" s="64" t="str">
        <f ca="1">LeaveTracker[[#This Row],[Days]]&amp;" "&amp;LeaveTracker[[#This Row],[Type of Leave]]</f>
        <v>0 OTHER</v>
      </c>
      <c r="L5099" s="23">
        <f ca="1">NETWORKDAYS(LeaveTracker[[#This Row],[Start Date]],LeaveTracker[[#This Row],[End Date]],lstHolidays)</f>
        <v>0</v>
      </c>
      <c r="M5099" s="27"/>
    </row>
    <row r="5100" spans="1:13" ht="30" hidden="1" customHeight="1" x14ac:dyDescent="0.3">
      <c r="A5100" s="27">
        <f t="shared" si="55"/>
        <v>1368</v>
      </c>
      <c r="B5100" s="31">
        <v>45029</v>
      </c>
      <c r="C5100" s="31">
        <v>44992</v>
      </c>
      <c r="D5100" s="19" t="s">
        <v>2243</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57" t="s">
        <v>299</v>
      </c>
      <c r="J5100" s="43" t="s">
        <v>158</v>
      </c>
      <c r="K5100" s="64" t="str">
        <f ca="1">LeaveTracker[[#This Row],[Days]]&amp;" "&amp;LeaveTracker[[#This Row],[Type of Leave]]</f>
        <v>1 OTHER</v>
      </c>
      <c r="L5100" s="23">
        <f ca="1">NETWORKDAYS(LeaveTracker[[#This Row],[Start Date]],LeaveTracker[[#This Row],[End Date]],lstHolidays)</f>
        <v>1</v>
      </c>
      <c r="M5100" s="27"/>
    </row>
    <row r="5101" spans="1:13" ht="30" hidden="1" customHeight="1" x14ac:dyDescent="0.3">
      <c r="A5101" s="27">
        <f t="shared" si="55"/>
        <v>1369</v>
      </c>
      <c r="B5101" s="31">
        <v>45029</v>
      </c>
      <c r="C5101" s="31">
        <v>44992</v>
      </c>
      <c r="D5101" s="19" t="s">
        <v>2000</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57" t="s">
        <v>82</v>
      </c>
      <c r="K5101" s="64" t="str">
        <f ca="1">LeaveTracker[[#This Row],[Days]]&amp;" "&amp;LeaveTracker[[#This Row],[Type of Leave]]</f>
        <v>3 VL</v>
      </c>
      <c r="L5101" s="23">
        <f ca="1">NETWORKDAYS(LeaveTracker[[#This Row],[Start Date]],LeaveTracker[[#This Row],[End Date]],lstHolidays)</f>
        <v>3</v>
      </c>
      <c r="M5101" s="27"/>
    </row>
    <row r="5102" spans="1:13" ht="30" hidden="1" customHeight="1" x14ac:dyDescent="0.3">
      <c r="A5102" s="27">
        <f t="shared" si="55"/>
        <v>1370</v>
      </c>
      <c r="B5102" s="31">
        <v>45029</v>
      </c>
      <c r="C5102" s="31">
        <v>45020</v>
      </c>
      <c r="D5102" s="19" t="s">
        <v>1785</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57" t="s">
        <v>81</v>
      </c>
      <c r="K5102" s="64" t="str">
        <f ca="1">LeaveTracker[[#This Row],[Days]]&amp;" "&amp;LeaveTracker[[#This Row],[Type of Leave]]</f>
        <v>2 SL</v>
      </c>
      <c r="L5102" s="23">
        <f ca="1">NETWORKDAYS(LeaveTracker[[#This Row],[Start Date]],LeaveTracker[[#This Row],[End Date]],lstHolidays)</f>
        <v>2</v>
      </c>
      <c r="M5102" s="27"/>
    </row>
    <row r="5103" spans="1:13" ht="30" hidden="1" customHeight="1" x14ac:dyDescent="0.3">
      <c r="A5103" s="27">
        <v>1370</v>
      </c>
      <c r="B5103" s="31">
        <v>45029</v>
      </c>
      <c r="C5103" s="31">
        <v>45020</v>
      </c>
      <c r="D5103" s="19" t="s">
        <v>1785</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57" t="s">
        <v>81</v>
      </c>
      <c r="K5103" s="64" t="str">
        <f>LeaveTracker[[#This Row],[Days]]&amp;" "&amp;LeaveTracker[[#This Row],[Type of Leave]]</f>
        <v>1 SL</v>
      </c>
      <c r="L5103" s="23">
        <v>1</v>
      </c>
      <c r="M5103" s="27"/>
    </row>
    <row r="5104" spans="1:13" ht="30" hidden="1" customHeight="1" x14ac:dyDescent="0.3">
      <c r="A5104" s="27">
        <f t="shared" si="55"/>
        <v>1371</v>
      </c>
      <c r="B5104" s="31">
        <v>45029</v>
      </c>
      <c r="C5104" s="31">
        <v>45027</v>
      </c>
      <c r="D5104" s="19" t="s">
        <v>2263</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57" t="s">
        <v>82</v>
      </c>
      <c r="K5104" s="64" t="str">
        <f ca="1">LeaveTracker[[#This Row],[Days]]&amp;" "&amp;LeaveTracker[[#This Row],[Type of Leave]]</f>
        <v>2 VL</v>
      </c>
      <c r="L5104" s="23">
        <f ca="1">NETWORKDAYS(LeaveTracker[[#This Row],[Start Date]],LeaveTracker[[#This Row],[End Date]],lstHolidays)</f>
        <v>2</v>
      </c>
      <c r="M5104" s="27"/>
    </row>
    <row r="5105" spans="1:13" ht="30" hidden="1" customHeight="1" x14ac:dyDescent="0.3">
      <c r="A5105" s="27">
        <f t="shared" si="55"/>
        <v>1372</v>
      </c>
      <c r="B5105" s="31">
        <v>45029</v>
      </c>
      <c r="C5105" s="31">
        <v>44988</v>
      </c>
      <c r="D5105" s="19" t="s">
        <v>1028</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57" t="s">
        <v>81</v>
      </c>
      <c r="K5105" s="64" t="str">
        <f ca="1">LeaveTracker[[#This Row],[Days]]&amp;" "&amp;LeaveTracker[[#This Row],[Type of Leave]]</f>
        <v>1 SL</v>
      </c>
      <c r="L5105" s="23">
        <f ca="1">NETWORKDAYS(LeaveTracker[[#This Row],[Start Date]],LeaveTracker[[#This Row],[End Date]],lstHolidays)</f>
        <v>1</v>
      </c>
      <c r="M5105" s="27"/>
    </row>
    <row r="5106" spans="1:13" ht="30" hidden="1" customHeight="1" x14ac:dyDescent="0.3">
      <c r="A5106" s="27">
        <f t="shared" si="55"/>
        <v>1373</v>
      </c>
      <c r="B5106" s="31">
        <v>45029</v>
      </c>
      <c r="C5106" s="31">
        <v>44992</v>
      </c>
      <c r="D5106" s="19" t="s">
        <v>2266</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57" t="s">
        <v>299</v>
      </c>
      <c r="J5106" s="43" t="s">
        <v>105</v>
      </c>
      <c r="K5106" s="64" t="str">
        <f ca="1">LeaveTracker[[#This Row],[Days]]&amp;" "&amp;LeaveTracker[[#This Row],[Type of Leave]]</f>
        <v>3 OTHER</v>
      </c>
      <c r="L5106" s="23">
        <f ca="1">NETWORKDAYS(LeaveTracker[[#This Row],[Start Date]],LeaveTracker[[#This Row],[End Date]],lstHolidays)</f>
        <v>3</v>
      </c>
      <c r="M5106" s="27"/>
    </row>
    <row r="5107" spans="1:13" ht="30" hidden="1" customHeight="1" x14ac:dyDescent="0.3">
      <c r="A5107" s="27">
        <f t="shared" si="55"/>
        <v>1374</v>
      </c>
      <c r="B5107" s="31">
        <v>45029</v>
      </c>
      <c r="C5107" s="31">
        <v>44991</v>
      </c>
      <c r="D5107" s="19" t="s">
        <v>710</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57" t="s">
        <v>299</v>
      </c>
      <c r="J5107" s="43" t="s">
        <v>105</v>
      </c>
      <c r="K5107" s="64" t="str">
        <f ca="1">LeaveTracker[[#This Row],[Days]]&amp;" "&amp;LeaveTracker[[#This Row],[Type of Leave]]</f>
        <v>0 OTHER</v>
      </c>
      <c r="L5107" s="23">
        <f ca="1">NETWORKDAYS(LeaveTracker[[#This Row],[Start Date]],LeaveTracker[[#This Row],[End Date]],lstHolidays)</f>
        <v>0</v>
      </c>
      <c r="M5107" s="27"/>
    </row>
    <row r="5108" spans="1:13" ht="30" hidden="1" customHeight="1" x14ac:dyDescent="0.3">
      <c r="A5108" s="27">
        <f t="shared" si="55"/>
        <v>1375</v>
      </c>
      <c r="B5108" s="31">
        <v>45029</v>
      </c>
      <c r="C5108" s="31">
        <v>44978</v>
      </c>
      <c r="D5108" s="19" t="s">
        <v>866</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57" t="s">
        <v>81</v>
      </c>
      <c r="K5108" s="64" t="str">
        <f ca="1">LeaveTracker[[#This Row],[Days]]&amp;" "&amp;LeaveTracker[[#This Row],[Type of Leave]]</f>
        <v>1 SL</v>
      </c>
      <c r="L5108" s="23">
        <f ca="1">NETWORKDAYS(LeaveTracker[[#This Row],[Start Date]],LeaveTracker[[#This Row],[End Date]],lstHolidays)</f>
        <v>1</v>
      </c>
      <c r="M5108" s="27"/>
    </row>
    <row r="5109" spans="1:13" ht="30" hidden="1" customHeight="1" x14ac:dyDescent="0.3">
      <c r="A5109" s="27">
        <v>1375</v>
      </c>
      <c r="B5109" s="31">
        <v>45029</v>
      </c>
      <c r="C5109" s="31">
        <v>44978</v>
      </c>
      <c r="D5109" s="19" t="s">
        <v>866</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57" t="s">
        <v>81</v>
      </c>
      <c r="K5109" s="64" t="str">
        <f ca="1">LeaveTracker[[#This Row],[Days]]&amp;" "&amp;LeaveTracker[[#This Row],[Type of Leave]]</f>
        <v>10 SL</v>
      </c>
      <c r="L5109" s="23">
        <f ca="1">NETWORKDAYS(LeaveTracker[[#This Row],[Start Date]],LeaveTracker[[#This Row],[End Date]],lstHolidays)</f>
        <v>10</v>
      </c>
      <c r="M5109" s="27"/>
    </row>
    <row r="5110" spans="1:13" ht="30" hidden="1" customHeight="1" x14ac:dyDescent="0.3">
      <c r="A5110" s="27">
        <f t="shared" si="55"/>
        <v>1376</v>
      </c>
      <c r="B5110" s="31">
        <v>45029</v>
      </c>
      <c r="C5110" s="31">
        <v>44993</v>
      </c>
      <c r="D5110" s="19" t="s">
        <v>632</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57" t="s">
        <v>299</v>
      </c>
      <c r="J5110" s="43" t="s">
        <v>275</v>
      </c>
      <c r="K5110" s="64" t="str">
        <f ca="1">LeaveTracker[[#This Row],[Days]]&amp;" "&amp;LeaveTracker[[#This Row],[Type of Leave]]</f>
        <v>1 OTHER</v>
      </c>
      <c r="L5110" s="23">
        <f ca="1">NETWORKDAYS(LeaveTracker[[#This Row],[Start Date]],LeaveTracker[[#This Row],[End Date]],lstHolidays)</f>
        <v>1</v>
      </c>
      <c r="M5110" s="27"/>
    </row>
    <row r="5111" spans="1:13" ht="30" hidden="1" customHeight="1" x14ac:dyDescent="0.3">
      <c r="A5111" s="27">
        <f t="shared" si="55"/>
        <v>1377</v>
      </c>
      <c r="B5111" s="31">
        <v>45029</v>
      </c>
      <c r="C5111" s="31">
        <v>44992</v>
      </c>
      <c r="D5111" s="19" t="s">
        <v>409</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57" t="s">
        <v>82</v>
      </c>
      <c r="K5111" s="64" t="str">
        <f ca="1">LeaveTracker[[#This Row],[Days]]&amp;" "&amp;LeaveTracker[[#This Row],[Type of Leave]]</f>
        <v>1 VL</v>
      </c>
      <c r="L5111" s="23">
        <f ca="1">NETWORKDAYS(LeaveTracker[[#This Row],[Start Date]],LeaveTracker[[#This Row],[End Date]],lstHolidays)</f>
        <v>1</v>
      </c>
      <c r="M5111" s="27"/>
    </row>
    <row r="5112" spans="1:13" ht="30" hidden="1" customHeight="1" x14ac:dyDescent="0.3">
      <c r="A5112" s="27">
        <f t="shared" si="55"/>
        <v>1378</v>
      </c>
      <c r="B5112" s="31">
        <v>45029</v>
      </c>
      <c r="C5112" s="31">
        <v>44992</v>
      </c>
      <c r="D5112" s="19" t="s">
        <v>373</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57" t="s">
        <v>82</v>
      </c>
      <c r="K5112" s="64" t="str">
        <f ca="1">LeaveTracker[[#This Row],[Days]]&amp;" "&amp;LeaveTracker[[#This Row],[Type of Leave]]</f>
        <v>1 VL</v>
      </c>
      <c r="L5112" s="23">
        <f ca="1">NETWORKDAYS(LeaveTracker[[#This Row],[Start Date]],LeaveTracker[[#This Row],[End Date]],lstHolidays)</f>
        <v>1</v>
      </c>
      <c r="M5112" s="27"/>
    </row>
    <row r="5113" spans="1:13" ht="30" hidden="1" customHeight="1" x14ac:dyDescent="0.3">
      <c r="A5113" s="27">
        <f t="shared" si="55"/>
        <v>1379</v>
      </c>
      <c r="B5113" s="31">
        <v>45029</v>
      </c>
      <c r="C5113" s="31">
        <v>44992</v>
      </c>
      <c r="D5113" s="19" t="s">
        <v>472</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57" t="s">
        <v>81</v>
      </c>
      <c r="K5113" s="64" t="str">
        <f ca="1">LeaveTracker[[#This Row],[Days]]&amp;" "&amp;LeaveTracker[[#This Row],[Type of Leave]]</f>
        <v>1 SL</v>
      </c>
      <c r="L5113" s="23">
        <f ca="1">NETWORKDAYS(LeaveTracker[[#This Row],[Start Date]],LeaveTracker[[#This Row],[End Date]],lstHolidays)</f>
        <v>1</v>
      </c>
      <c r="M5113" s="27"/>
    </row>
    <row r="5114" spans="1:13" ht="30" hidden="1" customHeight="1" x14ac:dyDescent="0.3">
      <c r="A5114" s="27">
        <f t="shared" si="55"/>
        <v>1380</v>
      </c>
      <c r="B5114" s="31">
        <v>45029</v>
      </c>
      <c r="C5114" s="31">
        <v>44993</v>
      </c>
      <c r="D5114" s="19" t="s">
        <v>424</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57" t="s">
        <v>81</v>
      </c>
      <c r="K5114" s="64" t="str">
        <f ca="1">LeaveTracker[[#This Row],[Days]]&amp;" "&amp;LeaveTracker[[#This Row],[Type of Leave]]</f>
        <v>2 SL</v>
      </c>
      <c r="L5114" s="23">
        <f ca="1">NETWORKDAYS(LeaveTracker[[#This Row],[Start Date]],LeaveTracker[[#This Row],[End Date]],lstHolidays)</f>
        <v>2</v>
      </c>
      <c r="M5114" s="27"/>
    </row>
    <row r="5115" spans="1:13" ht="30" hidden="1" customHeight="1" x14ac:dyDescent="0.3">
      <c r="A5115" s="27">
        <f t="shared" si="55"/>
        <v>1381</v>
      </c>
      <c r="B5115" s="31">
        <v>45029</v>
      </c>
      <c r="C5115" s="31">
        <v>44994</v>
      </c>
      <c r="D5115" s="19" t="s">
        <v>1063</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57" t="s">
        <v>81</v>
      </c>
      <c r="K5115" s="64" t="str">
        <f ca="1">LeaveTracker[[#This Row],[Days]]&amp;" "&amp;LeaveTracker[[#This Row],[Type of Leave]]</f>
        <v>1 SL</v>
      </c>
      <c r="L5115" s="23">
        <f ca="1">NETWORKDAYS(LeaveTracker[[#This Row],[Start Date]],LeaveTracker[[#This Row],[End Date]],lstHolidays)</f>
        <v>1</v>
      </c>
      <c r="M5115" s="27"/>
    </row>
    <row r="5116" spans="1:13" ht="30" hidden="1" customHeight="1" x14ac:dyDescent="0.3">
      <c r="A5116" s="27">
        <f t="shared" si="55"/>
        <v>1382</v>
      </c>
      <c r="B5116" s="31">
        <v>45029</v>
      </c>
      <c r="C5116" s="31">
        <v>45014</v>
      </c>
      <c r="D5116" s="19" t="s">
        <v>626</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57" t="s">
        <v>82</v>
      </c>
      <c r="K5116" s="64" t="str">
        <f ca="1">LeaveTracker[[#This Row],[Days]]&amp;" "&amp;LeaveTracker[[#This Row],[Type of Leave]]</f>
        <v>1 VL</v>
      </c>
      <c r="L5116" s="23">
        <f ca="1">NETWORKDAYS(LeaveTracker[[#This Row],[Start Date]],LeaveTracker[[#This Row],[End Date]],lstHolidays)</f>
        <v>1</v>
      </c>
      <c r="M5116" s="27"/>
    </row>
    <row r="5117" spans="1:13" ht="30" hidden="1" customHeight="1" x14ac:dyDescent="0.3">
      <c r="A5117" s="27">
        <f t="shared" si="55"/>
        <v>1383</v>
      </c>
      <c r="B5117" s="31">
        <v>45029</v>
      </c>
      <c r="C5117" s="31">
        <v>44984</v>
      </c>
      <c r="D5117" s="19" t="s">
        <v>1052</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57" t="s">
        <v>299</v>
      </c>
      <c r="J5117" s="43" t="s">
        <v>105</v>
      </c>
      <c r="K5117" s="64" t="str">
        <f ca="1">LeaveTracker[[#This Row],[Days]]&amp;" "&amp;LeaveTracker[[#This Row],[Type of Leave]]</f>
        <v>1 OTHER</v>
      </c>
      <c r="L5117" s="23">
        <f ca="1">NETWORKDAYS(LeaveTracker[[#This Row],[Start Date]],LeaveTracker[[#This Row],[End Date]],lstHolidays)</f>
        <v>1</v>
      </c>
      <c r="M5117" s="27"/>
    </row>
    <row r="5118" spans="1:13" ht="30" hidden="1" customHeight="1" x14ac:dyDescent="0.3">
      <c r="A5118" s="27">
        <v>1383</v>
      </c>
      <c r="B5118" s="31">
        <v>45029</v>
      </c>
      <c r="C5118" s="31">
        <v>44984</v>
      </c>
      <c r="D5118" s="19" t="s">
        <v>1052</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57" t="s">
        <v>299</v>
      </c>
      <c r="J5118" s="43" t="s">
        <v>105</v>
      </c>
      <c r="K5118" s="64" t="str">
        <f ca="1">LeaveTracker[[#This Row],[Days]]&amp;" "&amp;LeaveTracker[[#This Row],[Type of Leave]]</f>
        <v>2 OTHER</v>
      </c>
      <c r="L5118" s="23">
        <f ca="1">NETWORKDAYS(LeaveTracker[[#This Row],[Start Date]],LeaveTracker[[#This Row],[End Date]],lstHolidays)</f>
        <v>2</v>
      </c>
      <c r="M5118" s="27"/>
    </row>
    <row r="5119" spans="1:13" ht="30" hidden="1"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57" t="s">
        <v>299</v>
      </c>
      <c r="K5119" s="64" t="str">
        <f ca="1">LeaveTracker[[#This Row],[Days]]&amp;" "&amp;LeaveTracker[[#This Row],[Type of Leave]]</f>
        <v>1 OTHER</v>
      </c>
      <c r="L5119" s="23">
        <f ca="1">NETWORKDAYS(LeaveTracker[[#This Row],[Start Date]],LeaveTracker[[#This Row],[End Date]],lstHolidays)</f>
        <v>1</v>
      </c>
      <c r="M5119" s="27"/>
    </row>
    <row r="5120" spans="1:13" ht="30" hidden="1" customHeight="1" x14ac:dyDescent="0.3">
      <c r="A5120" s="27">
        <f t="shared" si="55"/>
        <v>1385</v>
      </c>
      <c r="B5120" s="31">
        <v>45029</v>
      </c>
      <c r="C5120" s="24">
        <v>45009</v>
      </c>
      <c r="D5120" s="19" t="s">
        <v>400</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57" t="s">
        <v>81</v>
      </c>
      <c r="K5120" s="64" t="str">
        <f ca="1">LeaveTracker[[#This Row],[Days]]&amp;" "&amp;LeaveTracker[[#This Row],[Type of Leave]]</f>
        <v>1 SL</v>
      </c>
      <c r="L5120" s="23">
        <f ca="1">NETWORKDAYS(LeaveTracker[[#This Row],[Start Date]],LeaveTracker[[#This Row],[End Date]],lstHolidays)</f>
        <v>1</v>
      </c>
      <c r="M5120" s="27"/>
    </row>
    <row r="5121" spans="1:13" ht="30" hidden="1" customHeight="1" x14ac:dyDescent="0.3">
      <c r="A5121" s="27">
        <f t="shared" si="55"/>
        <v>1386</v>
      </c>
      <c r="B5121" s="31">
        <v>45029</v>
      </c>
      <c r="C5121" s="24">
        <v>45008</v>
      </c>
      <c r="D5121" s="19" t="s">
        <v>400</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57" t="s">
        <v>299</v>
      </c>
      <c r="J5121" s="43" t="s">
        <v>105</v>
      </c>
      <c r="K5121" s="64" t="str">
        <f ca="1">LeaveTracker[[#This Row],[Days]]&amp;" "&amp;LeaveTracker[[#This Row],[Type of Leave]]</f>
        <v>1 OTHER</v>
      </c>
      <c r="L5121" s="23">
        <f ca="1">NETWORKDAYS(LeaveTracker[[#This Row],[Start Date]],LeaveTracker[[#This Row],[End Date]],lstHolidays)</f>
        <v>1</v>
      </c>
      <c r="M5121" s="27"/>
    </row>
    <row r="5122" spans="1:13" ht="30" hidden="1" customHeight="1" x14ac:dyDescent="0.3">
      <c r="A5122" s="27">
        <f t="shared" si="55"/>
        <v>1387</v>
      </c>
      <c r="B5122" s="31">
        <v>45029</v>
      </c>
      <c r="C5122" s="31">
        <v>44988</v>
      </c>
      <c r="D5122" s="19" t="s">
        <v>1020</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57" t="s">
        <v>82</v>
      </c>
      <c r="K5122" s="64" t="str">
        <f ca="1">LeaveTracker[[#This Row],[Days]]&amp;" "&amp;LeaveTracker[[#This Row],[Type of Leave]]</f>
        <v>2 VL</v>
      </c>
      <c r="L5122" s="23">
        <f ca="1">NETWORKDAYS(LeaveTracker[[#This Row],[Start Date]],LeaveTracker[[#This Row],[End Date]],lstHolidays)</f>
        <v>2</v>
      </c>
      <c r="M5122" s="27"/>
    </row>
    <row r="5123" spans="1:13" ht="30" hidden="1"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57" t="s">
        <v>299</v>
      </c>
      <c r="J5123" s="43" t="s">
        <v>766</v>
      </c>
      <c r="K5123" s="64" t="str">
        <f ca="1">LeaveTracker[[#This Row],[Days]]&amp;" "&amp;LeaveTracker[[#This Row],[Type of Leave]]</f>
        <v>1 OTHER</v>
      </c>
      <c r="L5123" s="23">
        <f ca="1">NETWORKDAYS(LeaveTracker[[#This Row],[Start Date]],LeaveTracker[[#This Row],[End Date]],lstHolidays)</f>
        <v>1</v>
      </c>
      <c r="M5123" s="27"/>
    </row>
    <row r="5124" spans="1:13" ht="30" hidden="1"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57" t="s">
        <v>299</v>
      </c>
      <c r="J5124" s="43" t="s">
        <v>105</v>
      </c>
      <c r="K5124" s="64" t="str">
        <f ca="1">LeaveTracker[[#This Row],[Days]]&amp;" "&amp;LeaveTracker[[#This Row],[Type of Leave]]</f>
        <v>1 OTHER</v>
      </c>
      <c r="L5124" s="23">
        <f ca="1">NETWORKDAYS(LeaveTracker[[#This Row],[Start Date]],LeaveTracker[[#This Row],[End Date]],lstHolidays)</f>
        <v>1</v>
      </c>
      <c r="M5124" s="27"/>
    </row>
    <row r="5125" spans="1:13" ht="30" hidden="1" customHeight="1" x14ac:dyDescent="0.3">
      <c r="A5125" s="27">
        <f t="shared" si="55"/>
        <v>1390</v>
      </c>
      <c r="B5125" s="31">
        <v>45029</v>
      </c>
      <c r="C5125" s="31">
        <v>45005</v>
      </c>
      <c r="D5125" s="19" t="s">
        <v>832</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57" t="s">
        <v>82</v>
      </c>
      <c r="K5125" s="64" t="str">
        <f ca="1">LeaveTracker[[#This Row],[Days]]&amp;" "&amp;LeaveTracker[[#This Row],[Type of Leave]]</f>
        <v>1 VL</v>
      </c>
      <c r="L5125" s="23">
        <f ca="1">NETWORKDAYS(LeaveTracker[[#This Row],[Start Date]],LeaveTracker[[#This Row],[End Date]],lstHolidays)</f>
        <v>1</v>
      </c>
      <c r="M5125" s="27"/>
    </row>
    <row r="5126" spans="1:13" ht="30" hidden="1" customHeight="1" x14ac:dyDescent="0.3">
      <c r="A5126" s="27">
        <f t="shared" si="55"/>
        <v>1391</v>
      </c>
      <c r="B5126" s="31">
        <v>45029</v>
      </c>
      <c r="C5126" s="31">
        <v>45006</v>
      </c>
      <c r="D5126" s="19" t="s">
        <v>243</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57" t="s">
        <v>299</v>
      </c>
      <c r="J5126" s="43" t="s">
        <v>105</v>
      </c>
      <c r="K5126" s="64" t="str">
        <f ca="1">LeaveTracker[[#This Row],[Days]]&amp;" "&amp;LeaveTracker[[#This Row],[Type of Leave]]</f>
        <v>2 OTHER</v>
      </c>
      <c r="L5126" s="23">
        <f ca="1">NETWORKDAYS(LeaveTracker[[#This Row],[Start Date]],LeaveTracker[[#This Row],[End Date]],lstHolidays)</f>
        <v>2</v>
      </c>
      <c r="M5126" s="27"/>
    </row>
    <row r="5127" spans="1:13" ht="30" hidden="1" customHeight="1" x14ac:dyDescent="0.3">
      <c r="A5127" s="27">
        <f t="shared" si="55"/>
        <v>1392</v>
      </c>
      <c r="B5127" s="31">
        <v>45029</v>
      </c>
      <c r="C5127" s="31">
        <v>45021</v>
      </c>
      <c r="D5127" s="19" t="s">
        <v>1781</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57" t="s">
        <v>82</v>
      </c>
      <c r="K5127" s="64" t="str">
        <f ca="1">LeaveTracker[[#This Row],[Days]]&amp;" "&amp;LeaveTracker[[#This Row],[Type of Leave]]</f>
        <v>2 VL</v>
      </c>
      <c r="L5127" s="23">
        <f ca="1">NETWORKDAYS(LeaveTracker[[#This Row],[Start Date]],LeaveTracker[[#This Row],[End Date]],lstHolidays)</f>
        <v>2</v>
      </c>
      <c r="M5127" s="27"/>
    </row>
    <row r="5128" spans="1:13" ht="30" hidden="1" customHeight="1" x14ac:dyDescent="0.3">
      <c r="A5128" s="27">
        <f t="shared" si="55"/>
        <v>1393</v>
      </c>
      <c r="B5128" s="31">
        <v>45029</v>
      </c>
      <c r="C5128" s="31">
        <v>45020</v>
      </c>
      <c r="D5128" s="19" t="s">
        <v>384</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57" t="s">
        <v>81</v>
      </c>
      <c r="K5128" s="64" t="str">
        <f ca="1">LeaveTracker[[#This Row],[Days]]&amp;" "&amp;LeaveTracker[[#This Row],[Type of Leave]]</f>
        <v>3 SL</v>
      </c>
      <c r="L5128" s="23">
        <f ca="1">NETWORKDAYS(LeaveTracker[[#This Row],[Start Date]],LeaveTracker[[#This Row],[End Date]],lstHolidays)</f>
        <v>3</v>
      </c>
      <c r="M5128" s="27"/>
    </row>
    <row r="5129" spans="1:13" ht="30" hidden="1" customHeight="1" x14ac:dyDescent="0.3">
      <c r="A5129" s="27">
        <f t="shared" si="55"/>
        <v>1394</v>
      </c>
      <c r="B5129" s="31">
        <v>45029</v>
      </c>
      <c r="C5129" s="31">
        <v>44998</v>
      </c>
      <c r="D5129" s="19" t="s">
        <v>1059</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57" t="s">
        <v>81</v>
      </c>
      <c r="K5129" s="64" t="str">
        <f ca="1">LeaveTracker[[#This Row],[Days]]&amp;" "&amp;LeaveTracker[[#This Row],[Type of Leave]]</f>
        <v>1 SL</v>
      </c>
      <c r="L5129" s="23">
        <f ca="1">NETWORKDAYS(LeaveTracker[[#This Row],[Start Date]],LeaveTracker[[#This Row],[End Date]],lstHolidays)</f>
        <v>1</v>
      </c>
      <c r="M5129" s="27"/>
    </row>
    <row r="5130" spans="1:13" ht="30" hidden="1" customHeight="1" x14ac:dyDescent="0.3">
      <c r="A5130" s="27">
        <f t="shared" si="55"/>
        <v>1395</v>
      </c>
      <c r="B5130" s="31">
        <v>45029</v>
      </c>
      <c r="C5130" s="31">
        <v>45027</v>
      </c>
      <c r="D5130" s="19" t="s">
        <v>1059</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57" t="s">
        <v>82</v>
      </c>
      <c r="K5130" s="64" t="str">
        <f ca="1">LeaveTracker[[#This Row],[Days]]&amp;" "&amp;LeaveTracker[[#This Row],[Type of Leave]]</f>
        <v>1 VL</v>
      </c>
      <c r="L5130" s="23">
        <f ca="1">NETWORKDAYS(LeaveTracker[[#This Row],[Start Date]],LeaveTracker[[#This Row],[End Date]],lstHolidays)</f>
        <v>1</v>
      </c>
      <c r="M5130" s="27"/>
    </row>
    <row r="5131" spans="1:13" ht="30" hidden="1" customHeight="1" x14ac:dyDescent="0.3">
      <c r="A5131" s="27">
        <v>1395</v>
      </c>
      <c r="B5131" s="31">
        <v>45029</v>
      </c>
      <c r="C5131" s="31">
        <v>45027</v>
      </c>
      <c r="D5131" s="19" t="s">
        <v>1059</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57" t="s">
        <v>82</v>
      </c>
      <c r="K5131" s="64" t="str">
        <f ca="1">LeaveTracker[[#This Row],[Days]]&amp;" "&amp;LeaveTracker[[#This Row],[Type of Leave]]</f>
        <v>1 VL</v>
      </c>
      <c r="L5131" s="23">
        <f ca="1">NETWORKDAYS(LeaveTracker[[#This Row],[Start Date]],LeaveTracker[[#This Row],[End Date]],lstHolidays)</f>
        <v>1</v>
      </c>
      <c r="M5131" s="27"/>
    </row>
    <row r="5132" spans="1:13" ht="30" hidden="1" customHeight="1" x14ac:dyDescent="0.3">
      <c r="A5132" s="27">
        <f t="shared" si="55"/>
        <v>1396</v>
      </c>
      <c r="B5132" s="31">
        <v>45029</v>
      </c>
      <c r="C5132" s="31">
        <v>45027</v>
      </c>
      <c r="D5132" s="19" t="s">
        <v>1083</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57" t="s">
        <v>299</v>
      </c>
      <c r="J5132" s="43" t="s">
        <v>105</v>
      </c>
      <c r="K5132" s="64" t="str">
        <f ca="1">LeaveTracker[[#This Row],[Days]]&amp;" "&amp;LeaveTracker[[#This Row],[Type of Leave]]</f>
        <v>1 OTHER</v>
      </c>
      <c r="L5132" s="23">
        <f ca="1">NETWORKDAYS(LeaveTracker[[#This Row],[Start Date]],LeaveTracker[[#This Row],[End Date]],lstHolidays)</f>
        <v>1</v>
      </c>
      <c r="M5132" s="27"/>
    </row>
    <row r="5133" spans="1:13" ht="30" hidden="1" customHeight="1" x14ac:dyDescent="0.3">
      <c r="A5133" s="27">
        <f t="shared" si="55"/>
        <v>1397</v>
      </c>
      <c r="B5133" s="31">
        <v>45029</v>
      </c>
      <c r="C5133" s="31">
        <v>45028</v>
      </c>
      <c r="D5133" s="19" t="s">
        <v>398</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57" t="s">
        <v>81</v>
      </c>
      <c r="K5133" s="64" t="str">
        <f ca="1">LeaveTracker[[#This Row],[Days]]&amp;" "&amp;LeaveTracker[[#This Row],[Type of Leave]]</f>
        <v>1 SL</v>
      </c>
      <c r="L5133" s="23">
        <f ca="1">NETWORKDAYS(LeaveTracker[[#This Row],[Start Date]],LeaveTracker[[#This Row],[End Date]],lstHolidays)</f>
        <v>1</v>
      </c>
      <c r="M5133" s="27"/>
    </row>
    <row r="5134" spans="1:13" ht="30" hidden="1" customHeight="1" x14ac:dyDescent="0.3">
      <c r="A5134" s="27">
        <f t="shared" si="55"/>
        <v>1398</v>
      </c>
      <c r="B5134" s="31">
        <v>45029</v>
      </c>
      <c r="C5134" s="31">
        <v>44995</v>
      </c>
      <c r="D5134" s="19" t="s">
        <v>499</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57" t="s">
        <v>299</v>
      </c>
      <c r="J5134" s="43" t="s">
        <v>105</v>
      </c>
      <c r="K5134" s="64" t="str">
        <f ca="1">LeaveTracker[[#This Row],[Days]]&amp;" "&amp;LeaveTracker[[#This Row],[Type of Leave]]</f>
        <v>3 OTHER</v>
      </c>
      <c r="L5134" s="23">
        <f ca="1">NETWORKDAYS(LeaveTracker[[#This Row],[Start Date]],LeaveTracker[[#This Row],[End Date]],lstHolidays)</f>
        <v>3</v>
      </c>
      <c r="M5134" s="27"/>
    </row>
    <row r="5135" spans="1:13" ht="30" hidden="1" customHeight="1" x14ac:dyDescent="0.3">
      <c r="A5135" s="27">
        <f t="shared" si="55"/>
        <v>1399</v>
      </c>
      <c r="B5135" s="31">
        <v>45029</v>
      </c>
      <c r="C5135" s="31">
        <v>44995</v>
      </c>
      <c r="D5135" s="19" t="s">
        <v>499</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57" t="s">
        <v>82</v>
      </c>
      <c r="K5135" s="64" t="str">
        <f ca="1">LeaveTracker[[#This Row],[Days]]&amp;" "&amp;LeaveTracker[[#This Row],[Type of Leave]]</f>
        <v>2 VL</v>
      </c>
      <c r="L5135" s="23">
        <f ca="1">NETWORKDAYS(LeaveTracker[[#This Row],[Start Date]],LeaveTracker[[#This Row],[End Date]],lstHolidays)</f>
        <v>2</v>
      </c>
      <c r="M5135" s="27"/>
    </row>
    <row r="5136" spans="1:13" ht="30" hidden="1" customHeight="1" x14ac:dyDescent="0.3">
      <c r="A5136" s="27">
        <f t="shared" si="55"/>
        <v>1400</v>
      </c>
      <c r="B5136" s="31">
        <v>45029</v>
      </c>
      <c r="C5136" s="31">
        <v>44986</v>
      </c>
      <c r="D5136" s="19" t="s">
        <v>728</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57" t="s">
        <v>299</v>
      </c>
      <c r="J5136" s="43" t="s">
        <v>105</v>
      </c>
      <c r="K5136" s="64" t="str">
        <f ca="1">LeaveTracker[[#This Row],[Days]]&amp;" "&amp;LeaveTracker[[#This Row],[Type of Leave]]</f>
        <v>1 OTHER</v>
      </c>
      <c r="L5136" s="23">
        <f ca="1">NETWORKDAYS(LeaveTracker[[#This Row],[Start Date]],LeaveTracker[[#This Row],[End Date]],lstHolidays)</f>
        <v>1</v>
      </c>
      <c r="M5136" s="27"/>
    </row>
    <row r="5137" spans="1:13" ht="30" hidden="1" customHeight="1" x14ac:dyDescent="0.3">
      <c r="A5137" s="27">
        <f t="shared" si="55"/>
        <v>1401</v>
      </c>
      <c r="B5137" s="31">
        <v>45029</v>
      </c>
      <c r="C5137" s="31">
        <v>44986</v>
      </c>
      <c r="D5137" s="19" t="s">
        <v>673</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57" t="s">
        <v>299</v>
      </c>
      <c r="J5137" s="43" t="s">
        <v>105</v>
      </c>
      <c r="K5137" s="64" t="str">
        <f ca="1">LeaveTracker[[#This Row],[Days]]&amp;" "&amp;LeaveTracker[[#This Row],[Type of Leave]]</f>
        <v>2 OTHER</v>
      </c>
      <c r="L5137" s="23">
        <f ca="1">NETWORKDAYS(LeaveTracker[[#This Row],[Start Date]],LeaveTracker[[#This Row],[End Date]],lstHolidays)</f>
        <v>2</v>
      </c>
      <c r="M5137" s="27"/>
    </row>
    <row r="5138" spans="1:13" ht="30" hidden="1" customHeight="1" x14ac:dyDescent="0.3">
      <c r="A5138" s="27">
        <f t="shared" si="55"/>
        <v>1402</v>
      </c>
      <c r="B5138" s="31">
        <v>45029</v>
      </c>
      <c r="C5138" s="31">
        <v>44987</v>
      </c>
      <c r="D5138" s="19" t="s">
        <v>1193</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57" t="s">
        <v>82</v>
      </c>
      <c r="K5138" s="64" t="str">
        <f ca="1">LeaveTracker[[#This Row],[Days]]&amp;" "&amp;LeaveTracker[[#This Row],[Type of Leave]]</f>
        <v>1 VL</v>
      </c>
      <c r="L5138" s="23">
        <f ca="1">NETWORKDAYS(LeaveTracker[[#This Row],[Start Date]],LeaveTracker[[#This Row],[End Date]],lstHolidays)</f>
        <v>1</v>
      </c>
      <c r="M5138" s="27"/>
    </row>
    <row r="5139" spans="1:13" ht="30" hidden="1" customHeight="1" x14ac:dyDescent="0.3">
      <c r="A5139" s="27">
        <f t="shared" si="55"/>
        <v>1403</v>
      </c>
      <c r="B5139" s="31">
        <v>45029</v>
      </c>
      <c r="C5139" s="31">
        <v>44987</v>
      </c>
      <c r="D5139" s="19" t="s">
        <v>1193</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57" t="s">
        <v>299</v>
      </c>
      <c r="J5139" s="43" t="s">
        <v>105</v>
      </c>
      <c r="K5139" s="64" t="str">
        <f ca="1">LeaveTracker[[#This Row],[Days]]&amp;" "&amp;LeaveTracker[[#This Row],[Type of Leave]]</f>
        <v>1 OTHER</v>
      </c>
      <c r="L5139" s="23">
        <f ca="1">NETWORKDAYS(LeaveTracker[[#This Row],[Start Date]],LeaveTracker[[#This Row],[End Date]],lstHolidays)</f>
        <v>1</v>
      </c>
      <c r="M5139" s="27"/>
    </row>
    <row r="5140" spans="1:13" ht="30" hidden="1"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57" t="s">
        <v>81</v>
      </c>
      <c r="K5140" s="64" t="str">
        <f ca="1">LeaveTracker[[#This Row],[Days]]&amp;" "&amp;LeaveTracker[[#This Row],[Type of Leave]]</f>
        <v>3 SL</v>
      </c>
      <c r="L5140" s="23">
        <f ca="1">NETWORKDAYS(LeaveTracker[[#This Row],[Start Date]],LeaveTracker[[#This Row],[End Date]],lstHolidays)</f>
        <v>3</v>
      </c>
      <c r="M5140" s="27"/>
    </row>
    <row r="5141" spans="1:13" ht="30" hidden="1" customHeight="1" x14ac:dyDescent="0.3">
      <c r="A5141" s="27">
        <f t="shared" si="55"/>
        <v>1405</v>
      </c>
      <c r="B5141" s="31">
        <v>45029</v>
      </c>
      <c r="C5141" s="31">
        <v>44986</v>
      </c>
      <c r="D5141" s="19" t="s">
        <v>506</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57" t="s">
        <v>299</v>
      </c>
      <c r="J5141" s="43" t="s">
        <v>105</v>
      </c>
      <c r="K5141" s="64" t="str">
        <f ca="1">LeaveTracker[[#This Row],[Days]]&amp;" "&amp;LeaveTracker[[#This Row],[Type of Leave]]</f>
        <v>1 OTHER</v>
      </c>
      <c r="L5141" s="23">
        <f ca="1">NETWORKDAYS(LeaveTracker[[#This Row],[Start Date]],LeaveTracker[[#This Row],[End Date]],lstHolidays)</f>
        <v>1</v>
      </c>
      <c r="M5141" s="27"/>
    </row>
    <row r="5142" spans="1:13" ht="30" hidden="1"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57" t="s">
        <v>81</v>
      </c>
      <c r="K5142" s="64" t="str">
        <f ca="1">LeaveTracker[[#This Row],[Days]]&amp;" "&amp;LeaveTracker[[#This Row],[Type of Leave]]</f>
        <v>1 SL</v>
      </c>
      <c r="L5142" s="23">
        <f ca="1">NETWORKDAYS(LeaveTracker[[#This Row],[Start Date]],LeaveTracker[[#This Row],[End Date]],lstHolidays)</f>
        <v>1</v>
      </c>
      <c r="M5142" s="27"/>
    </row>
    <row r="5143" spans="1:13" ht="30" hidden="1" customHeight="1" x14ac:dyDescent="0.3">
      <c r="A5143" s="27">
        <f t="shared" si="55"/>
        <v>1407</v>
      </c>
      <c r="B5143" s="31">
        <v>45029</v>
      </c>
      <c r="C5143" s="31">
        <v>44987</v>
      </c>
      <c r="D5143" s="19" t="s">
        <v>1269</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57" t="s">
        <v>299</v>
      </c>
      <c r="J5143" s="43" t="s">
        <v>105</v>
      </c>
      <c r="K5143" s="64" t="str">
        <f ca="1">LeaveTracker[[#This Row],[Days]]&amp;" "&amp;LeaveTracker[[#This Row],[Type of Leave]]</f>
        <v>1 OTHER</v>
      </c>
      <c r="L5143" s="23">
        <f ca="1">NETWORKDAYS(LeaveTracker[[#This Row],[Start Date]],LeaveTracker[[#This Row],[End Date]],lstHolidays)</f>
        <v>1</v>
      </c>
      <c r="M5143" s="27"/>
    </row>
    <row r="5144" spans="1:13" ht="30" hidden="1" customHeight="1" x14ac:dyDescent="0.3">
      <c r="A5144" s="27">
        <f t="shared" si="55"/>
        <v>1408</v>
      </c>
      <c r="B5144" s="31">
        <v>45029</v>
      </c>
      <c r="C5144" s="31">
        <v>44987</v>
      </c>
      <c r="D5144" s="19" t="s">
        <v>874</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57" t="s">
        <v>81</v>
      </c>
      <c r="K5144" s="64" t="str">
        <f ca="1">LeaveTracker[[#This Row],[Days]]&amp;" "&amp;LeaveTracker[[#This Row],[Type of Leave]]</f>
        <v>1 SL</v>
      </c>
      <c r="L5144" s="23">
        <f ca="1">NETWORKDAYS(LeaveTracker[[#This Row],[Start Date]],LeaveTracker[[#This Row],[End Date]],lstHolidays)</f>
        <v>1</v>
      </c>
      <c r="M5144" s="27"/>
    </row>
    <row r="5145" spans="1:13" ht="30" hidden="1" customHeight="1" x14ac:dyDescent="0.3">
      <c r="A5145" s="27">
        <f t="shared" si="55"/>
        <v>1409</v>
      </c>
      <c r="B5145" s="31">
        <v>45029</v>
      </c>
      <c r="C5145" s="31">
        <v>44950</v>
      </c>
      <c r="D5145" s="19" t="s">
        <v>521</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57" t="s">
        <v>81</v>
      </c>
      <c r="K5145" s="64" t="str">
        <f ca="1">LeaveTracker[[#This Row],[Days]]&amp;" "&amp;LeaveTracker[[#This Row],[Type of Leave]]</f>
        <v>1 SL</v>
      </c>
      <c r="L5145" s="23">
        <f ca="1">NETWORKDAYS(LeaveTracker[[#This Row],[Start Date]],LeaveTracker[[#This Row],[End Date]],lstHolidays)</f>
        <v>1</v>
      </c>
      <c r="M5145" s="27"/>
    </row>
    <row r="5146" spans="1:13" ht="30" hidden="1" customHeight="1" x14ac:dyDescent="0.3">
      <c r="A5146" s="27">
        <f t="shared" si="55"/>
        <v>1410</v>
      </c>
      <c r="B5146" s="31">
        <v>45029</v>
      </c>
      <c r="C5146" s="31">
        <v>45019</v>
      </c>
      <c r="D5146" s="19" t="s">
        <v>2121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57" t="s">
        <v>81</v>
      </c>
      <c r="K5146" s="64" t="str">
        <f ca="1">LeaveTracker[[#This Row],[Days]]&amp;" "&amp;LeaveTracker[[#This Row],[Type of Leave]]</f>
        <v>1 SL</v>
      </c>
      <c r="L5146" s="23">
        <f ca="1">NETWORKDAYS(LeaveTracker[[#This Row],[Start Date]],LeaveTracker[[#This Row],[End Date]],lstHolidays)</f>
        <v>1</v>
      </c>
      <c r="M5146" s="27"/>
    </row>
    <row r="5147" spans="1:13" ht="30" hidden="1" customHeight="1" x14ac:dyDescent="0.3">
      <c r="A5147" s="27">
        <f t="shared" si="55"/>
        <v>1411</v>
      </c>
      <c r="B5147" s="31">
        <v>45029</v>
      </c>
      <c r="C5147" s="31">
        <v>45006</v>
      </c>
      <c r="D5147" s="19" t="s">
        <v>555</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57" t="s">
        <v>81</v>
      </c>
      <c r="K5147" s="64" t="str">
        <f ca="1">LeaveTracker[[#This Row],[Days]]&amp;" "&amp;LeaveTracker[[#This Row],[Type of Leave]]</f>
        <v>1 SL</v>
      </c>
      <c r="L5147" s="23">
        <f ca="1">NETWORKDAYS(LeaveTracker[[#This Row],[Start Date]],LeaveTracker[[#This Row],[End Date]],lstHolidays)</f>
        <v>1</v>
      </c>
      <c r="M5147" s="27"/>
    </row>
    <row r="5148" spans="1:13" ht="30" hidden="1" customHeight="1" x14ac:dyDescent="0.3">
      <c r="A5148" s="27">
        <f t="shared" si="55"/>
        <v>1412</v>
      </c>
      <c r="B5148" s="31">
        <v>45029</v>
      </c>
      <c r="C5148" s="31">
        <v>45006</v>
      </c>
      <c r="D5148" s="19" t="s">
        <v>571</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57" t="s">
        <v>81</v>
      </c>
      <c r="K5148" s="64" t="str">
        <f ca="1">LeaveTracker[[#This Row],[Days]]&amp;" "&amp;LeaveTracker[[#This Row],[Type of Leave]]</f>
        <v>1 SL</v>
      </c>
      <c r="L5148" s="23">
        <f ca="1">NETWORKDAYS(LeaveTracker[[#This Row],[Start Date]],LeaveTracker[[#This Row],[End Date]],lstHolidays)</f>
        <v>1</v>
      </c>
      <c r="M5148" s="27"/>
    </row>
    <row r="5149" spans="1:13" ht="30" hidden="1" customHeight="1" x14ac:dyDescent="0.3">
      <c r="A5149" s="27">
        <f t="shared" si="55"/>
        <v>1413</v>
      </c>
      <c r="B5149" s="31">
        <v>45029</v>
      </c>
      <c r="C5149" s="31">
        <v>45009</v>
      </c>
      <c r="D5149" s="8" t="s">
        <v>291</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57" t="s">
        <v>81</v>
      </c>
      <c r="K5149" s="64" t="str">
        <f ca="1">LeaveTracker[[#This Row],[Days]]&amp;" "&amp;LeaveTracker[[#This Row],[Type of Leave]]</f>
        <v>1 SL</v>
      </c>
      <c r="L5149" s="23">
        <f ca="1">NETWORKDAYS(LeaveTracker[[#This Row],[Start Date]],LeaveTracker[[#This Row],[End Date]],lstHolidays)</f>
        <v>1</v>
      </c>
      <c r="M5149" s="27"/>
    </row>
    <row r="5150" spans="1:13" ht="30" hidden="1" customHeight="1" x14ac:dyDescent="0.3">
      <c r="A5150" s="27">
        <v>1413</v>
      </c>
      <c r="B5150" s="31">
        <v>45029</v>
      </c>
      <c r="C5150" s="31">
        <v>45009</v>
      </c>
      <c r="D5150" s="8" t="s">
        <v>291</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57" t="s">
        <v>81</v>
      </c>
      <c r="K5150" s="64" t="str">
        <f ca="1">LeaveTracker[[#This Row],[Days]]&amp;" "&amp;LeaveTracker[[#This Row],[Type of Leave]]</f>
        <v>1 SL</v>
      </c>
      <c r="L5150" s="23">
        <f ca="1">NETWORKDAYS(LeaveTracker[[#This Row],[Start Date]],LeaveTracker[[#This Row],[End Date]],lstHolidays)</f>
        <v>1</v>
      </c>
      <c r="M5150" s="27"/>
    </row>
    <row r="5151" spans="1:13" ht="30" hidden="1"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57" t="s">
        <v>299</v>
      </c>
      <c r="J5151" s="43" t="s">
        <v>105</v>
      </c>
      <c r="K5151" s="64" t="str">
        <f ca="1">LeaveTracker[[#This Row],[Days]]&amp;" "&amp;LeaveTracker[[#This Row],[Type of Leave]]</f>
        <v>1 OTHER</v>
      </c>
      <c r="L5151" s="23">
        <f ca="1">NETWORKDAYS(LeaveTracker[[#This Row],[Start Date]],LeaveTracker[[#This Row],[End Date]],lstHolidays)</f>
        <v>1</v>
      </c>
      <c r="M5151" s="27"/>
    </row>
    <row r="5152" spans="1:13" ht="30" hidden="1" customHeight="1" x14ac:dyDescent="0.3">
      <c r="A5152" s="27">
        <f t="shared" si="56"/>
        <v>1415</v>
      </c>
      <c r="B5152" s="31">
        <v>45029</v>
      </c>
      <c r="C5152" s="31">
        <v>44986</v>
      </c>
      <c r="D5152" s="19" t="s">
        <v>527</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57" t="s">
        <v>82</v>
      </c>
      <c r="K5152" s="64" t="str">
        <f ca="1">LeaveTracker[[#This Row],[Days]]&amp;" "&amp;LeaveTracker[[#This Row],[Type of Leave]]</f>
        <v>1 VL</v>
      </c>
      <c r="L5152" s="23">
        <f ca="1">NETWORKDAYS(LeaveTracker[[#This Row],[Start Date]],LeaveTracker[[#This Row],[End Date]],lstHolidays)</f>
        <v>1</v>
      </c>
      <c r="M5152" s="27"/>
    </row>
    <row r="5153" spans="1:13" ht="30" hidden="1" customHeight="1" x14ac:dyDescent="0.3">
      <c r="A5153" s="27">
        <f t="shared" si="56"/>
        <v>1416</v>
      </c>
      <c r="B5153" s="31">
        <v>45029</v>
      </c>
      <c r="C5153" s="31">
        <v>44986</v>
      </c>
      <c r="D5153" s="19" t="s">
        <v>479</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57" t="s">
        <v>299</v>
      </c>
      <c r="J5153" s="43" t="s">
        <v>2267</v>
      </c>
      <c r="K5153" s="64" t="str">
        <f ca="1">LeaveTracker[[#This Row],[Days]]&amp;" "&amp;LeaveTracker[[#This Row],[Type of Leave]]</f>
        <v>3 OTHER</v>
      </c>
      <c r="L5153" s="23">
        <f ca="1">NETWORKDAYS(LeaveTracker[[#This Row],[Start Date]],LeaveTracker[[#This Row],[End Date]],lstHolidays)</f>
        <v>3</v>
      </c>
      <c r="M5153" s="27"/>
    </row>
    <row r="5154" spans="1:13" ht="30" hidden="1" customHeight="1" x14ac:dyDescent="0.3">
      <c r="A5154" s="27">
        <f t="shared" si="56"/>
        <v>1417</v>
      </c>
      <c r="B5154" s="31">
        <v>45029</v>
      </c>
      <c r="C5154" s="24">
        <v>45001</v>
      </c>
      <c r="D5154" s="19" t="s">
        <v>837</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57" t="s">
        <v>81</v>
      </c>
      <c r="K5154" s="64" t="str">
        <f ca="1">LeaveTracker[[#This Row],[Days]]&amp;" "&amp;LeaveTracker[[#This Row],[Type of Leave]]</f>
        <v>1 SL</v>
      </c>
      <c r="L5154" s="23">
        <f ca="1">NETWORKDAYS(LeaveTracker[[#This Row],[Start Date]],LeaveTracker[[#This Row],[End Date]],lstHolidays)</f>
        <v>1</v>
      </c>
      <c r="M5154" s="27"/>
    </row>
    <row r="5155" spans="1:13" ht="30" hidden="1" customHeight="1" x14ac:dyDescent="0.3">
      <c r="A5155" s="27">
        <f t="shared" si="56"/>
        <v>1418</v>
      </c>
      <c r="B5155" s="31">
        <v>45029</v>
      </c>
      <c r="C5155" s="31">
        <v>44998</v>
      </c>
      <c r="D5155" s="19" t="s">
        <v>2026</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57" t="s">
        <v>299</v>
      </c>
      <c r="J5155" s="43" t="s">
        <v>105</v>
      </c>
      <c r="K5155" s="64" t="str">
        <f ca="1">LeaveTracker[[#This Row],[Days]]&amp;" "&amp;LeaveTracker[[#This Row],[Type of Leave]]</f>
        <v>1 OTHER</v>
      </c>
      <c r="L5155" s="23">
        <f ca="1">NETWORKDAYS(LeaveTracker[[#This Row],[Start Date]],LeaveTracker[[#This Row],[End Date]],lstHolidays)</f>
        <v>1</v>
      </c>
      <c r="M5155" s="27"/>
    </row>
    <row r="5156" spans="1:13" ht="30" hidden="1" customHeight="1" x14ac:dyDescent="0.3">
      <c r="A5156" s="27">
        <f t="shared" si="56"/>
        <v>1419</v>
      </c>
      <c r="B5156" s="31">
        <v>45029</v>
      </c>
      <c r="C5156" s="31">
        <v>44993</v>
      </c>
      <c r="D5156" s="19" t="s">
        <v>2026</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57" t="s">
        <v>82</v>
      </c>
      <c r="K5156" s="64" t="str">
        <f ca="1">LeaveTracker[[#This Row],[Days]]&amp;" "&amp;LeaveTracker[[#This Row],[Type of Leave]]</f>
        <v>1 VL</v>
      </c>
      <c r="L5156" s="23">
        <f ca="1">NETWORKDAYS(LeaveTracker[[#This Row],[Start Date]],LeaveTracker[[#This Row],[End Date]],lstHolidays)</f>
        <v>1</v>
      </c>
      <c r="M5156" s="27"/>
    </row>
    <row r="5157" spans="1:13" ht="30" hidden="1" customHeight="1" x14ac:dyDescent="0.3">
      <c r="A5157" s="27">
        <f t="shared" si="56"/>
        <v>1420</v>
      </c>
      <c r="B5157" s="31">
        <v>45029</v>
      </c>
      <c r="C5157" s="31">
        <v>45000</v>
      </c>
      <c r="D5157" s="19" t="s">
        <v>2270</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57" t="s">
        <v>81</v>
      </c>
      <c r="K5157" s="64" t="str">
        <f ca="1">LeaveTracker[[#This Row],[Days]]&amp;" "&amp;LeaveTracker[[#This Row],[Type of Leave]]</f>
        <v>15 SL</v>
      </c>
      <c r="L5157" s="23">
        <f ca="1">NETWORKDAYS(LeaveTracker[[#This Row],[Start Date]],LeaveTracker[[#This Row],[End Date]],lstHolidays)</f>
        <v>15</v>
      </c>
      <c r="M5157" s="27"/>
    </row>
    <row r="5158" spans="1:13" ht="30" hidden="1" customHeight="1" x14ac:dyDescent="0.3">
      <c r="A5158" s="27">
        <f t="shared" si="56"/>
        <v>1421</v>
      </c>
      <c r="B5158" s="31">
        <v>45029</v>
      </c>
      <c r="C5158" s="31">
        <v>44995</v>
      </c>
      <c r="D5158" s="19" t="s">
        <v>566</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57" t="s">
        <v>82</v>
      </c>
      <c r="K5158" s="64" t="str">
        <f ca="1">LeaveTracker[[#This Row],[Days]]&amp;" "&amp;LeaveTracker[[#This Row],[Type of Leave]]</f>
        <v>2 VL</v>
      </c>
      <c r="L5158" s="23">
        <f ca="1">NETWORKDAYS(LeaveTracker[[#This Row],[Start Date]],LeaveTracker[[#This Row],[End Date]],lstHolidays)</f>
        <v>2</v>
      </c>
      <c r="M5158" s="27"/>
    </row>
    <row r="5159" spans="1:13" ht="30" hidden="1" customHeight="1" x14ac:dyDescent="0.3">
      <c r="A5159" s="27">
        <f t="shared" si="56"/>
        <v>1422</v>
      </c>
      <c r="B5159" s="31">
        <v>45029</v>
      </c>
      <c r="C5159" s="31">
        <v>45005</v>
      </c>
      <c r="D5159" s="19" t="s">
        <v>382</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57" t="s">
        <v>82</v>
      </c>
      <c r="K5159" s="64" t="str">
        <f ca="1">LeaveTracker[[#This Row],[Days]]&amp;" "&amp;LeaveTracker[[#This Row],[Type of Leave]]</f>
        <v>4 VL</v>
      </c>
      <c r="L5159" s="23">
        <f ca="1">NETWORKDAYS(LeaveTracker[[#This Row],[Start Date]],LeaveTracker[[#This Row],[End Date]],lstHolidays)</f>
        <v>4</v>
      </c>
      <c r="M5159" s="27"/>
    </row>
    <row r="5160" spans="1:13" ht="30" hidden="1" customHeight="1" x14ac:dyDescent="0.3">
      <c r="A5160" s="27">
        <f t="shared" si="56"/>
        <v>1423</v>
      </c>
      <c r="B5160" s="31">
        <v>45029</v>
      </c>
      <c r="C5160" s="31">
        <v>44987</v>
      </c>
      <c r="D5160" s="19" t="s">
        <v>2271</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57" t="s">
        <v>81</v>
      </c>
      <c r="K5160" s="64" t="str">
        <f>LeaveTracker[[#This Row],[Days]]&amp;" "&amp;LeaveTracker[[#This Row],[Type of Leave]]</f>
        <v>3 SL</v>
      </c>
      <c r="L5160" s="23">
        <v>3</v>
      </c>
      <c r="M5160" s="27"/>
    </row>
    <row r="5161" spans="1:13" ht="30" hidden="1"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57" t="s">
        <v>81</v>
      </c>
      <c r="K5161" s="64" t="str">
        <f ca="1">LeaveTracker[[#This Row],[Days]]&amp;" "&amp;LeaveTracker[[#This Row],[Type of Leave]]</f>
        <v>1 SL</v>
      </c>
      <c r="L5161" s="23">
        <f ca="1">NETWORKDAYS(LeaveTracker[[#This Row],[Start Date]],LeaveTracker[[#This Row],[End Date]],lstHolidays)</f>
        <v>1</v>
      </c>
      <c r="M5161" s="27"/>
    </row>
    <row r="5162" spans="1:13" ht="30" hidden="1"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57" t="s">
        <v>299</v>
      </c>
      <c r="J5162" s="43" t="s">
        <v>105</v>
      </c>
      <c r="K5162" s="64" t="str">
        <f ca="1">LeaveTracker[[#This Row],[Days]]&amp;" "&amp;LeaveTracker[[#This Row],[Type of Leave]]</f>
        <v>1 OTHER</v>
      </c>
      <c r="L5162" s="23">
        <f ca="1">NETWORKDAYS(LeaveTracker[[#This Row],[Start Date]],LeaveTracker[[#This Row],[End Date]],lstHolidays)</f>
        <v>1</v>
      </c>
      <c r="M5162" s="27"/>
    </row>
    <row r="5163" spans="1:13" ht="30" hidden="1"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57" t="s">
        <v>82</v>
      </c>
      <c r="K5163" s="64" t="str">
        <f ca="1">LeaveTracker[[#This Row],[Days]]&amp;" "&amp;LeaveTracker[[#This Row],[Type of Leave]]</f>
        <v>3 VL</v>
      </c>
      <c r="L5163" s="23">
        <f ca="1">NETWORKDAYS(LeaveTracker[[#This Row],[Start Date]],LeaveTracker[[#This Row],[End Date]],lstHolidays)</f>
        <v>3</v>
      </c>
      <c r="M5163" s="27"/>
    </row>
    <row r="5164" spans="1:13" ht="30" hidden="1" customHeight="1" x14ac:dyDescent="0.3">
      <c r="A5164" s="27">
        <f t="shared" si="56"/>
        <v>1427</v>
      </c>
      <c r="B5164" s="31">
        <v>45030</v>
      </c>
      <c r="C5164" s="31">
        <v>44936</v>
      </c>
      <c r="D5164" s="19" t="s">
        <v>2283</v>
      </c>
      <c r="E5164" s="19" t="str">
        <f>IF(ISBLANK(LeaveTracker[[#This Row],[Employee Name]]),"-----",VLOOKUP(LeaveTracker[[#This Row],[Employee Name]],Employees[[Employee Name]:[Office]],7))</f>
        <v>TICC</v>
      </c>
      <c r="F5164" s="19" t="str">
        <f>IF(ISBLANK(LeaveTracker[[#This Row],[Employee Name]]),"-----",VLOOKUP(LeaveTracker[[#This Row],[Employee Name]],Employees[[Employee Name]:[Office]],6))</f>
        <v>JOBCON</v>
      </c>
      <c r="G5164" s="24">
        <v>44930</v>
      </c>
      <c r="H5164" s="24">
        <v>44930</v>
      </c>
      <c r="I5164" s="57" t="s">
        <v>81</v>
      </c>
      <c r="K5164" s="64" t="str">
        <f ca="1">LeaveTracker[[#This Row],[Days]]&amp;" "&amp;LeaveTracker[[#This Row],[Type of Leave]]</f>
        <v>1 SL</v>
      </c>
      <c r="L5164" s="23">
        <f ca="1">NETWORKDAYS(LeaveTracker[[#This Row],[Start Date]],LeaveTracker[[#This Row],[End Date]],lstHolidays)</f>
        <v>1</v>
      </c>
      <c r="M5164" s="27"/>
    </row>
    <row r="5165" spans="1:13" ht="30" hidden="1" customHeight="1" x14ac:dyDescent="0.3">
      <c r="A5165" s="27">
        <f t="shared" si="56"/>
        <v>1428</v>
      </c>
      <c r="B5165" s="31">
        <v>45030</v>
      </c>
      <c r="C5165" s="24">
        <v>44994</v>
      </c>
      <c r="D5165" s="19" t="s">
        <v>2286</v>
      </c>
      <c r="E5165" s="19" t="str">
        <f>IF(ISBLANK(LeaveTracker[[#This Row],[Employee Name]]),"-----",VLOOKUP(LeaveTracker[[#This Row],[Employee Name]],Employees[[Employee Name]:[Office]],7))</f>
        <v>LIBRARY</v>
      </c>
      <c r="F5165" s="19" t="str">
        <f>IF(ISBLANK(LeaveTracker[[#This Row],[Employee Name]]),"-----",VLOOKUP(LeaveTracker[[#This Row],[Employee Name]],Employees[[Employee Name]:[Office]],6))</f>
        <v>REGULAR</v>
      </c>
      <c r="G5165" s="24">
        <v>44994</v>
      </c>
      <c r="H5165" s="24">
        <v>44994</v>
      </c>
      <c r="I5165" s="57" t="s">
        <v>81</v>
      </c>
      <c r="K5165" s="64" t="str">
        <f ca="1">LeaveTracker[[#This Row],[Days]]&amp;" "&amp;LeaveTracker[[#This Row],[Type of Leave]]</f>
        <v>1 SL</v>
      </c>
      <c r="L5165" s="23">
        <f ca="1">NETWORKDAYS(LeaveTracker[[#This Row],[Start Date]],LeaveTracker[[#This Row],[End Date]],lstHolidays)</f>
        <v>1</v>
      </c>
      <c r="M5165" s="27"/>
    </row>
    <row r="5166" spans="1:13" ht="30" hidden="1" customHeight="1" x14ac:dyDescent="0.3">
      <c r="A5166" s="27">
        <f t="shared" si="56"/>
        <v>1429</v>
      </c>
      <c r="B5166" s="31">
        <v>45030</v>
      </c>
      <c r="C5166" s="31">
        <v>44986</v>
      </c>
      <c r="D5166" s="19" t="s">
        <v>2283</v>
      </c>
      <c r="E5166" s="19" t="str">
        <f>IF(ISBLANK(LeaveTracker[[#This Row],[Employee Name]]),"-----",VLOOKUP(LeaveTracker[[#This Row],[Employee Name]],Employees[[Employee Name]:[Office]],7))</f>
        <v>TICC</v>
      </c>
      <c r="F5166" s="19" t="str">
        <f>IF(ISBLANK(LeaveTracker[[#This Row],[Employee Name]]),"-----",VLOOKUP(LeaveTracker[[#This Row],[Employee Name]],Employees[[Employee Name]:[Office]],6))</f>
        <v>JOBCON</v>
      </c>
      <c r="G5166" s="24">
        <v>44978</v>
      </c>
      <c r="H5166" s="24">
        <v>44978</v>
      </c>
      <c r="I5166" s="57" t="s">
        <v>81</v>
      </c>
      <c r="K5166" s="64" t="str">
        <f ca="1">LeaveTracker[[#This Row],[Days]]&amp;" "&amp;LeaveTracker[[#This Row],[Type of Leave]]</f>
        <v>1 SL</v>
      </c>
      <c r="L5166" s="23">
        <f ca="1">NETWORKDAYS(LeaveTracker[[#This Row],[Start Date]],LeaveTracker[[#This Row],[End Date]],lstHolidays)</f>
        <v>1</v>
      </c>
      <c r="M5166" s="27"/>
    </row>
    <row r="5167" spans="1:13" ht="30" hidden="1" customHeight="1" x14ac:dyDescent="0.3">
      <c r="A5167" s="27">
        <f t="shared" si="56"/>
        <v>1430</v>
      </c>
      <c r="B5167" s="31">
        <v>45030</v>
      </c>
      <c r="C5167" s="31">
        <v>44953</v>
      </c>
      <c r="D5167" s="19" t="s">
        <v>2286</v>
      </c>
      <c r="E5167" s="19" t="str">
        <f>IF(ISBLANK(LeaveTracker[[#This Row],[Employee Name]]),"-----",VLOOKUP(LeaveTracker[[#This Row],[Employee Name]],Employees[[Employee Name]:[Office]],7))</f>
        <v>LIBRARY</v>
      </c>
      <c r="F5167" s="19" t="str">
        <f>IF(ISBLANK(LeaveTracker[[#This Row],[Employee Name]]),"-----",VLOOKUP(LeaveTracker[[#This Row],[Employee Name]],Employees[[Employee Name]:[Office]],6))</f>
        <v>REGULAR</v>
      </c>
      <c r="G5167" s="24">
        <v>44946</v>
      </c>
      <c r="H5167" s="24">
        <v>44946</v>
      </c>
      <c r="I5167" s="57" t="s">
        <v>81</v>
      </c>
      <c r="K5167" s="64" t="str">
        <f ca="1">LeaveTracker[[#This Row],[Days]]&amp;" "&amp;LeaveTracker[[#This Row],[Type of Leave]]</f>
        <v>1 SL</v>
      </c>
      <c r="L5167" s="23">
        <f ca="1">NETWORKDAYS(LeaveTracker[[#This Row],[Start Date]],LeaveTracker[[#This Row],[End Date]],lstHolidays)</f>
        <v>1</v>
      </c>
      <c r="M5167" s="27"/>
    </row>
    <row r="5168" spans="1:13" ht="30" hidden="1" customHeight="1" x14ac:dyDescent="0.3">
      <c r="A5168" s="27">
        <f t="shared" si="56"/>
        <v>1431</v>
      </c>
      <c r="B5168" s="31">
        <v>45030</v>
      </c>
      <c r="D5168" s="19" t="s">
        <v>2288</v>
      </c>
      <c r="E5168" s="19" t="str">
        <f>IF(ISBLANK(LeaveTracker[[#This Row],[Employee Name]]),"-----",VLOOKUP(LeaveTracker[[#This Row],[Employee Name]],Employees[[Employee Name]:[Office]],7))</f>
        <v>CENRO</v>
      </c>
      <c r="F5168" s="19" t="str">
        <f>IF(ISBLANK(LeaveTracker[[#This Row],[Employee Name]]),"-----",VLOOKUP(LeaveTracker[[#This Row],[Employee Name]],Employees[[Employee Name]:[Office]],6))</f>
        <v>CASUAL</v>
      </c>
      <c r="G5168" s="24">
        <v>44972</v>
      </c>
      <c r="H5168" s="24">
        <v>44972</v>
      </c>
      <c r="I5168" s="57" t="s">
        <v>81</v>
      </c>
      <c r="K5168" s="64" t="str">
        <f ca="1">LeaveTracker[[#This Row],[Days]]&amp;" "&amp;LeaveTracker[[#This Row],[Type of Leave]]</f>
        <v>1 SL</v>
      </c>
      <c r="L5168" s="23">
        <f ca="1">NETWORKDAYS(LeaveTracker[[#This Row],[Start Date]],LeaveTracker[[#This Row],[End Date]],lstHolidays)</f>
        <v>1</v>
      </c>
      <c r="M5168" s="27"/>
    </row>
    <row r="5169" spans="1:13" ht="30" hidden="1" customHeight="1" x14ac:dyDescent="0.3">
      <c r="A5169" s="27">
        <f t="shared" si="56"/>
        <v>1432</v>
      </c>
      <c r="B5169" s="31">
        <v>45030</v>
      </c>
      <c r="C5169" s="24">
        <v>44995</v>
      </c>
      <c r="D5169" s="19" t="s">
        <v>2292</v>
      </c>
      <c r="E5169" s="19" t="str">
        <f>IF(ISBLANK(LeaveTracker[[#This Row],[Employee Name]]),"-----",VLOOKUP(LeaveTracker[[#This Row],[Employee Name]],Employees[[Employee Name]:[Office]],7))</f>
        <v>CCT</v>
      </c>
      <c r="F5169" s="19" t="str">
        <f>IF(ISBLANK(LeaveTracker[[#This Row],[Employee Name]]),"-----",VLOOKUP(LeaveTracker[[#This Row],[Employee Name]],Employees[[Employee Name]:[Office]],6))</f>
        <v>CASUAL</v>
      </c>
      <c r="G5169" s="24">
        <v>44994</v>
      </c>
      <c r="H5169" s="24">
        <v>44994</v>
      </c>
      <c r="I5169" s="57" t="s">
        <v>81</v>
      </c>
      <c r="K5169" s="64" t="str">
        <f ca="1">LeaveTracker[[#This Row],[Days]]&amp;" "&amp;LeaveTracker[[#This Row],[Type of Leave]]</f>
        <v>1 SL</v>
      </c>
      <c r="L5169" s="23">
        <f ca="1">NETWORKDAYS(LeaveTracker[[#This Row],[Start Date]],LeaveTracker[[#This Row],[End Date]],lstHolidays)</f>
        <v>1</v>
      </c>
      <c r="M5169" s="27"/>
    </row>
    <row r="5170" spans="1:13" ht="30" hidden="1" customHeight="1" x14ac:dyDescent="0.3">
      <c r="A5170" s="27">
        <f t="shared" si="56"/>
        <v>1433</v>
      </c>
      <c r="B5170" s="31">
        <v>45030</v>
      </c>
      <c r="C5170" s="31">
        <v>44931</v>
      </c>
      <c r="D5170" s="19" t="s">
        <v>2296</v>
      </c>
      <c r="E5170" s="19" t="str">
        <f>IF(ISBLANK(LeaveTracker[[#This Row],[Employee Name]]),"-----",VLOOKUP(LeaveTracker[[#This Row],[Employee Name]],Employees[[Employee Name]:[Office]],7))</f>
        <v>CTO</v>
      </c>
      <c r="F5170" s="19" t="str">
        <f>IF(ISBLANK(LeaveTracker[[#This Row],[Employee Name]]),"-----",VLOOKUP(LeaveTracker[[#This Row],[Employee Name]],Employees[[Employee Name]:[Office]],6))</f>
        <v>REGULAR</v>
      </c>
      <c r="G5170" s="24">
        <v>44909</v>
      </c>
      <c r="H5170" s="24">
        <v>44909</v>
      </c>
      <c r="I5170" s="57"/>
      <c r="K5170" s="64" t="str">
        <f ca="1">LeaveTracker[[#This Row],[Days]]&amp;" "&amp;LeaveTracker[[#This Row],[Type of Leave]]</f>
        <v xml:space="preserve">1 </v>
      </c>
      <c r="L5170" s="23">
        <f ca="1">NETWORKDAYS(LeaveTracker[[#This Row],[Start Date]],LeaveTracker[[#This Row],[End Date]],lstHolidays)</f>
        <v>1</v>
      </c>
      <c r="M5170" s="27"/>
    </row>
    <row r="5171" spans="1:13" ht="30" hidden="1" customHeight="1" x14ac:dyDescent="0.3">
      <c r="A5171" s="27">
        <f t="shared" si="56"/>
        <v>1434</v>
      </c>
      <c r="B5171" s="31">
        <v>45030</v>
      </c>
      <c r="C5171" s="31">
        <v>44931</v>
      </c>
      <c r="D5171" s="19" t="s">
        <v>2296</v>
      </c>
      <c r="E5171" s="19" t="str">
        <f>IF(ISBLANK(LeaveTracker[[#This Row],[Employee Name]]),"-----",VLOOKUP(LeaveTracker[[#This Row],[Employee Name]],Employees[[Employee Name]:[Office]],7))</f>
        <v>CTO</v>
      </c>
      <c r="F5171" s="19" t="str">
        <f>IF(ISBLANK(LeaveTracker[[#This Row],[Employee Name]]),"-----",VLOOKUP(LeaveTracker[[#This Row],[Employee Name]],Employees[[Employee Name]:[Office]],6))</f>
        <v>REGULAR</v>
      </c>
      <c r="G5171" s="24">
        <v>44930</v>
      </c>
      <c r="H5171" s="24">
        <v>44930</v>
      </c>
      <c r="I5171" s="57"/>
      <c r="K5171" s="64" t="str">
        <f ca="1">LeaveTracker[[#This Row],[Days]]&amp;" "&amp;LeaveTracker[[#This Row],[Type of Leave]]</f>
        <v xml:space="preserve">1 </v>
      </c>
      <c r="L5171" s="23">
        <f ca="1">NETWORKDAYS(LeaveTracker[[#This Row],[Start Date]],LeaveTracker[[#This Row],[End Date]],lstHolidays)</f>
        <v>1</v>
      </c>
      <c r="M5171" s="27"/>
    </row>
    <row r="5172" spans="1:13" ht="30" hidden="1" customHeight="1" x14ac:dyDescent="0.3">
      <c r="A5172" s="27">
        <f t="shared" si="56"/>
        <v>1435</v>
      </c>
      <c r="B5172" s="31">
        <v>45030</v>
      </c>
      <c r="C5172" s="31">
        <v>44927</v>
      </c>
      <c r="D5172" s="19" t="s">
        <v>1866</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57"/>
      <c r="K5172" s="64" t="str">
        <f ca="1">LeaveTracker[[#This Row],[Days]]&amp;" "&amp;LeaveTracker[[#This Row],[Type of Leave]]</f>
        <v xml:space="preserve">1 </v>
      </c>
      <c r="L5172" s="23">
        <f ca="1">NETWORKDAYS(LeaveTracker[[#This Row],[Start Date]],LeaveTracker[[#This Row],[End Date]],lstHolidays)</f>
        <v>1</v>
      </c>
      <c r="M5172" s="27"/>
    </row>
    <row r="5173" spans="1:13" ht="30" hidden="1" customHeight="1" x14ac:dyDescent="0.3">
      <c r="A5173" s="27">
        <v>1435</v>
      </c>
      <c r="B5173" s="31">
        <v>45030</v>
      </c>
      <c r="C5173" s="31">
        <v>44927</v>
      </c>
      <c r="D5173" s="19" t="s">
        <v>1866</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57"/>
      <c r="K5173" s="64" t="str">
        <f ca="1">LeaveTracker[[#This Row],[Days]]&amp;" "&amp;LeaveTracker[[#This Row],[Type of Leave]]</f>
        <v xml:space="preserve">1 </v>
      </c>
      <c r="L5173" s="23">
        <f ca="1">NETWORKDAYS(LeaveTracker[[#This Row],[Start Date]],LeaveTracker[[#This Row],[End Date]],lstHolidays)</f>
        <v>1</v>
      </c>
      <c r="M5173" s="27"/>
    </row>
    <row r="5174" spans="1:13" ht="30" hidden="1" customHeight="1" x14ac:dyDescent="0.3">
      <c r="A5174" s="27">
        <f t="shared" si="56"/>
        <v>1436</v>
      </c>
      <c r="B5174" s="31">
        <v>45030</v>
      </c>
      <c r="C5174" s="31">
        <v>44929</v>
      </c>
      <c r="D5174" s="19" t="s">
        <v>1866</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57"/>
      <c r="K5174" s="64" t="str">
        <f ca="1">LeaveTracker[[#This Row],[Days]]&amp;" "&amp;LeaveTracker[[#This Row],[Type of Leave]]</f>
        <v xml:space="preserve">1 </v>
      </c>
      <c r="L5174" s="23">
        <f ca="1">NETWORKDAYS(LeaveTracker[[#This Row],[Start Date]],LeaveTracker[[#This Row],[End Date]],lstHolidays)</f>
        <v>1</v>
      </c>
      <c r="M5174" s="27"/>
    </row>
    <row r="5175" spans="1:13" ht="30" hidden="1" customHeight="1" x14ac:dyDescent="0.3">
      <c r="A5175" s="27">
        <v>1436</v>
      </c>
      <c r="B5175" s="31">
        <v>45030</v>
      </c>
      <c r="C5175" s="31">
        <v>44929</v>
      </c>
      <c r="D5175" s="19" t="s">
        <v>1866</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57"/>
      <c r="K5175" s="64" t="str">
        <f ca="1">LeaveTracker[[#This Row],[Days]]&amp;" "&amp;LeaveTracker[[#This Row],[Type of Leave]]</f>
        <v xml:space="preserve">2 </v>
      </c>
      <c r="L5175" s="23">
        <f ca="1">NETWORKDAYS(LeaveTracker[[#This Row],[Start Date]],LeaveTracker[[#This Row],[End Date]],lstHolidays)</f>
        <v>2</v>
      </c>
      <c r="M5175" s="27"/>
    </row>
    <row r="5176" spans="1:13" ht="30" hidden="1" customHeight="1" x14ac:dyDescent="0.3">
      <c r="A5176" s="27">
        <f t="shared" si="56"/>
        <v>1437</v>
      </c>
      <c r="B5176" s="31">
        <v>45030</v>
      </c>
      <c r="C5176" s="31">
        <v>44942</v>
      </c>
      <c r="D5176" s="19" t="s">
        <v>1866</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57"/>
      <c r="K5176" s="64" t="str">
        <f ca="1">LeaveTracker[[#This Row],[Days]]&amp;" "&amp;LeaveTracker[[#This Row],[Type of Leave]]</f>
        <v xml:space="preserve">1 </v>
      </c>
      <c r="L5176" s="23">
        <f ca="1">NETWORKDAYS(LeaveTracker[[#This Row],[Start Date]],LeaveTracker[[#This Row],[End Date]],lstHolidays)</f>
        <v>1</v>
      </c>
      <c r="M5176" s="27"/>
    </row>
    <row r="5177" spans="1:13" ht="30" hidden="1" customHeight="1" x14ac:dyDescent="0.3">
      <c r="A5177" s="27">
        <f t="shared" si="56"/>
        <v>1438</v>
      </c>
      <c r="B5177" s="31">
        <v>45030</v>
      </c>
      <c r="C5177" s="31">
        <v>45029</v>
      </c>
      <c r="D5177" s="19" t="s">
        <v>1775</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57" t="s">
        <v>81</v>
      </c>
      <c r="K5177" s="64" t="str">
        <f ca="1">LeaveTracker[[#This Row],[Days]]&amp;" "&amp;LeaveTracker[[#This Row],[Type of Leave]]</f>
        <v>1 SL</v>
      </c>
      <c r="L5177" s="23">
        <f ca="1">NETWORKDAYS(LeaveTracker[[#This Row],[Start Date]],LeaveTracker[[#This Row],[End Date]],lstHolidays)</f>
        <v>1</v>
      </c>
      <c r="M5177" s="27"/>
    </row>
    <row r="5178" spans="1:13" ht="30" hidden="1" customHeight="1" x14ac:dyDescent="0.3">
      <c r="A5178" s="27">
        <f t="shared" si="56"/>
        <v>1439</v>
      </c>
      <c r="B5178" s="31">
        <v>45030</v>
      </c>
      <c r="C5178" s="31">
        <v>45020</v>
      </c>
      <c r="D5178" s="19" t="s">
        <v>2160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57" t="s">
        <v>81</v>
      </c>
      <c r="K5178" s="64" t="str">
        <f ca="1">LeaveTracker[[#This Row],[Days]]&amp;" "&amp;LeaveTracker[[#This Row],[Type of Leave]]</f>
        <v>1 SL</v>
      </c>
      <c r="L5178" s="23">
        <f ca="1">NETWORKDAYS(LeaveTracker[[#This Row],[Start Date]],LeaveTracker[[#This Row],[End Date]],lstHolidays)</f>
        <v>1</v>
      </c>
      <c r="M5178" s="27"/>
    </row>
    <row r="5179" spans="1:13" ht="30" hidden="1" customHeight="1" x14ac:dyDescent="0.3">
      <c r="A5179" s="27">
        <f t="shared" si="56"/>
        <v>1440</v>
      </c>
      <c r="B5179" s="31">
        <v>45030</v>
      </c>
      <c r="C5179" s="31">
        <v>44994</v>
      </c>
      <c r="D5179" s="19" t="s">
        <v>2297</v>
      </c>
      <c r="E5179" s="19" t="str">
        <f>IF(ISBLANK(LeaveTracker[[#This Row],[Employee Name]]),"-----",VLOOKUP(LeaveTracker[[#This Row],[Employee Name]],Employees[[Employee Name]:[Office]],7))</f>
        <v>CSWDO</v>
      </c>
      <c r="F5179" s="19" t="str">
        <f>IF(ISBLANK(LeaveTracker[[#This Row],[Employee Name]]),"-----",VLOOKUP(LeaveTracker[[#This Row],[Employee Name]],Employees[[Employee Name]:[Office]],6))</f>
        <v>REGULAR</v>
      </c>
      <c r="G5179" s="24">
        <v>44991</v>
      </c>
      <c r="H5179" s="24">
        <v>44991</v>
      </c>
      <c r="I5179" s="57" t="s">
        <v>81</v>
      </c>
      <c r="K5179" s="64" t="str">
        <f ca="1">LeaveTracker[[#This Row],[Days]]&amp;" "&amp;LeaveTracker[[#This Row],[Type of Leave]]</f>
        <v>1 SL</v>
      </c>
      <c r="L5179" s="23">
        <f ca="1">NETWORKDAYS(LeaveTracker[[#This Row],[Start Date]],LeaveTracker[[#This Row],[End Date]],lstHolidays)</f>
        <v>1</v>
      </c>
      <c r="M5179" s="27"/>
    </row>
    <row r="5180" spans="1:13" ht="30" hidden="1" customHeight="1" x14ac:dyDescent="0.3">
      <c r="A5180" s="27">
        <v>1440</v>
      </c>
      <c r="B5180" s="31">
        <v>45030</v>
      </c>
      <c r="C5180" s="31">
        <v>44994</v>
      </c>
      <c r="D5180" s="19" t="s">
        <v>2297</v>
      </c>
      <c r="E5180" s="19" t="str">
        <f>IF(ISBLANK(LeaveTracker[[#This Row],[Employee Name]]),"-----",VLOOKUP(LeaveTracker[[#This Row],[Employee Name]],Employees[[Employee Name]:[Office]],7))</f>
        <v>CSWDO</v>
      </c>
      <c r="F5180" s="19" t="str">
        <f>IF(ISBLANK(LeaveTracker[[#This Row],[Employee Name]]),"-----",VLOOKUP(LeaveTracker[[#This Row],[Employee Name]],Employees[[Employee Name]:[Office]],6))</f>
        <v>REGULAR</v>
      </c>
      <c r="G5180" s="24">
        <v>44993</v>
      </c>
      <c r="H5180" s="24">
        <v>44993</v>
      </c>
      <c r="I5180" s="57" t="s">
        <v>81</v>
      </c>
      <c r="K5180" s="64" t="str">
        <f ca="1">LeaveTracker[[#This Row],[Days]]&amp;" "&amp;LeaveTracker[[#This Row],[Type of Leave]]</f>
        <v>1 SL</v>
      </c>
      <c r="L5180" s="23">
        <f ca="1">NETWORKDAYS(LeaveTracker[[#This Row],[Start Date]],LeaveTracker[[#This Row],[End Date]],lstHolidays)</f>
        <v>1</v>
      </c>
      <c r="M5180" s="27"/>
    </row>
    <row r="5181" spans="1:13" ht="30" hidden="1" customHeight="1" x14ac:dyDescent="0.3">
      <c r="A5181" s="27">
        <f t="shared" si="56"/>
        <v>1441</v>
      </c>
      <c r="B5181" s="31">
        <v>45030</v>
      </c>
      <c r="C5181" s="31">
        <v>45005</v>
      </c>
      <c r="D5181" s="19" t="s">
        <v>2297</v>
      </c>
      <c r="E5181" s="19" t="str">
        <f>IF(ISBLANK(LeaveTracker[[#This Row],[Employee Name]]),"-----",VLOOKUP(LeaveTracker[[#This Row],[Employee Name]],Employees[[Employee Name]:[Office]],7))</f>
        <v>CSWDO</v>
      </c>
      <c r="F5181" s="19" t="str">
        <f>IF(ISBLANK(LeaveTracker[[#This Row],[Employee Name]]),"-----",VLOOKUP(LeaveTracker[[#This Row],[Employee Name]],Employees[[Employee Name]:[Office]],6))</f>
        <v>REGULAR</v>
      </c>
      <c r="G5181" s="24">
        <v>44998</v>
      </c>
      <c r="H5181" s="24">
        <v>44998</v>
      </c>
      <c r="I5181" s="57" t="s">
        <v>81</v>
      </c>
      <c r="K5181" s="64" t="str">
        <f ca="1">LeaveTracker[[#This Row],[Days]]&amp;" "&amp;LeaveTracker[[#This Row],[Type of Leave]]</f>
        <v>1 SL</v>
      </c>
      <c r="L5181" s="23">
        <f ca="1">NETWORKDAYS(LeaveTracker[[#This Row],[Start Date]],LeaveTracker[[#This Row],[End Date]],lstHolidays)</f>
        <v>1</v>
      </c>
      <c r="M5181" s="27"/>
    </row>
    <row r="5182" spans="1:13" ht="30" hidden="1" customHeight="1" x14ac:dyDescent="0.3">
      <c r="A5182" s="27">
        <v>1441</v>
      </c>
      <c r="B5182" s="31">
        <v>45030</v>
      </c>
      <c r="C5182" s="31">
        <v>45005</v>
      </c>
      <c r="D5182" s="19" t="s">
        <v>2297</v>
      </c>
      <c r="E5182" s="19" t="str">
        <f>IF(ISBLANK(LeaveTracker[[#This Row],[Employee Name]]),"-----",VLOOKUP(LeaveTracker[[#This Row],[Employee Name]],Employees[[Employee Name]:[Office]],7))</f>
        <v>CSWDO</v>
      </c>
      <c r="F5182" s="19" t="str">
        <f>IF(ISBLANK(LeaveTracker[[#This Row],[Employee Name]]),"-----",VLOOKUP(LeaveTracker[[#This Row],[Employee Name]],Employees[[Employee Name]:[Office]],6))</f>
        <v>REGULAR</v>
      </c>
      <c r="G5182" s="24">
        <v>45001</v>
      </c>
      <c r="H5182" s="24">
        <v>45002</v>
      </c>
      <c r="I5182" s="57" t="s">
        <v>81</v>
      </c>
      <c r="K5182" s="64" t="str">
        <f ca="1">LeaveTracker[[#This Row],[Days]]&amp;" "&amp;LeaveTracker[[#This Row],[Type of Leave]]</f>
        <v>2 SL</v>
      </c>
      <c r="L5182" s="23">
        <f ca="1">NETWORKDAYS(LeaveTracker[[#This Row],[Start Date]],LeaveTracker[[#This Row],[End Date]],lstHolidays)</f>
        <v>2</v>
      </c>
      <c r="M5182" s="27"/>
    </row>
    <row r="5183" spans="1:13" ht="30" hidden="1" customHeight="1" x14ac:dyDescent="0.3">
      <c r="A5183" s="27">
        <f t="shared" si="56"/>
        <v>1442</v>
      </c>
      <c r="B5183" s="31">
        <v>45030</v>
      </c>
      <c r="C5183" s="31">
        <v>44998</v>
      </c>
      <c r="D5183" s="19" t="s">
        <v>1903</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57" t="s">
        <v>299</v>
      </c>
      <c r="J5183" s="43" t="s">
        <v>2311</v>
      </c>
      <c r="K5183" s="64" t="str">
        <f ca="1">LeaveTracker[[#This Row],[Days]]&amp;" "&amp;LeaveTracker[[#This Row],[Type of Leave]]</f>
        <v>13 OTHER</v>
      </c>
      <c r="L5183" s="23">
        <f ca="1">NETWORKDAYS(LeaveTracker[[#This Row],[Start Date]],LeaveTracker[[#This Row],[End Date]],lstHolidays)</f>
        <v>13</v>
      </c>
      <c r="M5183" s="27"/>
    </row>
    <row r="5184" spans="1:13" ht="30" hidden="1" customHeight="1" x14ac:dyDescent="0.3">
      <c r="A5184" s="27">
        <f t="shared" si="56"/>
        <v>1443</v>
      </c>
      <c r="B5184" s="31">
        <v>45030</v>
      </c>
      <c r="C5184" s="31">
        <v>44998</v>
      </c>
      <c r="D5184" s="19" t="s">
        <v>1903</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57" t="s">
        <v>299</v>
      </c>
      <c r="J5184" s="43" t="s">
        <v>2311</v>
      </c>
      <c r="K5184" s="64" t="str">
        <f ca="1">LeaveTracker[[#This Row],[Days]]&amp;" "&amp;LeaveTracker[[#This Row],[Type of Leave]]</f>
        <v>7 OTHER</v>
      </c>
      <c r="L5184" s="23">
        <f ca="1">NETWORKDAYS(LeaveTracker[[#This Row],[Start Date]],LeaveTracker[[#This Row],[End Date]],lstHolidays)</f>
        <v>7</v>
      </c>
      <c r="M5184" s="27"/>
    </row>
    <row r="5185" spans="1:13" ht="30" hidden="1" customHeight="1" x14ac:dyDescent="0.3">
      <c r="A5185" s="27">
        <f t="shared" si="56"/>
        <v>1444</v>
      </c>
      <c r="B5185" s="31">
        <v>45030</v>
      </c>
      <c r="C5185" s="31">
        <v>44981</v>
      </c>
      <c r="D5185" s="19" t="s">
        <v>2299</v>
      </c>
      <c r="E5185" s="19" t="str">
        <f>IF(ISBLANK(LeaveTracker[[#This Row],[Employee Name]]),"-----",VLOOKUP(LeaveTracker[[#This Row],[Employee Name]],Employees[[Employee Name]:[Office]],7))</f>
        <v>TICC</v>
      </c>
      <c r="F5185" s="19" t="str">
        <f>IF(ISBLANK(LeaveTracker[[#This Row],[Employee Name]]),"-----",VLOOKUP(LeaveTracker[[#This Row],[Employee Name]],Employees[[Employee Name]:[Office]],6))</f>
        <v>CASUAL</v>
      </c>
      <c r="G5185" s="24">
        <v>44988</v>
      </c>
      <c r="H5185" s="24">
        <v>44988</v>
      </c>
      <c r="I5185" s="57" t="s">
        <v>82</v>
      </c>
      <c r="K5185" s="64" t="str">
        <f ca="1">LeaveTracker[[#This Row],[Days]]&amp;" "&amp;LeaveTracker[[#This Row],[Type of Leave]]</f>
        <v>1 VL</v>
      </c>
      <c r="L5185" s="23">
        <f ca="1">NETWORKDAYS(LeaveTracker[[#This Row],[Start Date]],LeaveTracker[[#This Row],[End Date]],lstHolidays)</f>
        <v>1</v>
      </c>
      <c r="M5185" s="27"/>
    </row>
    <row r="5186" spans="1:13" ht="30" hidden="1" customHeight="1" x14ac:dyDescent="0.3">
      <c r="A5186" s="27">
        <f t="shared" si="56"/>
        <v>1445</v>
      </c>
      <c r="B5186" s="31">
        <v>45030</v>
      </c>
      <c r="C5186" s="31">
        <v>44992</v>
      </c>
      <c r="D5186" s="19" t="s">
        <v>2299</v>
      </c>
      <c r="E5186" s="19" t="str">
        <f>IF(ISBLANK(LeaveTracker[[#This Row],[Employee Name]]),"-----",VLOOKUP(LeaveTracker[[#This Row],[Employee Name]],Employees[[Employee Name]:[Office]],7))</f>
        <v>TICC</v>
      </c>
      <c r="F5186" s="19" t="str">
        <f>IF(ISBLANK(LeaveTracker[[#This Row],[Employee Name]]),"-----",VLOOKUP(LeaveTracker[[#This Row],[Employee Name]],Employees[[Employee Name]:[Office]],6))</f>
        <v>CASUAL</v>
      </c>
      <c r="G5186" s="24">
        <v>44998</v>
      </c>
      <c r="H5186" s="24">
        <v>44999</v>
      </c>
      <c r="I5186" s="57" t="s">
        <v>82</v>
      </c>
      <c r="K5186" s="64" t="str">
        <f ca="1">LeaveTracker[[#This Row],[Days]]&amp;" "&amp;LeaveTracker[[#This Row],[Type of Leave]]</f>
        <v>2 VL</v>
      </c>
      <c r="L5186" s="23">
        <f ca="1">NETWORKDAYS(LeaveTracker[[#This Row],[Start Date]],LeaveTracker[[#This Row],[End Date]],lstHolidays)</f>
        <v>2</v>
      </c>
      <c r="M5186" s="27"/>
    </row>
    <row r="5187" spans="1:13" ht="30" hidden="1" customHeight="1" x14ac:dyDescent="0.3">
      <c r="A5187" s="27">
        <f t="shared" si="56"/>
        <v>1446</v>
      </c>
      <c r="B5187" s="31">
        <v>45030</v>
      </c>
      <c r="C5187" s="31">
        <v>44992</v>
      </c>
      <c r="D5187" s="19" t="s">
        <v>2299</v>
      </c>
      <c r="E5187" s="19" t="str">
        <f>IF(ISBLANK(LeaveTracker[[#This Row],[Employee Name]]),"-----",VLOOKUP(LeaveTracker[[#This Row],[Employee Name]],Employees[[Employee Name]:[Office]],7))</f>
        <v>TICC</v>
      </c>
      <c r="F5187" s="19" t="str">
        <f>IF(ISBLANK(LeaveTracker[[#This Row],[Employee Name]]),"-----",VLOOKUP(LeaveTracker[[#This Row],[Employee Name]],Employees[[Employee Name]:[Office]],6))</f>
        <v>CASUAL</v>
      </c>
      <c r="G5187" s="24">
        <v>45005</v>
      </c>
      <c r="H5187" s="24">
        <v>45006</v>
      </c>
      <c r="I5187" s="57" t="s">
        <v>82</v>
      </c>
      <c r="K5187" s="64" t="str">
        <f ca="1">LeaveTracker[[#This Row],[Days]]&amp;" "&amp;LeaveTracker[[#This Row],[Type of Leave]]</f>
        <v>2 VL</v>
      </c>
      <c r="L5187" s="23">
        <f ca="1">NETWORKDAYS(LeaveTracker[[#This Row],[Start Date]],LeaveTracker[[#This Row],[End Date]],lstHolidays)</f>
        <v>2</v>
      </c>
      <c r="M5187" s="27"/>
    </row>
    <row r="5188" spans="1:13" ht="30" hidden="1" customHeight="1" x14ac:dyDescent="0.3">
      <c r="A5188" s="27">
        <f t="shared" si="56"/>
        <v>1447</v>
      </c>
      <c r="B5188" s="31">
        <v>45030</v>
      </c>
      <c r="C5188" s="31">
        <v>45027</v>
      </c>
      <c r="D5188" s="19" t="s">
        <v>2302</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57" t="s">
        <v>82</v>
      </c>
      <c r="K5188" s="64" t="str">
        <f ca="1">LeaveTracker[[#This Row],[Days]]&amp;" "&amp;LeaveTracker[[#This Row],[Type of Leave]]</f>
        <v>2 VL</v>
      </c>
      <c r="L5188" s="23">
        <f ca="1">NETWORKDAYS(LeaveTracker[[#This Row],[Start Date]],LeaveTracker[[#This Row],[End Date]],lstHolidays)</f>
        <v>2</v>
      </c>
      <c r="M5188" s="27"/>
    </row>
    <row r="5189" spans="1:13" ht="30" hidden="1" customHeight="1" x14ac:dyDescent="0.3">
      <c r="A5189" s="27">
        <f t="shared" si="56"/>
        <v>1448</v>
      </c>
      <c r="B5189" s="31">
        <v>45030</v>
      </c>
      <c r="C5189" s="31">
        <v>45028</v>
      </c>
      <c r="D5189" s="19" t="s">
        <v>2306</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57" t="s">
        <v>299</v>
      </c>
      <c r="J5189" s="43" t="s">
        <v>275</v>
      </c>
      <c r="K5189" s="64" t="str">
        <f ca="1">LeaveTracker[[#This Row],[Days]]&amp;" "&amp;LeaveTracker[[#This Row],[Type of Leave]]</f>
        <v>3 OTHER</v>
      </c>
      <c r="L5189" s="23">
        <f ca="1">NETWORKDAYS(LeaveTracker[[#This Row],[Start Date]],LeaveTracker[[#This Row],[End Date]],lstHolidays)</f>
        <v>3</v>
      </c>
      <c r="M5189" s="27"/>
    </row>
    <row r="5190" spans="1:13" ht="30" hidden="1" customHeight="1" x14ac:dyDescent="0.3">
      <c r="A5190" s="27">
        <f t="shared" si="56"/>
        <v>1449</v>
      </c>
      <c r="B5190" s="31">
        <v>45030</v>
      </c>
      <c r="C5190" s="31">
        <v>45028</v>
      </c>
      <c r="D5190" s="19" t="s">
        <v>2306</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57" t="s">
        <v>82</v>
      </c>
      <c r="K5190" s="64" t="str">
        <f ca="1">LeaveTracker[[#This Row],[Days]]&amp;" "&amp;LeaveTracker[[#This Row],[Type of Leave]]</f>
        <v>24 VL</v>
      </c>
      <c r="L5190" s="23">
        <f ca="1">NETWORKDAYS(LeaveTracker[[#This Row],[Start Date]],LeaveTracker[[#This Row],[End Date]],lstHolidays)</f>
        <v>24</v>
      </c>
      <c r="M5190" s="27"/>
    </row>
    <row r="5191" spans="1:13" ht="30" hidden="1" customHeight="1" x14ac:dyDescent="0.3">
      <c r="A5191" s="27">
        <f t="shared" si="56"/>
        <v>1450</v>
      </c>
      <c r="B5191" s="31">
        <v>45030</v>
      </c>
      <c r="C5191" s="31">
        <v>45014</v>
      </c>
      <c r="D5191" s="19" t="s">
        <v>243</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57" t="s">
        <v>299</v>
      </c>
      <c r="J5191" s="43" t="s">
        <v>158</v>
      </c>
      <c r="K5191" s="64" t="str">
        <f ca="1">LeaveTracker[[#This Row],[Days]]&amp;" "&amp;LeaveTracker[[#This Row],[Type of Leave]]</f>
        <v>1 OTHER</v>
      </c>
      <c r="L5191" s="23">
        <f ca="1">NETWORKDAYS(LeaveTracker[[#This Row],[Start Date]],LeaveTracker[[#This Row],[End Date]],lstHolidays)</f>
        <v>1</v>
      </c>
      <c r="M5191" s="27"/>
    </row>
    <row r="5192" spans="1:13" ht="30" hidden="1" customHeight="1" x14ac:dyDescent="0.3">
      <c r="A5192" s="27">
        <f t="shared" si="56"/>
        <v>1451</v>
      </c>
      <c r="B5192" s="31">
        <v>45030</v>
      </c>
      <c r="C5192" s="31">
        <v>45029</v>
      </c>
      <c r="D5192" s="19" t="s">
        <v>836</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57" t="s">
        <v>81</v>
      </c>
      <c r="K5192" s="64" t="str">
        <f ca="1">LeaveTracker[[#This Row],[Days]]&amp;" "&amp;LeaveTracker[[#This Row],[Type of Leave]]</f>
        <v>1 SL</v>
      </c>
      <c r="L5192" s="23">
        <f ca="1">NETWORKDAYS(LeaveTracker[[#This Row],[Start Date]],LeaveTracker[[#This Row],[End Date]],lstHolidays)</f>
        <v>1</v>
      </c>
      <c r="M5192" s="27"/>
    </row>
    <row r="5193" spans="1:13" ht="30" hidden="1" customHeight="1" x14ac:dyDescent="0.3">
      <c r="A5193" s="27">
        <f t="shared" si="56"/>
        <v>1452</v>
      </c>
      <c r="B5193" s="31">
        <v>45030</v>
      </c>
      <c r="C5193" s="31">
        <v>45028</v>
      </c>
      <c r="D5193" s="19" t="s">
        <v>1982</v>
      </c>
      <c r="E5193" s="19" t="str">
        <f>IF(ISBLANK(LeaveTracker[[#This Row],[Employee Name]]),"-----",VLOOKUP(LeaveTracker[[#This Row],[Employee Name]],Employees[[Employee Name]:[Office]],7))</f>
        <v>ADMIN</v>
      </c>
      <c r="F5193" s="19" t="str">
        <f>IF(ISBLANK(LeaveTracker[[#This Row],[Employee Name]]),"-----",VLOOKUP(LeaveTracker[[#This Row],[Employee Name]],Employees[[Employee Name]:[Office]],6))</f>
        <v>CASUAL</v>
      </c>
      <c r="G5193" s="24">
        <v>45027</v>
      </c>
      <c r="H5193" s="24">
        <v>45027</v>
      </c>
      <c r="I5193" s="57" t="s">
        <v>81</v>
      </c>
      <c r="K5193" s="64" t="str">
        <f ca="1">LeaveTracker[[#This Row],[Days]]&amp;" "&amp;LeaveTracker[[#This Row],[Type of Leave]]</f>
        <v>1 SL</v>
      </c>
      <c r="L5193" s="23">
        <f ca="1">NETWORKDAYS(LeaveTracker[[#This Row],[Start Date]],LeaveTracker[[#This Row],[End Date]],lstHolidays)</f>
        <v>1</v>
      </c>
      <c r="M5193" s="27"/>
    </row>
    <row r="5194" spans="1:13" ht="30" hidden="1" customHeight="1" x14ac:dyDescent="0.3">
      <c r="A5194" s="27">
        <f t="shared" si="56"/>
        <v>1453</v>
      </c>
      <c r="B5194" s="31">
        <v>45030</v>
      </c>
      <c r="C5194" s="31">
        <v>45029</v>
      </c>
      <c r="D5194" s="19" t="s">
        <v>1828</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57" t="s">
        <v>81</v>
      </c>
      <c r="K5194" s="64" t="str">
        <f ca="1">LeaveTracker[[#This Row],[Days]]&amp;" "&amp;LeaveTracker[[#This Row],[Type of Leave]]</f>
        <v>2 SL</v>
      </c>
      <c r="L5194" s="23">
        <f ca="1">NETWORKDAYS(LeaveTracker[[#This Row],[Start Date]],LeaveTracker[[#This Row],[End Date]],lstHolidays)</f>
        <v>2</v>
      </c>
      <c r="M5194" s="27"/>
    </row>
    <row r="5195" spans="1:13" ht="30" hidden="1" customHeight="1" x14ac:dyDescent="0.3">
      <c r="A5195" s="27">
        <f t="shared" si="56"/>
        <v>1454</v>
      </c>
      <c r="B5195" s="31">
        <v>45030</v>
      </c>
      <c r="C5195" s="31">
        <v>45028</v>
      </c>
      <c r="D5195" s="19" t="s">
        <v>2308</v>
      </c>
      <c r="E5195" s="19" t="str">
        <f>IF(ISBLANK(LeaveTracker[[#This Row],[Employee Name]]),"-----",VLOOKUP(LeaveTracker[[#This Row],[Employee Name]],Employees[[Employee Name]:[Office]],7))</f>
        <v>PEOPLE'S PARK</v>
      </c>
      <c r="F5195" s="19">
        <f>IF(ISBLANK(LeaveTracker[[#This Row],[Employee Name]]),"-----",VLOOKUP(LeaveTracker[[#This Row],[Employee Name]],Employees[[Employee Name]:[Office]],6))</f>
        <v>0</v>
      </c>
      <c r="G5195" s="24">
        <v>45048</v>
      </c>
      <c r="H5195" s="24">
        <v>45077</v>
      </c>
      <c r="I5195" s="57" t="s">
        <v>82</v>
      </c>
      <c r="K5195" s="64" t="str">
        <f ca="1">LeaveTracker[[#This Row],[Days]]&amp;" "&amp;LeaveTracker[[#This Row],[Type of Leave]]</f>
        <v>22 VL</v>
      </c>
      <c r="L5195" s="23">
        <f ca="1">NETWORKDAYS(LeaveTracker[[#This Row],[Start Date]],LeaveTracker[[#This Row],[End Date]],lstHolidays)</f>
        <v>22</v>
      </c>
      <c r="M5195" s="27"/>
    </row>
    <row r="5196" spans="1:13" ht="30" hidden="1" customHeight="1" x14ac:dyDescent="0.3">
      <c r="A5196" s="27">
        <f t="shared" si="56"/>
        <v>1455</v>
      </c>
      <c r="B5196" s="31">
        <v>45030</v>
      </c>
      <c r="C5196" s="31">
        <v>45028</v>
      </c>
      <c r="D5196" s="19" t="s">
        <v>2310</v>
      </c>
      <c r="E5196" s="19" t="str">
        <f>IF(ISBLANK(LeaveTracker[[#This Row],[Employee Name]]),"-----",VLOOKUP(LeaveTracker[[#This Row],[Employee Name]],Employees[[Employee Name]:[Office]],7))</f>
        <v>CENRO</v>
      </c>
      <c r="F5196" s="19" t="str">
        <f>IF(ISBLANK(LeaveTracker[[#This Row],[Employee Name]]),"-----",VLOOKUP(LeaveTracker[[#This Row],[Employee Name]],Employees[[Employee Name]:[Office]],6))</f>
        <v>CASUAL</v>
      </c>
      <c r="G5196" s="24">
        <v>45062</v>
      </c>
      <c r="H5196" s="24">
        <v>45077</v>
      </c>
      <c r="I5196" s="57" t="s">
        <v>82</v>
      </c>
      <c r="K5196" s="64" t="str">
        <f ca="1">LeaveTracker[[#This Row],[Days]]&amp;" "&amp;LeaveTracker[[#This Row],[Type of Leave]]</f>
        <v>12 VL</v>
      </c>
      <c r="L5196" s="23">
        <f ca="1">NETWORKDAYS(LeaveTracker[[#This Row],[Start Date]],LeaveTracker[[#This Row],[End Date]],lstHolidays)</f>
        <v>12</v>
      </c>
      <c r="M5196" s="27"/>
    </row>
    <row r="5197" spans="1:13" ht="30" hidden="1" customHeight="1" x14ac:dyDescent="0.3">
      <c r="A5197" s="27">
        <f t="shared" si="56"/>
        <v>1456</v>
      </c>
      <c r="B5197" s="31">
        <v>45030</v>
      </c>
      <c r="C5197" s="31">
        <v>44914</v>
      </c>
      <c r="D5197" s="19" t="s">
        <v>885</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57" t="s">
        <v>299</v>
      </c>
      <c r="J5197" s="43" t="s">
        <v>693</v>
      </c>
      <c r="K5197" s="64"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515</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57" t="s">
        <v>81</v>
      </c>
      <c r="K5198" s="64"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953</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57" t="s">
        <v>81</v>
      </c>
      <c r="K5199" s="64"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377</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57" t="s">
        <v>81</v>
      </c>
      <c r="K5200" s="64"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377</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57" t="s">
        <v>81</v>
      </c>
      <c r="K5201" s="64"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377</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57" t="s">
        <v>81</v>
      </c>
      <c r="K5202" s="64"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1081</v>
      </c>
      <c r="E5203" s="19" t="str">
        <f>IF(ISBLANK(LeaveTracker[[#This Row],[Employee Name]]),"-----",VLOOKUP(LeaveTracker[[#This Row],[Employee Name]],Employees[[Employee Name]:[Office]],7))</f>
        <v>CENRO</v>
      </c>
      <c r="F5203" s="19" t="str">
        <f>IF(ISBLANK(LeaveTracker[[#This Row],[Employee Name]]),"-----",VLOOKUP(LeaveTracker[[#This Row],[Employee Name]],Employees[[Employee Name]:[Office]],6))</f>
        <v>REGULAR</v>
      </c>
      <c r="G5203" s="24">
        <v>45042</v>
      </c>
      <c r="H5203" s="24">
        <v>45042</v>
      </c>
      <c r="I5203" s="57" t="s">
        <v>299</v>
      </c>
      <c r="J5203" s="43" t="s">
        <v>998</v>
      </c>
      <c r="K5203" s="64"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400</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57" t="s">
        <v>81</v>
      </c>
      <c r="K5204" s="64"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871</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57" t="s">
        <v>299</v>
      </c>
      <c r="J5205" s="43" t="s">
        <v>2312</v>
      </c>
      <c r="K5205" s="64"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874</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57" t="s">
        <v>81</v>
      </c>
      <c r="K5206" s="64"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1086</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57" t="s">
        <v>81</v>
      </c>
      <c r="K5207" s="64"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404</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57" t="s">
        <v>81</v>
      </c>
      <c r="K5208" s="64"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470</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57" t="s">
        <v>299</v>
      </c>
      <c r="J5209" s="43" t="s">
        <v>2312</v>
      </c>
      <c r="K5209" s="64"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963</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57" t="s">
        <v>299</v>
      </c>
      <c r="J5210" s="43" t="s">
        <v>2312</v>
      </c>
      <c r="K5210" s="64"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1269</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57" t="s">
        <v>81</v>
      </c>
      <c r="K5211" s="64"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724</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57" t="s">
        <v>299</v>
      </c>
      <c r="J5212" s="43" t="s">
        <v>2312</v>
      </c>
      <c r="K5212" s="64"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1961</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57" t="s">
        <v>82</v>
      </c>
      <c r="K5213" s="64"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243</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57" t="s">
        <v>81</v>
      </c>
      <c r="K5214" s="64"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325</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57" t="s">
        <v>81</v>
      </c>
      <c r="K5215" s="64"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357</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57" t="s">
        <v>81</v>
      </c>
      <c r="K5216" s="64"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545</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57" t="s">
        <v>81</v>
      </c>
      <c r="K5217" s="64"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305</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57" t="s">
        <v>81</v>
      </c>
      <c r="K5218" s="64"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1049</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57" t="s">
        <v>81</v>
      </c>
      <c r="K5219" s="64" t="str">
        <f>LeaveTracker[[#This Row],[Days]]&amp;" "&amp;LeaveTracker[[#This Row],[Type of Leave]]</f>
        <v>27 SL</v>
      </c>
      <c r="L5219" s="23">
        <v>27</v>
      </c>
      <c r="M5219" s="27"/>
    </row>
    <row r="5220" spans="1:13" ht="30" customHeight="1" x14ac:dyDescent="0.3">
      <c r="A5220" s="27">
        <f t="shared" si="57"/>
        <v>1477</v>
      </c>
      <c r="B5220" s="31">
        <v>45043</v>
      </c>
      <c r="C5220" s="31">
        <v>45029</v>
      </c>
      <c r="D5220" s="19" t="s">
        <v>812</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57" t="s">
        <v>81</v>
      </c>
      <c r="K5220" s="64"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1095</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57" t="s">
        <v>81</v>
      </c>
      <c r="K5221" s="64"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1095</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57" t="s">
        <v>299</v>
      </c>
      <c r="J5222" s="43" t="s">
        <v>105</v>
      </c>
      <c r="K5222" s="64"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2034</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57" t="s">
        <v>82</v>
      </c>
      <c r="K5223" s="64"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484</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57" t="s">
        <v>82</v>
      </c>
      <c r="K5224" s="64"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357</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57" t="s">
        <v>299</v>
      </c>
      <c r="J5225" s="43" t="s">
        <v>105</v>
      </c>
      <c r="K5225" s="64"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369</v>
      </c>
      <c r="E5226" s="19" t="str">
        <f>IF(ISBLANK(LeaveTracker[[#This Row],[Employee Name]]),"-----",VLOOKUP(LeaveTracker[[#This Row],[Employee Name]],Employees[[Employee Name]:[Office]],7))</f>
        <v>CHARACTER</v>
      </c>
      <c r="F5226" s="19" t="str">
        <f>IF(ISBLANK(LeaveTracker[[#This Row],[Employee Name]]),"-----",VLOOKUP(LeaveTracker[[#This Row],[Employee Name]],Employees[[Employee Name]:[Office]],6))</f>
        <v>CASUAL</v>
      </c>
      <c r="G5226" s="24">
        <v>45028</v>
      </c>
      <c r="H5226" s="24">
        <v>45028</v>
      </c>
      <c r="I5226" s="57" t="s">
        <v>81</v>
      </c>
      <c r="K5226" s="64"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685</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57" t="s">
        <v>82</v>
      </c>
      <c r="K5227" s="64" t="str">
        <f>LeaveTracker[[#This Row],[Days]]&amp;" "&amp;LeaveTracker[[#This Row],[Type of Leave]]</f>
        <v>16 VL</v>
      </c>
      <c r="L5227" s="23">
        <v>16</v>
      </c>
      <c r="M5227" s="27"/>
    </row>
    <row r="5228" spans="1:13" ht="30" customHeight="1" x14ac:dyDescent="0.3">
      <c r="A5228" s="27">
        <f t="shared" si="57"/>
        <v>1485</v>
      </c>
      <c r="B5228" s="31">
        <v>45043</v>
      </c>
      <c r="C5228" s="31">
        <v>45033</v>
      </c>
      <c r="D5228" s="19" t="s">
        <v>1735</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57" t="s">
        <v>82</v>
      </c>
      <c r="K5228" s="64"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57" t="s">
        <v>81</v>
      </c>
      <c r="K5229" s="64"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232</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57" t="s">
        <v>81</v>
      </c>
      <c r="K5230" s="64"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739</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57" t="s">
        <v>299</v>
      </c>
      <c r="J5231" s="43" t="s">
        <v>105</v>
      </c>
      <c r="K5231" s="64"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561</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57" t="s">
        <v>81</v>
      </c>
      <c r="K5232" s="64"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1953</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57" t="s">
        <v>82</v>
      </c>
      <c r="K5233" s="64"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765</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57" t="s">
        <v>299</v>
      </c>
      <c r="J5234" s="43" t="s">
        <v>105</v>
      </c>
      <c r="K5234" s="64"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506</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57" t="s">
        <v>81</v>
      </c>
      <c r="K5235" s="64"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424</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57" t="s">
        <v>82</v>
      </c>
      <c r="K5236" s="64"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424</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57" t="s">
        <v>82</v>
      </c>
      <c r="K5237" s="64"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829</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57" t="s">
        <v>81</v>
      </c>
      <c r="K5238" s="64"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734</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57" t="s">
        <v>82</v>
      </c>
      <c r="K5239" s="64"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1772</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57" t="s">
        <v>81</v>
      </c>
      <c r="K5240" s="64"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1996</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57" t="s">
        <v>81</v>
      </c>
      <c r="K5241" s="64"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1893</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57" t="s">
        <v>81</v>
      </c>
      <c r="K5242" s="64"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57" t="s">
        <v>81</v>
      </c>
      <c r="K5243" s="64"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1042</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57" t="s">
        <v>81</v>
      </c>
      <c r="K5244" s="64"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2297</v>
      </c>
      <c r="E5245" s="19" t="str">
        <f>IF(ISBLANK(LeaveTracker[[#This Row],[Employee Name]]),"-----",VLOOKUP(LeaveTracker[[#This Row],[Employee Name]],Employees[[Employee Name]:[Office]],7))</f>
        <v>CSWDO</v>
      </c>
      <c r="F5245" s="19" t="str">
        <f>IF(ISBLANK(LeaveTracker[[#This Row],[Employee Name]]),"-----",VLOOKUP(LeaveTracker[[#This Row],[Employee Name]],Employees[[Employee Name]:[Office]],6))</f>
        <v>REGULAR</v>
      </c>
      <c r="G5245" s="24">
        <v>45041</v>
      </c>
      <c r="H5245" s="24">
        <v>45041</v>
      </c>
      <c r="I5245" s="57" t="s">
        <v>81</v>
      </c>
      <c r="K5245" s="64"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2259</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57" t="s">
        <v>81</v>
      </c>
      <c r="K5246" s="64"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1844</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57" t="s">
        <v>82</v>
      </c>
      <c r="K5247" s="64"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1844</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57" t="s">
        <v>82</v>
      </c>
      <c r="K5248" s="64"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1844</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57" t="s">
        <v>82</v>
      </c>
      <c r="K5249" s="64"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1844</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57" t="s">
        <v>82</v>
      </c>
      <c r="K5250" s="64"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1844</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57" t="s">
        <v>82</v>
      </c>
      <c r="K5251" s="64"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1755</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57" t="s">
        <v>299</v>
      </c>
      <c r="J5252" s="43" t="s">
        <v>105</v>
      </c>
      <c r="K5252" s="64"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2046</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57" t="s">
        <v>82</v>
      </c>
      <c r="K5253" s="64"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2239</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57" t="s">
        <v>81</v>
      </c>
      <c r="K5254" s="64"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2239</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57" t="s">
        <v>81</v>
      </c>
      <c r="K5255" s="64"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C5256" s="24">
        <v>45019</v>
      </c>
      <c r="D5256" s="19" t="s">
        <v>1856</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57" t="s">
        <v>81</v>
      </c>
      <c r="K5256" s="64"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1840</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57" t="s">
        <v>81</v>
      </c>
      <c r="K5257" s="64"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1872</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57" t="s">
        <v>81</v>
      </c>
      <c r="K5258" s="64"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549</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57" t="s">
        <v>81</v>
      </c>
      <c r="K5259" s="64"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1796</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57" t="s">
        <v>82</v>
      </c>
      <c r="K5260" s="64"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1763</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57" t="s">
        <v>81</v>
      </c>
      <c r="K5261" s="64"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C5262" s="24">
        <v>45030</v>
      </c>
      <c r="D5262" s="19" t="s">
        <v>1902</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57" t="s">
        <v>81</v>
      </c>
      <c r="K5262" s="64"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1977</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57" t="s">
        <v>81</v>
      </c>
      <c r="K5263" s="64"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2316</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57" t="s">
        <v>82</v>
      </c>
      <c r="K5264" s="64"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2316</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57" t="s">
        <v>82</v>
      </c>
      <c r="K5265" s="64"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2316</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57" t="s">
        <v>82</v>
      </c>
      <c r="K5266" s="64"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2318</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57" t="s">
        <v>82</v>
      </c>
      <c r="K5267" s="64"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1986</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57" t="s">
        <v>81</v>
      </c>
      <c r="K5268" s="64"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1929</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57" t="s">
        <v>82</v>
      </c>
      <c r="K5269" s="64"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1929</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57" t="s">
        <v>82</v>
      </c>
      <c r="K5270" s="64"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1838</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57" t="s">
        <v>81</v>
      </c>
      <c r="K5271" s="64"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1876</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57" t="s">
        <v>81</v>
      </c>
      <c r="K5272" s="64" t="str">
        <f>LeaveTracker[[#This Row],[Days]]&amp;" "&amp;LeaveTracker[[#This Row],[Type of Leave]]</f>
        <v>22 SL</v>
      </c>
      <c r="L5272" s="23">
        <v>22</v>
      </c>
      <c r="M5272" s="27"/>
    </row>
    <row r="5273" spans="1:13" ht="30" customHeight="1" x14ac:dyDescent="0.3">
      <c r="A5273" s="27">
        <f t="shared" si="57"/>
        <v>1521</v>
      </c>
      <c r="B5273" s="31">
        <v>45043</v>
      </c>
      <c r="C5273" s="31">
        <v>45041</v>
      </c>
      <c r="D5273" s="19" t="s">
        <v>1890</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57" t="s">
        <v>81</v>
      </c>
      <c r="K5273" s="64"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2218</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57" t="s">
        <v>81</v>
      </c>
      <c r="K5274" s="64"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2126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57" t="s">
        <v>82</v>
      </c>
      <c r="K5275" s="64"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1894</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57" t="s">
        <v>81</v>
      </c>
      <c r="K5276" s="64"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1781</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57" t="s">
        <v>82</v>
      </c>
      <c r="K5277" s="64"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1781</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57" t="s">
        <v>81</v>
      </c>
      <c r="K5278" s="64"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1781</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57" t="s">
        <v>81</v>
      </c>
      <c r="K5279" s="64" t="str">
        <f ca="1">LeaveTracker[[#This Row],[Days]]&amp;" "&amp;LeaveTracker[[#This Row],[Type of Leave]]</f>
        <v>1 SL</v>
      </c>
      <c r="L5279" s="23">
        <f ca="1">NETWORKDAYS(LeaveTracker[[#This Row],[Start Date]],LeaveTracker[[#This Row],[End Date]],lstHolidays)</f>
        <v>1</v>
      </c>
      <c r="M5279" s="27"/>
    </row>
    <row r="5280" spans="1:13" ht="30" hidden="1" customHeight="1" x14ac:dyDescent="0.3">
      <c r="A5280" s="27">
        <f t="shared" si="58"/>
        <v>1528</v>
      </c>
      <c r="B5280" s="31">
        <v>45043</v>
      </c>
      <c r="D5280" s="19" t="s">
        <v>1878</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57" t="s">
        <v>81</v>
      </c>
      <c r="K5280" s="64" t="str">
        <f ca="1">LeaveTracker[[#This Row],[Days]]&amp;" "&amp;LeaveTracker[[#This Row],[Type of Leave]]</f>
        <v>1 SL</v>
      </c>
      <c r="L5280" s="23">
        <f ca="1">NETWORKDAYS(LeaveTracker[[#This Row],[Start Date]],LeaveTracker[[#This Row],[End Date]],lstHolidays)</f>
        <v>1</v>
      </c>
      <c r="M5280" s="27"/>
    </row>
    <row r="5281" spans="1:13" ht="30" hidden="1" customHeight="1" x14ac:dyDescent="0.3">
      <c r="A5281" s="27">
        <v>1528</v>
      </c>
      <c r="B5281" s="31">
        <v>45043</v>
      </c>
      <c r="D5281" s="19" t="s">
        <v>1878</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57" t="s">
        <v>81</v>
      </c>
      <c r="K5281" s="64" t="str">
        <f ca="1">LeaveTracker[[#This Row],[Days]]&amp;" "&amp;LeaveTracker[[#This Row],[Type of Leave]]</f>
        <v>1 SL</v>
      </c>
      <c r="L5281" s="23">
        <f ca="1">NETWORKDAYS(LeaveTracker[[#This Row],[Start Date]],LeaveTracker[[#This Row],[End Date]],lstHolidays)</f>
        <v>1</v>
      </c>
      <c r="M5281" s="27"/>
    </row>
    <row r="5282" spans="1:13" ht="30" hidden="1" customHeight="1" x14ac:dyDescent="0.3">
      <c r="A5282" s="27">
        <v>1528</v>
      </c>
      <c r="B5282" s="31">
        <v>45043</v>
      </c>
      <c r="D5282" s="19" t="s">
        <v>1878</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57" t="s">
        <v>81</v>
      </c>
      <c r="K5282" s="64" t="str">
        <f ca="1">LeaveTracker[[#This Row],[Days]]&amp;" "&amp;LeaveTracker[[#This Row],[Type of Leave]]</f>
        <v>1 SL</v>
      </c>
      <c r="L5282" s="23">
        <f ca="1">NETWORKDAYS(LeaveTracker[[#This Row],[Start Date]],LeaveTracker[[#This Row],[End Date]],lstHolidays)</f>
        <v>1</v>
      </c>
      <c r="M5282" s="27"/>
    </row>
    <row r="5283" spans="1:13" ht="30" hidden="1" customHeight="1" x14ac:dyDescent="0.3">
      <c r="A5283" s="27">
        <f t="shared" si="58"/>
        <v>1529</v>
      </c>
      <c r="B5283" s="31">
        <v>45043</v>
      </c>
      <c r="D5283" s="20" t="s">
        <v>1878</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57" t="s">
        <v>81</v>
      </c>
      <c r="K5283" s="64" t="str">
        <f ca="1">LeaveTracker[[#This Row],[Days]]&amp;" "&amp;LeaveTracker[[#This Row],[Type of Leave]]</f>
        <v>1 SL</v>
      </c>
      <c r="L5283" s="23">
        <f ca="1">NETWORKDAYS(LeaveTracker[[#This Row],[Start Date]],LeaveTracker[[#This Row],[End Date]],lstHolidays)</f>
        <v>1</v>
      </c>
      <c r="M5283" s="27"/>
    </row>
    <row r="5284" spans="1:13" ht="30" hidden="1" customHeight="1" x14ac:dyDescent="0.3">
      <c r="A5284" s="27">
        <v>1529</v>
      </c>
      <c r="B5284" s="31">
        <v>45043</v>
      </c>
      <c r="D5284" s="20" t="s">
        <v>1878</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57" t="s">
        <v>81</v>
      </c>
      <c r="K5284" s="64" t="str">
        <f ca="1">LeaveTracker[[#This Row],[Days]]&amp;" "&amp;LeaveTracker[[#This Row],[Type of Leave]]</f>
        <v>1 SL</v>
      </c>
      <c r="L5284" s="23">
        <f ca="1">NETWORKDAYS(LeaveTracker[[#This Row],[Start Date]],LeaveTracker[[#This Row],[End Date]],lstHolidays)</f>
        <v>1</v>
      </c>
      <c r="M5284" s="27"/>
    </row>
    <row r="5285" spans="1:13" ht="30" hidden="1" customHeight="1" x14ac:dyDescent="0.3">
      <c r="A5285" s="27">
        <v>1529</v>
      </c>
      <c r="B5285" s="31">
        <v>45043</v>
      </c>
      <c r="D5285" s="20" t="s">
        <v>1878</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57" t="s">
        <v>81</v>
      </c>
      <c r="K5285" s="64"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2214</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57" t="s">
        <v>82</v>
      </c>
      <c r="K5286" s="64"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2214</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57" t="s">
        <v>81</v>
      </c>
      <c r="K5287" s="64"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1020</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57" t="s">
        <v>299</v>
      </c>
      <c r="J5288" s="43" t="s">
        <v>105</v>
      </c>
      <c r="K5288" s="64"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1020</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57" t="s">
        <v>81</v>
      </c>
      <c r="K5289" s="64"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1982</v>
      </c>
      <c r="E5290" s="19" t="str">
        <f>IF(ISBLANK(LeaveTracker[[#This Row],[Employee Name]]),"-----",VLOOKUP(LeaveTracker[[#This Row],[Employee Name]],Employees[[Employee Name]:[Office]],7))</f>
        <v>ADMIN</v>
      </c>
      <c r="F5290" s="19" t="str">
        <f>IF(ISBLANK(LeaveTracker[[#This Row],[Employee Name]]),"-----",VLOOKUP(LeaveTracker[[#This Row],[Employee Name]],Employees[[Employee Name]:[Office]],6))</f>
        <v>CASUAL</v>
      </c>
      <c r="G5290" s="24">
        <v>45041</v>
      </c>
      <c r="H5290" s="24">
        <v>45041</v>
      </c>
      <c r="I5290" s="57" t="s">
        <v>82</v>
      </c>
      <c r="K5290" s="64"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1982</v>
      </c>
      <c r="E5291" s="19" t="s">
        <v>1982</v>
      </c>
      <c r="F5291" s="19" t="s">
        <v>1982</v>
      </c>
      <c r="G5291" s="24">
        <v>45037</v>
      </c>
      <c r="H5291" s="24">
        <v>45038</v>
      </c>
      <c r="I5291" s="57" t="s">
        <v>81</v>
      </c>
      <c r="K5291" s="64"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1982</v>
      </c>
      <c r="E5292" s="19" t="str">
        <f>IF(ISBLANK(LeaveTracker[[#This Row],[Employee Name]]),"-----",VLOOKUP(LeaveTracker[[#This Row],[Employee Name]],Employees[[Employee Name]:[Office]],7))</f>
        <v>ADMIN</v>
      </c>
      <c r="F5292" s="19" t="str">
        <f>IF(ISBLANK(LeaveTracker[[#This Row],[Employee Name]]),"-----",VLOOKUP(LeaveTracker[[#This Row],[Employee Name]],Employees[[Employee Name]:[Office]],6))</f>
        <v>CASUAL</v>
      </c>
      <c r="G5292" s="24">
        <v>45029</v>
      </c>
      <c r="H5292" s="24">
        <v>45029</v>
      </c>
      <c r="I5292" s="57" t="s">
        <v>81</v>
      </c>
      <c r="K5292" s="64"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1894</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57" t="s">
        <v>82</v>
      </c>
      <c r="K5293" s="64"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1894</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57" t="s">
        <v>82</v>
      </c>
      <c r="K5294" s="64"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1747</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57" t="s">
        <v>81</v>
      </c>
      <c r="K5295" s="64"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1747</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57" t="s">
        <v>81</v>
      </c>
      <c r="K5296" s="64"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1312</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57" t="s">
        <v>82</v>
      </c>
      <c r="K5297" s="64"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57" t="s">
        <v>82</v>
      </c>
      <c r="K5298" s="64"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57" t="s">
        <v>82</v>
      </c>
      <c r="K5299" s="64"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1193</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57" t="s">
        <v>299</v>
      </c>
      <c r="J5300" s="43" t="s">
        <v>2319</v>
      </c>
      <c r="K5300" s="64"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57" t="s">
        <v>299</v>
      </c>
      <c r="J5301" s="43" t="s">
        <v>1917</v>
      </c>
      <c r="K5301" s="64"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C5302" s="24">
        <v>45033</v>
      </c>
      <c r="D5302" s="19" t="s">
        <v>1052</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57" t="s">
        <v>81</v>
      </c>
      <c r="K5302" s="64"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C5303" s="24">
        <v>45036</v>
      </c>
      <c r="D5303" s="19" t="s">
        <v>1052</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57" t="s">
        <v>81</v>
      </c>
      <c r="K5303" s="64"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801</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57" t="s">
        <v>81</v>
      </c>
      <c r="K5304" s="64"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57" t="s">
        <v>81</v>
      </c>
      <c r="K5305" s="64"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2227</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57" t="s">
        <v>81</v>
      </c>
      <c r="K5306" s="64"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1983</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57" t="s">
        <v>82</v>
      </c>
      <c r="K5307" s="64" t="str">
        <f>LeaveTracker[[#This Row],[Days]]&amp;" "&amp;LeaveTracker[[#This Row],[Type of Leave]]</f>
        <v>3 VL</v>
      </c>
      <c r="L5307" s="23">
        <v>3</v>
      </c>
      <c r="M5307" s="27"/>
    </row>
    <row r="5308" spans="1:13" ht="30" customHeight="1" x14ac:dyDescent="0.3">
      <c r="A5308" s="27">
        <f t="shared" si="58"/>
        <v>1550</v>
      </c>
      <c r="B5308" s="31">
        <v>45043</v>
      </c>
      <c r="C5308" s="31">
        <v>45040</v>
      </c>
      <c r="D5308" s="19" t="s">
        <v>1908</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57" t="s">
        <v>82</v>
      </c>
      <c r="K5308" s="64"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1908</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57" t="s">
        <v>82</v>
      </c>
      <c r="K5309" s="64"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1908</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57" t="s">
        <v>82</v>
      </c>
      <c r="K5310" s="64"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1853</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57" t="s">
        <v>81</v>
      </c>
      <c r="K5311" s="64"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1841</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57" t="s">
        <v>82</v>
      </c>
      <c r="K5312" s="64"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1934</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57" t="s">
        <v>82</v>
      </c>
      <c r="K5313" s="64"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574</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57" t="s">
        <v>81</v>
      </c>
      <c r="K5314" s="64"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1290</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57" t="s">
        <v>82</v>
      </c>
      <c r="K5315" s="64"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662</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57" t="s">
        <v>299</v>
      </c>
      <c r="J5316" s="43" t="s">
        <v>105</v>
      </c>
      <c r="K5316" s="64"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837</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57" t="s">
        <v>299</v>
      </c>
      <c r="J5317" s="43" t="s">
        <v>105</v>
      </c>
      <c r="K5317" s="64"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1874</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57" t="s">
        <v>81</v>
      </c>
      <c r="K5318" s="64"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1874</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57" t="s">
        <v>81</v>
      </c>
      <c r="K5319" s="64"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620</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57" t="s">
        <v>299</v>
      </c>
      <c r="J5320" s="43" t="s">
        <v>2110</v>
      </c>
      <c r="K5320" s="64"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468</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57" t="s">
        <v>81</v>
      </c>
      <c r="K5321" s="64"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2321</v>
      </c>
      <c r="E5322" s="19" t="str">
        <f>IF(ISBLANK(LeaveTracker[[#This Row],[Employee Name]]),"-----",VLOOKUP(LeaveTracker[[#This Row],[Employee Name]],Employees[[Employee Name]:[Office]],7))</f>
        <v>TCNHS</v>
      </c>
      <c r="F5322" s="19" t="str">
        <f>IF(ISBLANK(LeaveTracker[[#This Row],[Employee Name]]),"-----",VLOOKUP(LeaveTracker[[#This Row],[Employee Name]],Employees[[Employee Name]:[Office]],6))</f>
        <v>CASUAL</v>
      </c>
      <c r="G5322" s="24">
        <v>45041</v>
      </c>
      <c r="H5322" s="24">
        <v>45045</v>
      </c>
      <c r="I5322" s="57" t="s">
        <v>82</v>
      </c>
      <c r="K5322" s="64"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57" t="s">
        <v>81</v>
      </c>
      <c r="K5323" s="64"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2324</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57" t="s">
        <v>81</v>
      </c>
      <c r="K5324" s="64"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543</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57" t="s">
        <v>81</v>
      </c>
      <c r="K5325" s="64"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543</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57" t="s">
        <v>81</v>
      </c>
      <c r="K5326" s="64"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858</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57" t="s">
        <v>82</v>
      </c>
      <c r="K5327" s="64"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710</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57" t="s">
        <v>82</v>
      </c>
      <c r="K5328" s="64"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1272</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57" t="s">
        <v>81</v>
      </c>
      <c r="K5329" s="64"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1847</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57" t="s">
        <v>81</v>
      </c>
      <c r="K5330" s="64"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1753</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57" t="s">
        <v>82</v>
      </c>
      <c r="K5331" s="64"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710</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57" t="s">
        <v>82</v>
      </c>
      <c r="K5332" s="64"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863</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57" t="s">
        <v>81</v>
      </c>
      <c r="K5333" s="64"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57" t="s">
        <v>82</v>
      </c>
      <c r="K5334" s="64"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437</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57" t="s">
        <v>81</v>
      </c>
      <c r="K5335" s="64"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437</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57" t="s">
        <v>81</v>
      </c>
      <c r="K5336" s="64"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437</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57" t="s">
        <v>81</v>
      </c>
      <c r="K5337" s="64"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710</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57" t="s">
        <v>299</v>
      </c>
      <c r="J5338" s="43" t="s">
        <v>105</v>
      </c>
      <c r="K5338" s="64"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1013</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57" t="s">
        <v>82</v>
      </c>
      <c r="K5339" s="64"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2120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57" t="s">
        <v>81</v>
      </c>
      <c r="K5340" s="64"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1759</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57" t="s">
        <v>81</v>
      </c>
      <c r="K5341" s="64"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874</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57" t="s">
        <v>299</v>
      </c>
      <c r="J5342" s="43" t="s">
        <v>105</v>
      </c>
      <c r="K5342" s="64" t="str">
        <f ca="1">LeaveTracker[[#This Row],[Days]]&amp;" "&amp;LeaveTracker[[#This Row],[Type of Leave]]</f>
        <v>1 OTHER</v>
      </c>
      <c r="L5342" s="23">
        <f ca="1">NETWORKDAYS(LeaveTracker[[#This Row],[Start Date]],LeaveTracker[[#This Row],[End Date]],lstHolidays)</f>
        <v>1</v>
      </c>
      <c r="M5342" s="27"/>
    </row>
    <row r="5343" spans="1:13" ht="30" hidden="1" customHeight="1" x14ac:dyDescent="0.3">
      <c r="A5343" s="27">
        <f t="shared" ref="A5343:A5357" si="59">A5342+1</f>
        <v>1582</v>
      </c>
      <c r="B5343" s="31">
        <v>45043</v>
      </c>
      <c r="D5343" s="19"/>
      <c r="E5343" s="19" t="str">
        <f>IF(ISBLANK(LeaveTracker[[#This Row],[Employee Name]]),"-----",VLOOKUP(LeaveTracker[[#This Row],[Employee Name]],Employees[[Employee Name]:[Office]],7))</f>
        <v>-----</v>
      </c>
      <c r="F5343" s="19" t="str">
        <f>IF(ISBLANK(LeaveTracker[[#This Row],[Employee Name]]),"-----",VLOOKUP(LeaveTracker[[#This Row],[Employee Name]],Employees[[Employee Name]:[Office]],6))</f>
        <v>-----</v>
      </c>
      <c r="G5343" s="24"/>
      <c r="H5343" s="24"/>
      <c r="I5343" s="57"/>
      <c r="K5343" s="64" t="str">
        <f ca="1">LeaveTracker[[#This Row],[Days]]&amp;" "&amp;LeaveTracker[[#This Row],[Type of Leave]]</f>
        <v xml:space="preserve">0 </v>
      </c>
      <c r="L5343" s="23">
        <f ca="1">NETWORKDAYS(LeaveTracker[[#This Row],[Start Date]],LeaveTracker[[#This Row],[End Date]],lstHolidays)</f>
        <v>0</v>
      </c>
      <c r="M5343" s="27"/>
    </row>
    <row r="5344" spans="1:13" ht="30" hidden="1" customHeight="1" x14ac:dyDescent="0.3">
      <c r="A5344" s="27">
        <f t="shared" si="59"/>
        <v>1583</v>
      </c>
      <c r="B5344" s="31">
        <v>45043</v>
      </c>
      <c r="D5344" s="19"/>
      <c r="E5344" s="19" t="str">
        <f>IF(ISBLANK(LeaveTracker[[#This Row],[Employee Name]]),"-----",VLOOKUP(LeaveTracker[[#This Row],[Employee Name]],Employees[[Employee Name]:[Office]],7))</f>
        <v>-----</v>
      </c>
      <c r="F5344" s="19" t="str">
        <f>IF(ISBLANK(LeaveTracker[[#This Row],[Employee Name]]),"-----",VLOOKUP(LeaveTracker[[#This Row],[Employee Name]],Employees[[Employee Name]:[Office]],6))</f>
        <v>-----</v>
      </c>
      <c r="G5344" s="24"/>
      <c r="H5344" s="24"/>
      <c r="I5344" s="57"/>
      <c r="K5344" s="64" t="str">
        <f ca="1">LeaveTracker[[#This Row],[Days]]&amp;" "&amp;LeaveTracker[[#This Row],[Type of Leave]]</f>
        <v xml:space="preserve">0 </v>
      </c>
      <c r="L5344" s="23">
        <f ca="1">NETWORKDAYS(LeaveTracker[[#This Row],[Start Date]],LeaveTracker[[#This Row],[End Date]],lstHolidays)</f>
        <v>0</v>
      </c>
      <c r="M5344" s="27"/>
    </row>
    <row r="5345" spans="1:13" ht="30" hidden="1" customHeight="1" x14ac:dyDescent="0.3">
      <c r="A5345" s="27">
        <f t="shared" si="59"/>
        <v>1584</v>
      </c>
      <c r="B5345" s="31">
        <v>45043</v>
      </c>
      <c r="D5345" s="19"/>
      <c r="E5345" s="19" t="str">
        <f>IF(ISBLANK(LeaveTracker[[#This Row],[Employee Name]]),"-----",VLOOKUP(LeaveTracker[[#This Row],[Employee Name]],Employees[[Employee Name]:[Office]],7))</f>
        <v>-----</v>
      </c>
      <c r="F5345" s="19" t="str">
        <f>IF(ISBLANK(LeaveTracker[[#This Row],[Employee Name]]),"-----",VLOOKUP(LeaveTracker[[#This Row],[Employee Name]],Employees[[Employee Name]:[Office]],6))</f>
        <v>-----</v>
      </c>
      <c r="G5345" s="24"/>
      <c r="H5345" s="24"/>
      <c r="I5345" s="57"/>
      <c r="K5345" s="64" t="str">
        <f ca="1">LeaveTracker[[#This Row],[Days]]&amp;" "&amp;LeaveTracker[[#This Row],[Type of Leave]]</f>
        <v xml:space="preserve">0 </v>
      </c>
      <c r="L5345" s="23">
        <f ca="1">NETWORKDAYS(LeaveTracker[[#This Row],[Start Date]],LeaveTracker[[#This Row],[End Date]],lstHolidays)</f>
        <v>0</v>
      </c>
      <c r="M5345" s="27"/>
    </row>
    <row r="5346" spans="1:13" ht="30" hidden="1" customHeight="1" x14ac:dyDescent="0.3">
      <c r="A5346" s="27">
        <f t="shared" si="59"/>
        <v>1585</v>
      </c>
      <c r="B5346" s="31">
        <v>45043</v>
      </c>
      <c r="D5346" s="19"/>
      <c r="E5346" s="19" t="str">
        <f>IF(ISBLANK(LeaveTracker[[#This Row],[Employee Name]]),"-----",VLOOKUP(LeaveTracker[[#This Row],[Employee Name]],Employees[[Employee Name]:[Office]],7))</f>
        <v>-----</v>
      </c>
      <c r="F5346" s="19" t="str">
        <f>IF(ISBLANK(LeaveTracker[[#This Row],[Employee Name]]),"-----",VLOOKUP(LeaveTracker[[#This Row],[Employee Name]],Employees[[Employee Name]:[Office]],6))</f>
        <v>-----</v>
      </c>
      <c r="G5346" s="24"/>
      <c r="H5346" s="24"/>
      <c r="I5346" s="57"/>
      <c r="K5346" s="64" t="str">
        <f ca="1">LeaveTracker[[#This Row],[Days]]&amp;" "&amp;LeaveTracker[[#This Row],[Type of Leave]]</f>
        <v xml:space="preserve">0 </v>
      </c>
      <c r="L5346" s="23">
        <f ca="1">NETWORKDAYS(LeaveTracker[[#This Row],[Start Date]],LeaveTracker[[#This Row],[End Date]],lstHolidays)</f>
        <v>0</v>
      </c>
      <c r="M5346" s="27"/>
    </row>
    <row r="5347" spans="1:13" ht="30" hidden="1" customHeight="1" x14ac:dyDescent="0.3">
      <c r="A5347" s="27">
        <f t="shared" si="59"/>
        <v>1586</v>
      </c>
      <c r="B5347" s="31">
        <v>45043</v>
      </c>
      <c r="D5347" s="19"/>
      <c r="E5347" s="19" t="str">
        <f>IF(ISBLANK(LeaveTracker[[#This Row],[Employee Name]]),"-----",VLOOKUP(LeaveTracker[[#This Row],[Employee Name]],Employees[[Employee Name]:[Office]],7))</f>
        <v>-----</v>
      </c>
      <c r="F5347" s="19" t="str">
        <f>IF(ISBLANK(LeaveTracker[[#This Row],[Employee Name]]),"-----",VLOOKUP(LeaveTracker[[#This Row],[Employee Name]],Employees[[Employee Name]:[Office]],6))</f>
        <v>-----</v>
      </c>
      <c r="G5347" s="24"/>
      <c r="H5347" s="24"/>
      <c r="I5347" s="57"/>
      <c r="K5347" s="64" t="str">
        <f ca="1">LeaveTracker[[#This Row],[Days]]&amp;" "&amp;LeaveTracker[[#This Row],[Type of Leave]]</f>
        <v xml:space="preserve">0 </v>
      </c>
      <c r="L5347" s="23">
        <f ca="1">NETWORKDAYS(LeaveTracker[[#This Row],[Start Date]],LeaveTracker[[#This Row],[End Date]],lstHolidays)</f>
        <v>0</v>
      </c>
      <c r="M5347" s="27"/>
    </row>
    <row r="5348" spans="1:13" ht="30" hidden="1" customHeight="1" x14ac:dyDescent="0.3">
      <c r="A5348" s="27">
        <f t="shared" si="59"/>
        <v>1587</v>
      </c>
      <c r="B5348" s="31">
        <v>45043</v>
      </c>
      <c r="D5348" s="19"/>
      <c r="E5348" s="19" t="str">
        <f>IF(ISBLANK(LeaveTracker[[#This Row],[Employee Name]]),"-----",VLOOKUP(LeaveTracker[[#This Row],[Employee Name]],Employees[[Employee Name]:[Office]],7))</f>
        <v>-----</v>
      </c>
      <c r="F5348" s="19" t="str">
        <f>IF(ISBLANK(LeaveTracker[[#This Row],[Employee Name]]),"-----",VLOOKUP(LeaveTracker[[#This Row],[Employee Name]],Employees[[Employee Name]:[Office]],6))</f>
        <v>-----</v>
      </c>
      <c r="G5348" s="24"/>
      <c r="H5348" s="24"/>
      <c r="I5348" s="57"/>
      <c r="K5348" s="64" t="str">
        <f ca="1">LeaveTracker[[#This Row],[Days]]&amp;" "&amp;LeaveTracker[[#This Row],[Type of Leave]]</f>
        <v xml:space="preserve">0 </v>
      </c>
      <c r="L5348" s="23">
        <f ca="1">NETWORKDAYS(LeaveTracker[[#This Row],[Start Date]],LeaveTracker[[#This Row],[End Date]],lstHolidays)</f>
        <v>0</v>
      </c>
      <c r="M5348" s="27"/>
    </row>
    <row r="5349" spans="1:13" ht="30" hidden="1" customHeight="1" x14ac:dyDescent="0.3">
      <c r="A5349" s="27">
        <f t="shared" si="59"/>
        <v>1588</v>
      </c>
      <c r="B5349" s="31">
        <v>45043</v>
      </c>
      <c r="D5349" s="19"/>
      <c r="E5349" s="19" t="str">
        <f>IF(ISBLANK(LeaveTracker[[#This Row],[Employee Name]]),"-----",VLOOKUP(LeaveTracker[[#This Row],[Employee Name]],Employees[[Employee Name]:[Office]],7))</f>
        <v>-----</v>
      </c>
      <c r="F5349" s="19" t="str">
        <f>IF(ISBLANK(LeaveTracker[[#This Row],[Employee Name]]),"-----",VLOOKUP(LeaveTracker[[#This Row],[Employee Name]],Employees[[Employee Name]:[Office]],6))</f>
        <v>-----</v>
      </c>
      <c r="G5349" s="24"/>
      <c r="H5349" s="24"/>
      <c r="I5349" s="57"/>
      <c r="K5349" s="64" t="str">
        <f ca="1">LeaveTracker[[#This Row],[Days]]&amp;" "&amp;LeaveTracker[[#This Row],[Type of Leave]]</f>
        <v xml:space="preserve">0 </v>
      </c>
      <c r="L5349" s="23">
        <f ca="1">NETWORKDAYS(LeaveTracker[[#This Row],[Start Date]],LeaveTracker[[#This Row],[End Date]],lstHolidays)</f>
        <v>0</v>
      </c>
      <c r="M5349" s="27"/>
    </row>
    <row r="5350" spans="1:13" ht="30" hidden="1" customHeight="1" x14ac:dyDescent="0.3">
      <c r="A5350" s="27">
        <f t="shared" si="59"/>
        <v>1589</v>
      </c>
      <c r="B5350" s="31">
        <v>45043</v>
      </c>
      <c r="D5350" s="19"/>
      <c r="E5350" s="19" t="str">
        <f>IF(ISBLANK(LeaveTracker[[#This Row],[Employee Name]]),"-----",VLOOKUP(LeaveTracker[[#This Row],[Employee Name]],Employees[[Employee Name]:[Office]],7))</f>
        <v>-----</v>
      </c>
      <c r="F5350" s="19" t="str">
        <f>IF(ISBLANK(LeaveTracker[[#This Row],[Employee Name]]),"-----",VLOOKUP(LeaveTracker[[#This Row],[Employee Name]],Employees[[Employee Name]:[Office]],6))</f>
        <v>-----</v>
      </c>
      <c r="G5350" s="24"/>
      <c r="H5350" s="24"/>
      <c r="I5350" s="57"/>
      <c r="K5350" s="64" t="str">
        <f ca="1">LeaveTracker[[#This Row],[Days]]&amp;" "&amp;LeaveTracker[[#This Row],[Type of Leave]]</f>
        <v xml:space="preserve">0 </v>
      </c>
      <c r="L5350" s="23">
        <f ca="1">NETWORKDAYS(LeaveTracker[[#This Row],[Start Date]],LeaveTracker[[#This Row],[End Date]],lstHolidays)</f>
        <v>0</v>
      </c>
      <c r="M5350" s="27"/>
    </row>
    <row r="5351" spans="1:13" ht="30" hidden="1" customHeight="1" x14ac:dyDescent="0.3">
      <c r="A5351" s="27">
        <f t="shared" si="59"/>
        <v>1590</v>
      </c>
      <c r="B5351" s="31">
        <v>45043</v>
      </c>
      <c r="D5351" s="19"/>
      <c r="E5351" s="19" t="str">
        <f>IF(ISBLANK(LeaveTracker[[#This Row],[Employee Name]]),"-----",VLOOKUP(LeaveTracker[[#This Row],[Employee Name]],Employees[[Employee Name]:[Office]],7))</f>
        <v>-----</v>
      </c>
      <c r="F5351" s="19" t="str">
        <f>IF(ISBLANK(LeaveTracker[[#This Row],[Employee Name]]),"-----",VLOOKUP(LeaveTracker[[#This Row],[Employee Name]],Employees[[Employee Name]:[Office]],6))</f>
        <v>-----</v>
      </c>
      <c r="G5351" s="24"/>
      <c r="H5351" s="24"/>
      <c r="I5351" s="57"/>
      <c r="K5351" s="64" t="str">
        <f ca="1">LeaveTracker[[#This Row],[Days]]&amp;" "&amp;LeaveTracker[[#This Row],[Type of Leave]]</f>
        <v xml:space="preserve">0 </v>
      </c>
      <c r="L5351" s="23">
        <f ca="1">NETWORKDAYS(LeaveTracker[[#This Row],[Start Date]],LeaveTracker[[#This Row],[End Date]],lstHolidays)</f>
        <v>0</v>
      </c>
      <c r="M5351" s="27"/>
    </row>
    <row r="5352" spans="1:13" ht="30" hidden="1" customHeight="1" x14ac:dyDescent="0.3">
      <c r="A5352" s="27">
        <f t="shared" si="59"/>
        <v>1591</v>
      </c>
      <c r="B5352" s="31">
        <v>45043</v>
      </c>
      <c r="D5352" s="19"/>
      <c r="E5352" s="19" t="str">
        <f>IF(ISBLANK(LeaveTracker[[#This Row],[Employee Name]]),"-----",VLOOKUP(LeaveTracker[[#This Row],[Employee Name]],Employees[[Employee Name]:[Office]],7))</f>
        <v>-----</v>
      </c>
      <c r="F5352" s="19" t="str">
        <f>IF(ISBLANK(LeaveTracker[[#This Row],[Employee Name]]),"-----",VLOOKUP(LeaveTracker[[#This Row],[Employee Name]],Employees[[Employee Name]:[Office]],6))</f>
        <v>-----</v>
      </c>
      <c r="G5352" s="24"/>
      <c r="H5352" s="24"/>
      <c r="I5352" s="57"/>
      <c r="K5352" s="64" t="str">
        <f ca="1">LeaveTracker[[#This Row],[Days]]&amp;" "&amp;LeaveTracker[[#This Row],[Type of Leave]]</f>
        <v xml:space="preserve">0 </v>
      </c>
      <c r="L5352" s="23">
        <f ca="1">NETWORKDAYS(LeaveTracker[[#This Row],[Start Date]],LeaveTracker[[#This Row],[End Date]],lstHolidays)</f>
        <v>0</v>
      </c>
      <c r="M5352" s="27"/>
    </row>
    <row r="5353" spans="1:13" ht="30" hidden="1" customHeight="1" x14ac:dyDescent="0.3">
      <c r="A5353" s="27">
        <f t="shared" si="59"/>
        <v>1592</v>
      </c>
      <c r="B5353" s="31">
        <v>45043</v>
      </c>
      <c r="D5353" s="19"/>
      <c r="E5353" s="19" t="str">
        <f>IF(ISBLANK(LeaveTracker[[#This Row],[Employee Name]]),"-----",VLOOKUP(LeaveTracker[[#This Row],[Employee Name]],Employees[[Employee Name]:[Office]],7))</f>
        <v>-----</v>
      </c>
      <c r="F5353" s="19" t="str">
        <f>IF(ISBLANK(LeaveTracker[[#This Row],[Employee Name]]),"-----",VLOOKUP(LeaveTracker[[#This Row],[Employee Name]],Employees[[Employee Name]:[Office]],6))</f>
        <v>-----</v>
      </c>
      <c r="G5353" s="24"/>
      <c r="H5353" s="24"/>
      <c r="I5353" s="57"/>
      <c r="K5353" s="64" t="str">
        <f ca="1">LeaveTracker[[#This Row],[Days]]&amp;" "&amp;LeaveTracker[[#This Row],[Type of Leave]]</f>
        <v xml:space="preserve">0 </v>
      </c>
      <c r="L5353" s="23">
        <f ca="1">NETWORKDAYS(LeaveTracker[[#This Row],[Start Date]],LeaveTracker[[#This Row],[End Date]],lstHolidays)</f>
        <v>0</v>
      </c>
      <c r="M5353" s="27"/>
    </row>
    <row r="5354" spans="1:13" ht="30" hidden="1" customHeight="1" x14ac:dyDescent="0.3">
      <c r="A5354" s="27">
        <f t="shared" si="59"/>
        <v>1593</v>
      </c>
      <c r="B5354" s="31">
        <v>45043</v>
      </c>
      <c r="D5354" s="19"/>
      <c r="E5354" s="19" t="str">
        <f>IF(ISBLANK(LeaveTracker[[#This Row],[Employee Name]]),"-----",VLOOKUP(LeaveTracker[[#This Row],[Employee Name]],Employees[[Employee Name]:[Office]],7))</f>
        <v>-----</v>
      </c>
      <c r="F5354" s="19" t="str">
        <f>IF(ISBLANK(LeaveTracker[[#This Row],[Employee Name]]),"-----",VLOOKUP(LeaveTracker[[#This Row],[Employee Name]],Employees[[Employee Name]:[Office]],6))</f>
        <v>-----</v>
      </c>
      <c r="G5354" s="24"/>
      <c r="H5354" s="24"/>
      <c r="I5354" s="57"/>
      <c r="K5354" s="64" t="str">
        <f ca="1">LeaveTracker[[#This Row],[Days]]&amp;" "&amp;LeaveTracker[[#This Row],[Type of Leave]]</f>
        <v xml:space="preserve">0 </v>
      </c>
      <c r="L5354" s="23">
        <f ca="1">NETWORKDAYS(LeaveTracker[[#This Row],[Start Date]],LeaveTracker[[#This Row],[End Date]],lstHolidays)</f>
        <v>0</v>
      </c>
      <c r="M5354" s="27"/>
    </row>
    <row r="5355" spans="1:13" ht="30" hidden="1" customHeight="1" x14ac:dyDescent="0.3">
      <c r="A5355" s="27">
        <f t="shared" si="59"/>
        <v>1594</v>
      </c>
      <c r="B5355" s="31">
        <v>45043</v>
      </c>
      <c r="D5355" s="19"/>
      <c r="E5355" s="19" t="str">
        <f>IF(ISBLANK(LeaveTracker[[#This Row],[Employee Name]]),"-----",VLOOKUP(LeaveTracker[[#This Row],[Employee Name]],Employees[[Employee Name]:[Office]],7))</f>
        <v>-----</v>
      </c>
      <c r="F5355" s="19" t="str">
        <f>IF(ISBLANK(LeaveTracker[[#This Row],[Employee Name]]),"-----",VLOOKUP(LeaveTracker[[#This Row],[Employee Name]],Employees[[Employee Name]:[Office]],6))</f>
        <v>-----</v>
      </c>
      <c r="G5355" s="24"/>
      <c r="H5355" s="24"/>
      <c r="I5355" s="57"/>
      <c r="K5355" s="64" t="str">
        <f ca="1">LeaveTracker[[#This Row],[Days]]&amp;" "&amp;LeaveTracker[[#This Row],[Type of Leave]]</f>
        <v xml:space="preserve">0 </v>
      </c>
      <c r="L5355" s="23">
        <f ca="1">NETWORKDAYS(LeaveTracker[[#This Row],[Start Date]],LeaveTracker[[#This Row],[End Date]],lstHolidays)</f>
        <v>0</v>
      </c>
      <c r="M5355" s="27"/>
    </row>
    <row r="5356" spans="1:13" ht="30" hidden="1" customHeight="1" x14ac:dyDescent="0.3">
      <c r="A5356" s="27">
        <f t="shared" si="59"/>
        <v>1595</v>
      </c>
      <c r="B5356" s="31">
        <v>45043</v>
      </c>
      <c r="D5356" s="19"/>
      <c r="E5356" s="19" t="str">
        <f>IF(ISBLANK(LeaveTracker[[#This Row],[Employee Name]]),"-----",VLOOKUP(LeaveTracker[[#This Row],[Employee Name]],Employees[[Employee Name]:[Office]],7))</f>
        <v>-----</v>
      </c>
      <c r="F5356" s="19" t="str">
        <f>IF(ISBLANK(LeaveTracker[[#This Row],[Employee Name]]),"-----",VLOOKUP(LeaveTracker[[#This Row],[Employee Name]],Employees[[Employee Name]:[Office]],6))</f>
        <v>-----</v>
      </c>
      <c r="G5356" s="24"/>
      <c r="H5356" s="24"/>
      <c r="I5356" s="57"/>
      <c r="K5356" s="64" t="str">
        <f ca="1">LeaveTracker[[#This Row],[Days]]&amp;" "&amp;LeaveTracker[[#This Row],[Type of Leave]]</f>
        <v xml:space="preserve">0 </v>
      </c>
      <c r="L5356" s="23">
        <f ca="1">NETWORKDAYS(LeaveTracker[[#This Row],[Start Date]],LeaveTracker[[#This Row],[End Date]],lstHolidays)</f>
        <v>0</v>
      </c>
      <c r="M5356" s="27"/>
    </row>
    <row r="5357" spans="1:13" ht="30" hidden="1" customHeight="1" x14ac:dyDescent="0.3">
      <c r="A5357" s="27">
        <f t="shared" si="59"/>
        <v>1596</v>
      </c>
      <c r="B5357" s="31">
        <v>45043</v>
      </c>
      <c r="D5357" s="19"/>
      <c r="E5357" s="19" t="str">
        <f>IF(ISBLANK(LeaveTracker[[#This Row],[Employee Name]]),"-----",VLOOKUP(LeaveTracker[[#This Row],[Employee Name]],Employees[[Employee Name]:[Office]],7))</f>
        <v>-----</v>
      </c>
      <c r="F5357" s="19" t="str">
        <f>IF(ISBLANK(LeaveTracker[[#This Row],[Employee Name]]),"-----",VLOOKUP(LeaveTracker[[#This Row],[Employee Name]],Employees[[Employee Name]:[Office]],6))</f>
        <v>-----</v>
      </c>
      <c r="G5357" s="24"/>
      <c r="H5357" s="24"/>
      <c r="I5357" s="57"/>
      <c r="K5357" s="64" t="str">
        <f ca="1">LeaveTracker[[#This Row],[Days]]&amp;" "&amp;LeaveTracker[[#This Row],[Type of Leave]]</f>
        <v xml:space="preserve">0 </v>
      </c>
      <c r="L5357" s="23">
        <f ca="1">NETWORKDAYS(LeaveTracker[[#This Row],[Start Date]],LeaveTracker[[#This Row],[End Date]],lstHolidays)</f>
        <v>0</v>
      </c>
      <c r="M5357"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A5358:D1048576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4 D5169 E5291:F5291 B3970:B5357 A3566:A5357 C5170:D5255 C5304:D5357 D5302:D5303 C5263:D5301 D5262 C5257:D5261 D5256 C5166:D5168 D5165" name="Range1"/>
    <protectedRange sqref="I2434:J2434 G1:L5 G2435:J3158 G6:J2433 K6:L4025 C876 C899 C909 C1043:C1044 C1062:C1064 C1225 C1302:C1303 C1395 C1506 C1512:C1514 C1554:C1555 C1666 C3127 C2364 C2370 G3407:H3844 J3407:J3896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I4647:K4743 C4733 G4465:H4732 G4734:G4868 G4870:G4877 H4734:H4877 G4878:H4879 C4998 G4881:H5099 G5101:H5114 G5116:H5143 C4758 C4781:C4782 C4794:C4795 C4803 C4807 C4827 C4856:C4857 C4891 C5088 C5093 C5120:C5121 C5154 C2073 C2091:C2092 C2095 C2125:C2129 C2147 C2152 C4940:C4943 C5169 K4744:L1048576 J4744:J5205 J5207:J5210 J5212:J5231 I4744:I1048576 G5145:H1048576 J5233:J1048576 C5302:C5303 C5262 C5256 C5165"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4" priority="3">
      <formula>$I5094=TRUE</formula>
    </cfRule>
  </conditionalFormatting>
  <conditionalFormatting sqref="D5149:D5150">
    <cfRule type="expression" dxfId="3" priority="1">
      <formula>$I5149=TRUE</formula>
    </cfRule>
  </conditionalFormatting>
  <dataValidations count="7">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875 K4:K5357" xr:uid="{00000000-0002-0000-0200-000005000000}"/>
    <dataValidation allowBlank="1" showInputMessage="1" showErrorMessage="1" prompt="Employee names are in this column under this heading" sqref="D5094 D5149:D5150" xr:uid="{00000000-0002-0000-0200-000006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7000000}">
          <x14:formula1>
            <xm:f>'Leave Types'!$B$4:$B$9</xm:f>
          </x14:formula1>
          <xm:sqref>I5:I5357</xm:sqref>
        </x14:dataValidation>
        <x14:dataValidation type="list" allowBlank="1" showInputMessage="1" showErrorMessage="1" xr:uid="{00000000-0002-0000-0200-000008000000}">
          <x14:formula1>
            <xm:f>'List of Employees'!$B$4:$B$662</xm:f>
          </x14:formula1>
          <xm:sqref>D5095:D5148 D5:D5093 D5151:D5234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62"/>
  <sheetViews>
    <sheetView showGridLines="0" topLeftCell="B1" workbookViewId="0">
      <pane ySplit="1980" activePane="bottomLeft"/>
      <selection activeCell="C3" sqref="C3"/>
      <selection pane="bottomLeft" activeCell="B443" sqref="B443"/>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9" ht="39.9"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2005</v>
      </c>
      <c r="H3" s="9" t="s">
        <v>1067</v>
      </c>
      <c r="I3" s="9" t="s">
        <v>2184</v>
      </c>
    </row>
    <row r="4" spans="1:9" ht="30" hidden="1"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 t="b">
        <f>COUNTIF(Employees[Employee Name],Employees[[#This Row],[Employee Name]])&gt;1</f>
        <v>0</v>
      </c>
    </row>
    <row r="5" spans="1:9" ht="30" hidden="1" customHeight="1" x14ac:dyDescent="0.3">
      <c r="A5" s="44">
        <f t="shared" ref="A5:A10" si="0">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1708</v>
      </c>
      <c r="I5" s="8" t="b">
        <f>COUNTIF(Employees[Employee Name],Employees[[#This Row],[Employee Name]])&gt;1</f>
        <v>0</v>
      </c>
    </row>
    <row r="6" spans="1:9" ht="30" hidden="1" customHeight="1" x14ac:dyDescent="0.3">
      <c r="A6" s="44">
        <f t="shared" si="0"/>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 t="b">
        <f>COUNTIF(Employees[Employee Name],Employees[[#This Row],[Employee Name]])&gt;1</f>
        <v>0</v>
      </c>
    </row>
    <row r="7" spans="1:9" ht="30" hidden="1"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2006</v>
      </c>
      <c r="H7" s="8" t="s">
        <v>213</v>
      </c>
      <c r="I7" s="8" t="b">
        <f>COUNTIF(Employees[Employee Name],Employees[[#This Row],[Employee Name]])&gt;1</f>
        <v>0</v>
      </c>
    </row>
    <row r="8" spans="1:9"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 t="b">
        <f>COUNTIF(Employees[Employee Name],Employees[[#This Row],[Employee Name]])&gt;1</f>
        <v>0</v>
      </c>
    </row>
    <row r="9" spans="1:9" ht="30" hidden="1"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2006</v>
      </c>
      <c r="H9" s="8" t="s">
        <v>97</v>
      </c>
      <c r="I9" s="8" t="b">
        <f>COUNTIF(Employees[Employee Name],Employees[[#This Row],[Employee Name]])&gt;1</f>
        <v>0</v>
      </c>
    </row>
    <row r="10" spans="1:9" ht="30" hidden="1"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 t="b">
        <f>COUNTIF(Employees[Employee Name],Employees[[#This Row],[Employee Name]])&gt;1</f>
        <v>0</v>
      </c>
    </row>
    <row r="11" spans="1:9" ht="30" hidden="1" customHeight="1" x14ac:dyDescent="0.3">
      <c r="A11" s="44">
        <f>A9+1</f>
        <v>7</v>
      </c>
      <c r="B11" s="8" t="str">
        <f>CONCATENATE(Employees[[#This Row],[Lastname]]," ",Employees[[#This Row],[Firstname]], " ",LEFT(Employees[[#This Row],[Middlename]],1),IF(ISBLANK(Employees[[#This Row],[Middlename]])," ","."))</f>
        <v>AGUIDO RAFAEL V.</v>
      </c>
      <c r="C11" s="8" t="s">
        <v>970</v>
      </c>
      <c r="D11" s="8" t="s">
        <v>971</v>
      </c>
      <c r="E11" s="8" t="s">
        <v>150</v>
      </c>
      <c r="F11" s="8" t="s">
        <v>972</v>
      </c>
      <c r="G11" s="8" t="s">
        <v>2006</v>
      </c>
      <c r="H11" s="8" t="s">
        <v>297</v>
      </c>
      <c r="I11" s="8" t="b">
        <f>COUNTIF(Employees[Employee Name],Employees[[#This Row],[Employee Name]])&gt;1</f>
        <v>0</v>
      </c>
    </row>
    <row r="12" spans="1:9" ht="30" hidden="1" customHeight="1" x14ac:dyDescent="0.3">
      <c r="A12" s="44">
        <f>A10+1</f>
        <v>8</v>
      </c>
      <c r="B12" s="8" t="str">
        <f>CONCATENATE(Employees[[#This Row],[Lastname]]," ",Employees[[#This Row],[Firstname]], " ",LEFT(Employees[[#This Row],[Middlename]],1),IF(ISBLANK(Employees[[#This Row],[Middlename]])," ","."))</f>
        <v>AGUILA JENNIFER A.</v>
      </c>
      <c r="C12" s="18" t="s">
        <v>1597</v>
      </c>
      <c r="D12" s="18" t="s">
        <v>2234</v>
      </c>
      <c r="E12" s="18" t="s">
        <v>88</v>
      </c>
      <c r="F12" s="18" t="s">
        <v>1294</v>
      </c>
      <c r="G12" s="8"/>
      <c r="H12" s="18" t="s">
        <v>2063</v>
      </c>
      <c r="I12" s="8" t="b">
        <f>COUNTIF(Employees[Employee Name],Employees[[#This Row],[Employee Name]])&gt;1</f>
        <v>0</v>
      </c>
    </row>
    <row r="13" spans="1:9" ht="30" hidden="1" customHeight="1" x14ac:dyDescent="0.3">
      <c r="A13" s="44">
        <f t="shared" ref="A13:A44" si="1">A12+1</f>
        <v>9</v>
      </c>
      <c r="B13" s="8" t="str">
        <f>CONCATENATE(Employees[[#This Row],[Lastname]]," ",Employees[[#This Row],[Firstname]], " ",LEFT(Employees[[#This Row],[Middlename]],1),IF(ISBLANK(Employees[[#This Row],[Middlename]])," ","."))</f>
        <v>AGUSTIN MARIA LUISA F.</v>
      </c>
      <c r="C13" s="8" t="s">
        <v>1284</v>
      </c>
      <c r="D13" s="8" t="s">
        <v>1285</v>
      </c>
      <c r="E13" s="8" t="s">
        <v>1132</v>
      </c>
      <c r="F13" s="8" t="s">
        <v>125</v>
      </c>
      <c r="G13" s="18" t="s">
        <v>2006</v>
      </c>
      <c r="H13" s="8" t="s">
        <v>89</v>
      </c>
      <c r="I13" s="8" t="b">
        <f>COUNTIF(Employees[Employee Name],Employees[[#This Row],[Employee Name]])&gt;1</f>
        <v>0</v>
      </c>
    </row>
    <row r="14" spans="1:9" ht="30" hidden="1" customHeight="1" x14ac:dyDescent="0.3">
      <c r="A14" s="44">
        <f t="shared" si="1"/>
        <v>10</v>
      </c>
      <c r="B14" s="8" t="str">
        <f>CONCATENATE(Employees[[#This Row],[Lastname]]," ",Employees[[#This Row],[Firstname]], " ",LEFT(Employees[[#This Row],[Middlename]],1),IF(ISBLANK(Employees[[#This Row],[Middlename]])," ","."))</f>
        <v xml:space="preserve">ALBARRACIN ROLAND  </v>
      </c>
      <c r="C14" s="8" t="s">
        <v>1365</v>
      </c>
      <c r="D14" s="8" t="s">
        <v>1366</v>
      </c>
      <c r="E14" s="8"/>
      <c r="F14" s="8" t="s">
        <v>1294</v>
      </c>
      <c r="G14" s="18" t="s">
        <v>1294</v>
      </c>
      <c r="H14" s="8" t="s">
        <v>290</v>
      </c>
      <c r="I14" s="8" t="b">
        <f>COUNTIF(Employees[Employee Name],Employees[[#This Row],[Employee Name]])&gt;1</f>
        <v>0</v>
      </c>
    </row>
    <row r="15" spans="1:9" ht="30" hidden="1" customHeight="1" x14ac:dyDescent="0.3">
      <c r="A15" s="44">
        <f t="shared" si="1"/>
        <v>11</v>
      </c>
      <c r="B15" s="8" t="str">
        <f>CONCATENATE(Employees[[#This Row],[Lastname]]," ",Employees[[#This Row],[Firstname]], " ",LEFT(Employees[[#This Row],[Middlename]],1),IF(ISBLANK(Employees[[#This Row],[Middlename]])," ","."))</f>
        <v>ALCALA DANIEL P.</v>
      </c>
      <c r="C15" s="8" t="s">
        <v>1339</v>
      </c>
      <c r="D15" s="8" t="s">
        <v>557</v>
      </c>
      <c r="E15" s="8" t="s">
        <v>124</v>
      </c>
      <c r="F15" s="18" t="s">
        <v>314</v>
      </c>
      <c r="G15" s="8" t="s">
        <v>2006</v>
      </c>
      <c r="H15" s="8" t="s">
        <v>152</v>
      </c>
      <c r="I15" s="8" t="b">
        <f>COUNTIF(Employees[Employee Name],Employees[[#This Row],[Employee Name]])&gt;1</f>
        <v>0</v>
      </c>
    </row>
    <row r="16" spans="1:9" ht="30" hidden="1" customHeight="1" x14ac:dyDescent="0.3">
      <c r="A16" s="44">
        <f t="shared" si="1"/>
        <v>12</v>
      </c>
      <c r="B16" s="8" t="str">
        <f>CONCATENATE(Employees[[#This Row],[Lastname]]," ",Employees[[#This Row],[Firstname]], " ",LEFT(Employees[[#This Row],[Middlename]],1),IF(ISBLANK(Employees[[#This Row],[Middlename]])," ","."))</f>
        <v>ALCANTARA RIZALINA B.</v>
      </c>
      <c r="C16" s="8" t="s">
        <v>647</v>
      </c>
      <c r="D16" s="8" t="s">
        <v>648</v>
      </c>
      <c r="E16" s="8" t="s">
        <v>145</v>
      </c>
      <c r="F16" s="8" t="s">
        <v>125</v>
      </c>
      <c r="G16" s="18" t="s">
        <v>2006</v>
      </c>
      <c r="H16" s="8" t="s">
        <v>649</v>
      </c>
      <c r="I16" s="8" t="b">
        <f>COUNTIF(Employees[Employee Name],Employees[[#This Row],[Employee Name]])&gt;1</f>
        <v>0</v>
      </c>
    </row>
    <row r="17" spans="1:9" ht="30" hidden="1" customHeight="1" x14ac:dyDescent="0.3">
      <c r="A17" s="44">
        <f t="shared" si="1"/>
        <v>13</v>
      </c>
      <c r="B17" s="8" t="str">
        <f>CONCATENATE(Employees[[#This Row],[Lastname]]," ",Employees[[#This Row],[Firstname]], " ",LEFT(Employees[[#This Row],[Middlename]],1),IF(ISBLANK(Employees[[#This Row],[Middlename]])," ","."))</f>
        <v>ALCAZAR AINEE JOY C.</v>
      </c>
      <c r="C17" s="8" t="s">
        <v>159</v>
      </c>
      <c r="D17" s="8" t="s">
        <v>201</v>
      </c>
      <c r="E17" s="8" t="s">
        <v>134</v>
      </c>
      <c r="F17" s="8" t="s">
        <v>202</v>
      </c>
      <c r="G17" s="8" t="s">
        <v>2006</v>
      </c>
      <c r="H17" s="8" t="s">
        <v>97</v>
      </c>
      <c r="I17" s="8" t="b">
        <f>COUNTIF(Employees[Employee Name],Employees[[#This Row],[Employee Name]])&gt;1</f>
        <v>0</v>
      </c>
    </row>
    <row r="18" spans="1:9" ht="30" hidden="1" customHeight="1" x14ac:dyDescent="0.3">
      <c r="A18" s="44">
        <f t="shared" si="1"/>
        <v>14</v>
      </c>
      <c r="B18" s="8" t="str">
        <f>CONCATENATE(Employees[[#This Row],[Lastname]]," ",Employees[[#This Row],[Firstname]], " ",LEFT(Employees[[#This Row],[Middlename]],1),IF(ISBLANK(Employees[[#This Row],[Middlename]])," ","."))</f>
        <v>ALCAZAR AIREEN B.</v>
      </c>
      <c r="C18" s="8" t="s">
        <v>159</v>
      </c>
      <c r="D18" s="8" t="s">
        <v>1486</v>
      </c>
      <c r="E18" s="8" t="s">
        <v>2159</v>
      </c>
      <c r="F18" s="8" t="s">
        <v>1710</v>
      </c>
      <c r="G18" s="8"/>
      <c r="H18" s="8"/>
      <c r="I18" s="8" t="b">
        <f>COUNTIF(Employees[Employee Name],Employees[[#This Row],[Employee Name]])&gt;1</f>
        <v>0</v>
      </c>
    </row>
    <row r="19" spans="1:9" ht="30" hidden="1" customHeight="1" x14ac:dyDescent="0.3">
      <c r="A19" s="44">
        <f t="shared" si="1"/>
        <v>15</v>
      </c>
      <c r="B19" s="8" t="str">
        <f>CONCATENATE(Employees[[#This Row],[Lastname]]," ",Employees[[#This Row],[Firstname]], " ",LEFT(Employees[[#This Row],[Middlename]],1),IF(ISBLANK(Employees[[#This Row],[Middlename]])," ","."))</f>
        <v>ALCAZAR ZENAIDA S.</v>
      </c>
      <c r="C19" s="8" t="s">
        <v>159</v>
      </c>
      <c r="D19" s="8" t="s">
        <v>160</v>
      </c>
      <c r="E19" s="8" t="s">
        <v>954</v>
      </c>
      <c r="F19" s="8" t="s">
        <v>162</v>
      </c>
      <c r="G19" s="8" t="s">
        <v>2006</v>
      </c>
      <c r="H19" s="8" t="s">
        <v>135</v>
      </c>
      <c r="I19" s="8" t="b">
        <f>COUNTIF(Employees[Employee Name],Employees[[#This Row],[Employee Name]])&gt;1</f>
        <v>0</v>
      </c>
    </row>
    <row r="20" spans="1:9" ht="30" hidden="1" customHeight="1" x14ac:dyDescent="0.3">
      <c r="A20" s="44">
        <f t="shared" si="1"/>
        <v>16</v>
      </c>
      <c r="B20" s="8" t="str">
        <f>CONCATENATE(Employees[[#This Row],[Lastname]]," ",Employees[[#This Row],[Firstname]], " ",LEFT(Employees[[#This Row],[Middlename]],1),IF(ISBLANK(Employees[[#This Row],[Middlename]])," ","."))</f>
        <v>ALEGA ESTELITA M.</v>
      </c>
      <c r="C20" s="8" t="s">
        <v>422</v>
      </c>
      <c r="D20" s="8" t="s">
        <v>423</v>
      </c>
      <c r="E20" s="8" t="s">
        <v>84</v>
      </c>
      <c r="F20" s="8" t="s">
        <v>392</v>
      </c>
      <c r="G20" s="8" t="s">
        <v>2006</v>
      </c>
      <c r="H20" s="8" t="s">
        <v>103</v>
      </c>
      <c r="I20" s="8" t="b">
        <f>COUNTIF(Employees[Employee Name],Employees[[#This Row],[Employee Name]])&gt;1</f>
        <v>0</v>
      </c>
    </row>
    <row r="21" spans="1:9" ht="30" hidden="1" customHeight="1" x14ac:dyDescent="0.3">
      <c r="A21" s="44">
        <f t="shared" si="1"/>
        <v>17</v>
      </c>
      <c r="B21" s="8" t="str">
        <f>CONCATENATE(Employees[[#This Row],[Lastname]]," ",Employees[[#This Row],[Firstname]], " ",LEFT(Employees[[#This Row],[Middlename]],1),IF(ISBLANK(Employees[[#This Row],[Middlename]])," ","."))</f>
        <v>ALEGRE VIVENCIO A.</v>
      </c>
      <c r="C21" s="8" t="s">
        <v>665</v>
      </c>
      <c r="D21" s="8" t="s">
        <v>666</v>
      </c>
      <c r="E21" s="8" t="s">
        <v>88</v>
      </c>
      <c r="F21" s="8" t="s">
        <v>667</v>
      </c>
      <c r="G21" s="18" t="s">
        <v>2006</v>
      </c>
      <c r="H21" s="8" t="s">
        <v>644</v>
      </c>
      <c r="I21" s="8" t="b">
        <f>COUNTIF(Employees[Employee Name],Employees[[#This Row],[Employee Name]])&gt;1</f>
        <v>0</v>
      </c>
    </row>
    <row r="22" spans="1:9" ht="30" hidden="1" customHeight="1" x14ac:dyDescent="0.3">
      <c r="A22" s="44">
        <f t="shared" si="1"/>
        <v>18</v>
      </c>
      <c r="B22" s="8" t="str">
        <f>CONCATENATE(Employees[[#This Row],[Lastname]]," ",Employees[[#This Row],[Firstname]], " ",LEFT(Employees[[#This Row],[Middlename]],1),IF(ISBLANK(Employees[[#This Row],[Middlename]])," ","."))</f>
        <v>ALERA JEFFREY B.</v>
      </c>
      <c r="C22" s="8" t="s">
        <v>1367</v>
      </c>
      <c r="D22" s="8" t="s">
        <v>1368</v>
      </c>
      <c r="E22" s="8" t="s">
        <v>1369</v>
      </c>
      <c r="F22" s="8" t="s">
        <v>1710</v>
      </c>
      <c r="G22" s="18" t="s">
        <v>1710</v>
      </c>
      <c r="H22" s="8" t="s">
        <v>1711</v>
      </c>
      <c r="I22" s="8" t="b">
        <f>COUNTIF(Employees[Employee Name],Employees[[#This Row],[Employee Name]])&gt;1</f>
        <v>0</v>
      </c>
    </row>
    <row r="23" spans="1:9" ht="30" hidden="1" customHeight="1" x14ac:dyDescent="0.3">
      <c r="A23" s="44">
        <f t="shared" si="1"/>
        <v>19</v>
      </c>
      <c r="B23" s="8" t="str">
        <f>CONCATENATE(Employees[[#This Row],[Lastname]]," ",Employees[[#This Row],[Firstname]], " ",LEFT(Employees[[#This Row],[Middlename]],1),IF(ISBLANK(Employees[[#This Row],[Middlename]])," ","."))</f>
        <v>ALFEREZ JOSEPHINE R.</v>
      </c>
      <c r="C23" s="8" t="s">
        <v>819</v>
      </c>
      <c r="D23" s="8" t="s">
        <v>408</v>
      </c>
      <c r="E23" s="8" t="s">
        <v>820</v>
      </c>
      <c r="F23" s="8" t="s">
        <v>821</v>
      </c>
      <c r="G23" s="8" t="s">
        <v>2006</v>
      </c>
      <c r="H23" s="8" t="s">
        <v>135</v>
      </c>
      <c r="I23" s="8" t="b">
        <f>COUNTIF(Employees[Employee Name],Employees[[#This Row],[Employee Name]])&gt;1</f>
        <v>0</v>
      </c>
    </row>
    <row r="24" spans="1:9" ht="30" hidden="1" customHeight="1" x14ac:dyDescent="0.3">
      <c r="A24" s="44">
        <f t="shared" si="1"/>
        <v>20</v>
      </c>
      <c r="B24" s="8" t="str">
        <f>CONCATENATE(Employees[[#This Row],[Lastname]]," ",Employees[[#This Row],[Firstname]], " ",LEFT(Employees[[#This Row],[Middlename]],1),IF(ISBLANK(Employees[[#This Row],[Middlename]])," ","."))</f>
        <v>ALMAREZ MELENCIO M.</v>
      </c>
      <c r="C24" s="8" t="s">
        <v>1370</v>
      </c>
      <c r="D24" s="8" t="s">
        <v>1371</v>
      </c>
      <c r="E24" s="8" t="s">
        <v>556</v>
      </c>
      <c r="F24" s="8" t="s">
        <v>1294</v>
      </c>
      <c r="G24" s="18" t="s">
        <v>1294</v>
      </c>
      <c r="H24" s="8" t="s">
        <v>363</v>
      </c>
      <c r="I24" s="8" t="b">
        <f>COUNTIF(Employees[Employee Name],Employees[[#This Row],[Employee Name]])&gt;1</f>
        <v>0</v>
      </c>
    </row>
    <row r="25" spans="1:9" ht="30" hidden="1" customHeight="1" x14ac:dyDescent="0.3">
      <c r="A25" s="44">
        <f t="shared" si="1"/>
        <v>21</v>
      </c>
      <c r="B25" s="8" t="str">
        <f>CONCATENATE(Employees[[#This Row],[Lastname]]," ",Employees[[#This Row],[Firstname]], " ",LEFT(Employees[[#This Row],[Middlename]],1),IF(ISBLANK(Employees[[#This Row],[Middlename]])," ","."))</f>
        <v>ALVAREZ GRACITA S.</v>
      </c>
      <c r="C25" s="8" t="s">
        <v>813</v>
      </c>
      <c r="D25" s="8" t="s">
        <v>814</v>
      </c>
      <c r="E25" s="8" t="s">
        <v>815</v>
      </c>
      <c r="F25" s="8" t="s">
        <v>816</v>
      </c>
      <c r="G25" s="8" t="s">
        <v>2006</v>
      </c>
      <c r="H25" s="8" t="s">
        <v>135</v>
      </c>
      <c r="I25" s="8" t="b">
        <f>COUNTIF(Employees[Employee Name],Employees[[#This Row],[Employee Name]])&gt;1</f>
        <v>0</v>
      </c>
    </row>
    <row r="26" spans="1:9" ht="30" hidden="1" customHeight="1" x14ac:dyDescent="0.3">
      <c r="A26" s="44">
        <f t="shared" si="1"/>
        <v>22</v>
      </c>
      <c r="B26" s="8" t="str">
        <f>CONCATENATE(Employees[[#This Row],[Lastname]]," ",Employees[[#This Row],[Firstname]], " ",LEFT(Employees[[#This Row],[Middlename]],1),IF(ISBLANK(Employees[[#This Row],[Middlename]])," ","."))</f>
        <v>AMBAT JAIME L.</v>
      </c>
      <c r="C26" s="8" t="s">
        <v>618</v>
      </c>
      <c r="D26" s="8" t="s">
        <v>1372</v>
      </c>
      <c r="E26" s="8" t="s">
        <v>1373</v>
      </c>
      <c r="F26" s="8" t="s">
        <v>1294</v>
      </c>
      <c r="G26" s="18" t="s">
        <v>1294</v>
      </c>
      <c r="H26" s="8" t="s">
        <v>1712</v>
      </c>
      <c r="I26" s="8" t="b">
        <f>COUNTIF(Employees[Employee Name],Employees[[#This Row],[Employee Name]])&gt;1</f>
        <v>0</v>
      </c>
    </row>
    <row r="27" spans="1:9" ht="30" hidden="1" customHeight="1" x14ac:dyDescent="0.3">
      <c r="A27" s="44">
        <f t="shared" si="1"/>
        <v>23</v>
      </c>
      <c r="B27" s="8" t="str">
        <f>CONCATENATE(Employees[[#This Row],[Lastname]]," ",Employees[[#This Row],[Firstname]], " ",LEFT(Employees[[#This Row],[Middlename]],1),IF(ISBLANK(Employees[[#This Row],[Middlename]])," ","."))</f>
        <v>AMBAT MARILOU M.</v>
      </c>
      <c r="C27" s="8" t="s">
        <v>618</v>
      </c>
      <c r="D27" s="8" t="s">
        <v>619</v>
      </c>
      <c r="E27" s="8" t="s">
        <v>84</v>
      </c>
      <c r="F27" s="8" t="s">
        <v>125</v>
      </c>
      <c r="G27" s="18" t="s">
        <v>2006</v>
      </c>
      <c r="H27" s="8" t="s">
        <v>287</v>
      </c>
      <c r="I27" s="8" t="b">
        <f>COUNTIF(Employees[Employee Name],Employees[[#This Row],[Employee Name]])&gt;1</f>
        <v>0</v>
      </c>
    </row>
    <row r="28" spans="1:9" ht="30" hidden="1" customHeight="1" x14ac:dyDescent="0.3">
      <c r="A28" s="44">
        <f t="shared" si="1"/>
        <v>24</v>
      </c>
      <c r="B28" s="8" t="str">
        <f>CONCATENATE(Employees[[#This Row],[Lastname]]," ",Employees[[#This Row],[Firstname]], " ",LEFT(Employees[[#This Row],[Middlename]],1),IF(ISBLANK(Employees[[#This Row],[Middlename]])," ","."))</f>
        <v>AMBION DORINDA A.</v>
      </c>
      <c r="C28" s="8" t="s">
        <v>221</v>
      </c>
      <c r="D28" s="8" t="s">
        <v>222</v>
      </c>
      <c r="E28" s="8" t="s">
        <v>88</v>
      </c>
      <c r="F28" s="8" t="s">
        <v>223</v>
      </c>
      <c r="G28" s="8" t="s">
        <v>2006</v>
      </c>
      <c r="H28" s="8" t="s">
        <v>213</v>
      </c>
      <c r="I28" s="8" t="b">
        <f>COUNTIF(Employees[Employee Name],Employees[[#This Row],[Employee Name]])&gt;1</f>
        <v>0</v>
      </c>
    </row>
    <row r="29" spans="1:9" ht="30" hidden="1" customHeight="1" x14ac:dyDescent="0.3">
      <c r="A29" s="44">
        <f t="shared" si="1"/>
        <v>25</v>
      </c>
      <c r="B29" s="8" t="str">
        <f>CONCATENATE(Employees[[#This Row],[Lastname]]," ",Employees[[#This Row],[Firstname]], " ",LEFT(Employees[[#This Row],[Middlename]],1),IF(ISBLANK(Employees[[#This Row],[Middlename]])," ","."))</f>
        <v>AMBION HERSHEY D.</v>
      </c>
      <c r="C29" s="8" t="s">
        <v>221</v>
      </c>
      <c r="D29" s="8" t="s">
        <v>1374</v>
      </c>
      <c r="E29" s="8" t="s">
        <v>119</v>
      </c>
      <c r="F29" s="8" t="s">
        <v>1294</v>
      </c>
      <c r="G29" s="18" t="s">
        <v>1294</v>
      </c>
      <c r="H29" s="8" t="s">
        <v>135</v>
      </c>
      <c r="I29" s="8" t="b">
        <f>COUNTIF(Employees[Employee Name],Employees[[#This Row],[Employee Name]])&gt;1</f>
        <v>0</v>
      </c>
    </row>
    <row r="30" spans="1:9" ht="30" hidden="1" customHeight="1" x14ac:dyDescent="0.3">
      <c r="A30" s="44">
        <f t="shared" si="1"/>
        <v>26</v>
      </c>
      <c r="B30" s="8" t="str">
        <f>CONCATENATE(Employees[[#This Row],[Lastname]]," ",Employees[[#This Row],[Firstname]], " ",LEFT(Employees[[#This Row],[Middlename]],1),IF(ISBLANK(Employees[[#This Row],[Middlename]])," ","."))</f>
        <v>AMBION LAMBERTO A.</v>
      </c>
      <c r="C30" s="8" t="s">
        <v>221</v>
      </c>
      <c r="D30" s="8" t="s">
        <v>733</v>
      </c>
      <c r="E30" s="8" t="s">
        <v>88</v>
      </c>
      <c r="F30" s="8" t="s">
        <v>125</v>
      </c>
      <c r="G30" s="18" t="s">
        <v>2006</v>
      </c>
      <c r="H30" s="8" t="s">
        <v>359</v>
      </c>
      <c r="I30" s="8" t="b">
        <f>COUNTIF(Employees[Employee Name],Employees[[#This Row],[Employee Name]])&gt;1</f>
        <v>0</v>
      </c>
    </row>
    <row r="31" spans="1:9" ht="30" hidden="1" customHeight="1" x14ac:dyDescent="0.3">
      <c r="A31" s="44">
        <f t="shared" si="1"/>
        <v>27</v>
      </c>
      <c r="B31" s="8" t="str">
        <f>CONCATENATE(Employees[[#This Row],[Lastname]]," ",Employees[[#This Row],[Firstname]], " ",LEFT(Employees[[#This Row],[Middlename]],1),IF(ISBLANK(Employees[[#This Row],[Middlename]])," ","."))</f>
        <v>AMBION MARIETA B.</v>
      </c>
      <c r="C31" s="8" t="s">
        <v>221</v>
      </c>
      <c r="D31" s="8" t="s">
        <v>1375</v>
      </c>
      <c r="E31" s="8" t="s">
        <v>145</v>
      </c>
      <c r="F31" s="8" t="s">
        <v>1294</v>
      </c>
      <c r="G31" s="18" t="s">
        <v>1294</v>
      </c>
      <c r="H31" s="8" t="s">
        <v>290</v>
      </c>
      <c r="I31" s="8" t="b">
        <f>COUNTIF(Employees[Employee Name],Employees[[#This Row],[Employee Name]])&gt;1</f>
        <v>0</v>
      </c>
    </row>
    <row r="32" spans="1:9" ht="30" hidden="1" customHeight="1" x14ac:dyDescent="0.3">
      <c r="A32" s="44">
        <f t="shared" si="1"/>
        <v>28</v>
      </c>
      <c r="B32" s="8" t="str">
        <f>CONCATENATE(Employees[[#This Row],[Lastname]]," ",Employees[[#This Row],[Firstname]], " ",LEFT(Employees[[#This Row],[Middlename]],1),IF(ISBLANK(Employees[[#This Row],[Middlename]])," ","."))</f>
        <v>AMBION PRISCO G.</v>
      </c>
      <c r="C32" s="8" t="s">
        <v>221</v>
      </c>
      <c r="D32" s="8" t="s">
        <v>271</v>
      </c>
      <c r="E32" s="8" t="s">
        <v>166</v>
      </c>
      <c r="F32" s="8" t="s">
        <v>273</v>
      </c>
      <c r="G32" s="18" t="s">
        <v>2006</v>
      </c>
      <c r="H32" s="8" t="s">
        <v>272</v>
      </c>
      <c r="I32" s="8" t="b">
        <f>COUNTIF(Employees[Employee Name],Employees[[#This Row],[Employee Name]])&gt;1</f>
        <v>0</v>
      </c>
    </row>
    <row r="33" spans="1:9" ht="30" hidden="1" customHeight="1" x14ac:dyDescent="0.3">
      <c r="A33" s="44">
        <f t="shared" si="1"/>
        <v>29</v>
      </c>
      <c r="B33" s="8" t="str">
        <f>CONCATENATE(Employees[[#This Row],[Lastname]]," ",Employees[[#This Row],[Firstname]], " ",LEFT(Employees[[#This Row],[Middlename]],1),IF(ISBLANK(Employees[[#This Row],[Middlename]])," ","."))</f>
        <v>AMBION REYMOND A.</v>
      </c>
      <c r="C33" s="8" t="s">
        <v>221</v>
      </c>
      <c r="D33" s="8" t="s">
        <v>1277</v>
      </c>
      <c r="E33" s="8" t="s">
        <v>1278</v>
      </c>
      <c r="F33" s="8" t="s">
        <v>156</v>
      </c>
      <c r="G33" s="8" t="s">
        <v>2006</v>
      </c>
      <c r="H33" s="8" t="s">
        <v>359</v>
      </c>
      <c r="I33" s="8" t="b">
        <f>COUNTIF(Employees[Employee Name],Employees[[#This Row],[Employee Name]])&gt;1</f>
        <v>0</v>
      </c>
    </row>
    <row r="34" spans="1:9" ht="30" hidden="1" customHeight="1" x14ac:dyDescent="0.3">
      <c r="A34" s="44">
        <f t="shared" si="1"/>
        <v>30</v>
      </c>
      <c r="B34" s="8" t="str">
        <f>CONCATENATE(Employees[[#This Row],[Lastname]]," ",Employees[[#This Row],[Firstname]], " ",LEFT(Employees[[#This Row],[Middlename]],1),IF(ISBLANK(Employees[[#This Row],[Middlename]])," ","."))</f>
        <v>AMBONAN AVELINA A.</v>
      </c>
      <c r="C34" s="8" t="s">
        <v>257</v>
      </c>
      <c r="D34" s="8" t="s">
        <v>258</v>
      </c>
      <c r="E34" s="8" t="s">
        <v>88</v>
      </c>
      <c r="F34" s="8" t="s">
        <v>198</v>
      </c>
      <c r="G34" s="18" t="s">
        <v>2006</v>
      </c>
      <c r="H34" s="8" t="s">
        <v>261</v>
      </c>
      <c r="I34" s="8" t="b">
        <f>COUNTIF(Employees[Employee Name],Employees[[#This Row],[Employee Name]])&gt;1</f>
        <v>0</v>
      </c>
    </row>
    <row r="35" spans="1:9" ht="30" hidden="1" customHeight="1" x14ac:dyDescent="0.3">
      <c r="A35" s="44">
        <f t="shared" si="1"/>
        <v>31</v>
      </c>
      <c r="B35" s="8" t="str">
        <f>CONCATENATE(Employees[[#This Row],[Lastname]]," ",Employees[[#This Row],[Firstname]], " ",LEFT(Employees[[#This Row],[Middlename]],1),IF(ISBLANK(Employees[[#This Row],[Middlename]])," ","."))</f>
        <v>AMBROCIO MELODY B.</v>
      </c>
      <c r="C35" s="8" t="s">
        <v>1376</v>
      </c>
      <c r="D35" s="8" t="s">
        <v>1356</v>
      </c>
      <c r="E35" s="8" t="s">
        <v>145</v>
      </c>
      <c r="F35" s="8" t="s">
        <v>1294</v>
      </c>
      <c r="G35" s="18" t="s">
        <v>1294</v>
      </c>
      <c r="H35" s="8" t="s">
        <v>213</v>
      </c>
      <c r="I35" s="8" t="b">
        <f>COUNTIF(Employees[Employee Name],Employees[[#This Row],[Employee Name]])&gt;1</f>
        <v>0</v>
      </c>
    </row>
    <row r="36" spans="1:9" ht="30" hidden="1" customHeight="1" x14ac:dyDescent="0.3">
      <c r="A36" s="44">
        <f t="shared" si="1"/>
        <v>32</v>
      </c>
      <c r="B36" s="8" t="str">
        <f>CONCATENATE(Employees[[#This Row],[Lastname]]," ",Employees[[#This Row],[Firstname]], " ",LEFT(Employees[[#This Row],[Middlename]],1),IF(ISBLANK(Employees[[#This Row],[Middlename]])," ","."))</f>
        <v>AMON CLARISSA MAY M.</v>
      </c>
      <c r="C36" s="18" t="s">
        <v>1012</v>
      </c>
      <c r="D36" s="18" t="s">
        <v>2020</v>
      </c>
      <c r="E36" s="18" t="s">
        <v>2021</v>
      </c>
      <c r="F36" s="18" t="s">
        <v>2022</v>
      </c>
      <c r="G36" s="18" t="s">
        <v>2006</v>
      </c>
      <c r="H36" s="18" t="s">
        <v>359</v>
      </c>
      <c r="I36" s="8" t="b">
        <f>COUNTIF(Employees[Employee Name],Employees[[#This Row],[Employee Name]])&gt;1</f>
        <v>0</v>
      </c>
    </row>
    <row r="37" spans="1:9" ht="30" hidden="1" customHeight="1" x14ac:dyDescent="0.3">
      <c r="A37" s="44">
        <f t="shared" si="1"/>
        <v>33</v>
      </c>
      <c r="B37" s="8" t="str">
        <f>CONCATENATE(Employees[[#This Row],[Lastname]]," ",Employees[[#This Row],[Firstname]], " ",LEFT(Employees[[#This Row],[Middlename]],1),IF(ISBLANK(Employees[[#This Row],[Middlename]])," ","."))</f>
        <v>AMON ESTELITA S.</v>
      </c>
      <c r="C37" s="8" t="s">
        <v>1012</v>
      </c>
      <c r="D37" s="8" t="s">
        <v>423</v>
      </c>
      <c r="E37" s="8" t="s">
        <v>161</v>
      </c>
      <c r="F37" s="8" t="s">
        <v>1294</v>
      </c>
      <c r="G37" s="18" t="s">
        <v>1294</v>
      </c>
      <c r="H37" s="8" t="s">
        <v>199</v>
      </c>
      <c r="I37" s="8" t="b">
        <f>COUNTIF(Employees[Employee Name],Employees[[#This Row],[Employee Name]])&gt;1</f>
        <v>0</v>
      </c>
    </row>
    <row r="38" spans="1:9" ht="30" hidden="1" customHeight="1" x14ac:dyDescent="0.3">
      <c r="A38" s="44">
        <f t="shared" si="1"/>
        <v>34</v>
      </c>
      <c r="B38" s="8" t="str">
        <f>CONCATENATE(Employees[[#This Row],[Lastname]]," ",Employees[[#This Row],[Firstname]], " ",LEFT(Employees[[#This Row],[Middlename]],1),IF(ISBLANK(Employees[[#This Row],[Middlename]])," ","."))</f>
        <v>AMON RHEALYN O.</v>
      </c>
      <c r="C38" s="8" t="s">
        <v>1012</v>
      </c>
      <c r="D38" s="8" t="s">
        <v>949</v>
      </c>
      <c r="E38" s="8" t="s">
        <v>841</v>
      </c>
      <c r="F38" s="8" t="s">
        <v>950</v>
      </c>
      <c r="G38" s="18" t="s">
        <v>2006</v>
      </c>
      <c r="H38" s="8" t="s">
        <v>441</v>
      </c>
      <c r="I38" s="8" t="b">
        <f>COUNTIF(Employees[Employee Name],Employees[[#This Row],[Employee Name]])&gt;1</f>
        <v>0</v>
      </c>
    </row>
    <row r="39" spans="1:9" ht="30" hidden="1" customHeight="1" x14ac:dyDescent="0.3">
      <c r="A39" s="44">
        <f t="shared" si="1"/>
        <v>35</v>
      </c>
      <c r="B39" s="8" t="str">
        <f>CONCATENATE(Employees[[#This Row],[Lastname]]," ",Employees[[#This Row],[Firstname]], " ",LEFT(Employees[[#This Row],[Middlename]],1),IF(ISBLANK(Employees[[#This Row],[Middlename]])," ","."))</f>
        <v>AMORA ELISA S.</v>
      </c>
      <c r="C39" s="8" t="s">
        <v>399</v>
      </c>
      <c r="D39" s="8" t="s">
        <v>375</v>
      </c>
      <c r="E39" s="8" t="s">
        <v>161</v>
      </c>
      <c r="F39" s="8" t="s">
        <v>392</v>
      </c>
      <c r="G39" s="8" t="s">
        <v>2006</v>
      </c>
      <c r="H39" s="8" t="s">
        <v>103</v>
      </c>
      <c r="I39" s="8" t="b">
        <f>COUNTIF(Employees[Employee Name],Employees[[#This Row],[Employee Name]])&gt;1</f>
        <v>0</v>
      </c>
    </row>
    <row r="40" spans="1:9" ht="30" hidden="1" customHeight="1" x14ac:dyDescent="0.3">
      <c r="A40" s="44">
        <f t="shared" si="1"/>
        <v>36</v>
      </c>
      <c r="B40" s="8" t="str">
        <f>CONCATENATE(Employees[[#This Row],[Lastname]]," ",Employees[[#This Row],[Firstname]], " ",LEFT(Employees[[#This Row],[Middlename]],1),IF(ISBLANK(Employees[[#This Row],[Middlename]])," ","."))</f>
        <v>AMPARO JOY J.</v>
      </c>
      <c r="C40" s="8" t="s">
        <v>897</v>
      </c>
      <c r="D40" s="8" t="s">
        <v>898</v>
      </c>
      <c r="E40" s="8" t="s">
        <v>1997</v>
      </c>
      <c r="F40" s="8" t="s">
        <v>96</v>
      </c>
      <c r="G40" s="8" t="s">
        <v>2006</v>
      </c>
      <c r="H40" s="8" t="s">
        <v>97</v>
      </c>
      <c r="I40" s="8" t="b">
        <f>COUNTIF(Employees[Employee Name],Employees[[#This Row],[Employee Name]])&gt;1</f>
        <v>0</v>
      </c>
    </row>
    <row r="41" spans="1:9" ht="30" hidden="1" customHeight="1" x14ac:dyDescent="0.3">
      <c r="A41" s="44">
        <f t="shared" si="1"/>
        <v>37</v>
      </c>
      <c r="B41" s="8" t="str">
        <f>CONCATENATE(Employees[[#This Row],[Lastname]]," ",Employees[[#This Row],[Firstname]], " ",LEFT(Employees[[#This Row],[Middlename]],1),IF(ISBLANK(Employees[[#This Row],[Middlename]])," ","."))</f>
        <v>AMULONG GERONIMO M.</v>
      </c>
      <c r="C41" s="8" t="s">
        <v>1377</v>
      </c>
      <c r="D41" s="8" t="s">
        <v>1378</v>
      </c>
      <c r="E41" s="8" t="s">
        <v>1379</v>
      </c>
      <c r="F41" s="8" t="s">
        <v>1294</v>
      </c>
      <c r="G41" s="18" t="s">
        <v>1294</v>
      </c>
      <c r="H41" s="8" t="s">
        <v>1713</v>
      </c>
      <c r="I41" s="8" t="b">
        <f>COUNTIF(Employees[Employee Name],Employees[[#This Row],[Employee Name]])&gt;1</f>
        <v>0</v>
      </c>
    </row>
    <row r="42" spans="1:9" ht="30" hidden="1" customHeight="1" x14ac:dyDescent="0.3">
      <c r="A42" s="44">
        <f t="shared" si="1"/>
        <v>38</v>
      </c>
      <c r="B42" s="8" t="str">
        <f>CONCATENATE(Employees[[#This Row],[Lastname]]," ",Employees[[#This Row],[Firstname]], " ",LEFT(Employees[[#This Row],[Middlename]],1),IF(ISBLANK(Employees[[#This Row],[Middlename]])," ","."))</f>
        <v xml:space="preserve">AMULONG JAY R  </v>
      </c>
      <c r="C42" s="18" t="s">
        <v>1377</v>
      </c>
      <c r="D42" s="18" t="s">
        <v>2094</v>
      </c>
      <c r="E42" s="8"/>
      <c r="F42" s="18" t="s">
        <v>1710</v>
      </c>
      <c r="G42" s="8"/>
      <c r="H42" s="18" t="s">
        <v>2063</v>
      </c>
      <c r="I42" s="8" t="b">
        <f>COUNTIF(Employees[Employee Name],Employees[[#This Row],[Employee Name]])&gt;1</f>
        <v>0</v>
      </c>
    </row>
    <row r="43" spans="1:9" ht="30" hidden="1" customHeight="1" x14ac:dyDescent="0.3">
      <c r="A43" s="44">
        <f t="shared" si="1"/>
        <v>39</v>
      </c>
      <c r="B43" s="8" t="str">
        <f>CONCATENATE(Employees[[#This Row],[Lastname]]," ",Employees[[#This Row],[Firstname]], " ",LEFT(Employees[[#This Row],[Middlename]],1),IF(ISBLANK(Employees[[#This Row],[Middlename]])," ","."))</f>
        <v>ANACAY ABNER M.</v>
      </c>
      <c r="C43" s="8" t="s">
        <v>512</v>
      </c>
      <c r="D43" s="8" t="s">
        <v>964</v>
      </c>
      <c r="E43" s="8" t="s">
        <v>965</v>
      </c>
      <c r="F43" s="8" t="s">
        <v>457</v>
      </c>
      <c r="G43" s="18" t="s">
        <v>2006</v>
      </c>
      <c r="H43" s="8" t="s">
        <v>465</v>
      </c>
      <c r="I43" s="8" t="b">
        <f>COUNTIF(Employees[Employee Name],Employees[[#This Row],[Employee Name]])&gt;1</f>
        <v>0</v>
      </c>
    </row>
    <row r="44" spans="1:9" ht="30" hidden="1" customHeight="1" x14ac:dyDescent="0.3">
      <c r="A44" s="44">
        <f t="shared" si="1"/>
        <v>40</v>
      </c>
      <c r="B44" s="8" t="str">
        <f>CONCATENATE(Employees[[#This Row],[Lastname]]," ",Employees[[#This Row],[Firstname]], " ",LEFT(Employees[[#This Row],[Middlename]],1),IF(ISBLANK(Employees[[#This Row],[Middlename]])," ","."))</f>
        <v>ANACAY ANICETA P.</v>
      </c>
      <c r="C44" s="8" t="s">
        <v>512</v>
      </c>
      <c r="D44" s="8" t="s">
        <v>548</v>
      </c>
      <c r="E44" s="8" t="s">
        <v>124</v>
      </c>
      <c r="F44" s="18" t="s">
        <v>2010</v>
      </c>
      <c r="G44" s="8" t="s">
        <v>2006</v>
      </c>
      <c r="H44" s="8" t="s">
        <v>199</v>
      </c>
      <c r="I44" s="8" t="b">
        <f>COUNTIF(Employees[Employee Name],Employees[[#This Row],[Employee Name]])&gt;1</f>
        <v>0</v>
      </c>
    </row>
    <row r="45" spans="1:9" ht="30" hidden="1" customHeight="1" x14ac:dyDescent="0.3">
      <c r="A45" s="44">
        <f t="shared" ref="A45:A68" si="2">A44+1</f>
        <v>41</v>
      </c>
      <c r="B45" s="8" t="str">
        <f>CONCATENATE(Employees[[#This Row],[Lastname]]," ",Employees[[#This Row],[Firstname]], " ",LEFT(Employees[[#This Row],[Middlename]],1),IF(ISBLANK(Employees[[#This Row],[Middlename]])," ","."))</f>
        <v>ANACAY LEVIE B.</v>
      </c>
      <c r="C45" s="8" t="s">
        <v>512</v>
      </c>
      <c r="D45" s="8" t="s">
        <v>513</v>
      </c>
      <c r="E45" s="8" t="s">
        <v>344</v>
      </c>
      <c r="F45" s="8" t="s">
        <v>514</v>
      </c>
      <c r="G45" s="18" t="s">
        <v>2006</v>
      </c>
      <c r="H45" s="8" t="s">
        <v>441</v>
      </c>
      <c r="I45" s="8" t="b">
        <f>COUNTIF(Employees[Employee Name],Employees[[#This Row],[Employee Name]])&gt;1</f>
        <v>0</v>
      </c>
    </row>
    <row r="46" spans="1:9" ht="30" hidden="1" customHeight="1" x14ac:dyDescent="0.3">
      <c r="A46" s="44">
        <f t="shared" si="2"/>
        <v>42</v>
      </c>
      <c r="B46" s="8" t="str">
        <f>CONCATENATE(Employees[[#This Row],[Lastname]]," ",Employees[[#This Row],[Firstname]], " ",LEFT(Employees[[#This Row],[Middlename]],1),IF(ISBLANK(Employees[[#This Row],[Middlename]])," ","."))</f>
        <v>ANACAY RICHARD B.</v>
      </c>
      <c r="C46" s="8" t="s">
        <v>512</v>
      </c>
      <c r="D46" s="8" t="s">
        <v>1380</v>
      </c>
      <c r="E46" s="8" t="s">
        <v>1381</v>
      </c>
      <c r="F46" s="8" t="s">
        <v>1294</v>
      </c>
      <c r="G46" s="18" t="s">
        <v>1294</v>
      </c>
      <c r="H46" s="8" t="s">
        <v>97</v>
      </c>
      <c r="I46" s="8" t="b">
        <f>COUNTIF(Employees[Employee Name],Employees[[#This Row],[Employee Name]])&gt;1</f>
        <v>0</v>
      </c>
    </row>
    <row r="47" spans="1:9" ht="30" hidden="1" customHeight="1" x14ac:dyDescent="0.3">
      <c r="A47" s="44">
        <f t="shared" si="2"/>
        <v>43</v>
      </c>
      <c r="B47" s="8" t="str">
        <f>CONCATENATE(Employees[[#This Row],[Lastname]]," ",Employees[[#This Row],[Firstname]], " ",LEFT(Employees[[#This Row],[Middlename]],1),IF(ISBLANK(Employees[[#This Row],[Middlename]])," ","."))</f>
        <v>ANARNA CRISTINA F.</v>
      </c>
      <c r="C47" s="8" t="s">
        <v>677</v>
      </c>
      <c r="D47" s="8" t="s">
        <v>431</v>
      </c>
      <c r="E47" s="8" t="s">
        <v>238</v>
      </c>
      <c r="F47" s="8" t="s">
        <v>198</v>
      </c>
      <c r="G47" s="18" t="s">
        <v>2006</v>
      </c>
      <c r="H47" s="8" t="s">
        <v>199</v>
      </c>
      <c r="I47" s="8" t="b">
        <f>COUNTIF(Employees[Employee Name],Employees[[#This Row],[Employee Name]])&gt;1</f>
        <v>0</v>
      </c>
    </row>
    <row r="48" spans="1:9" ht="30" hidden="1" customHeight="1" x14ac:dyDescent="0.3">
      <c r="A48" s="44">
        <f t="shared" si="2"/>
        <v>44</v>
      </c>
      <c r="B48" s="8" t="str">
        <f>CONCATENATE(Employees[[#This Row],[Lastname]]," ",Employees[[#This Row],[Firstname]], " ",LEFT(Employees[[#This Row],[Middlename]],1),IF(ISBLANK(Employees[[#This Row],[Middlename]])," ","."))</f>
        <v>ANDAG ALEX C.</v>
      </c>
      <c r="C48" s="18" t="s">
        <v>2226</v>
      </c>
      <c r="D48" s="8" t="s">
        <v>1382</v>
      </c>
      <c r="E48" s="8" t="s">
        <v>134</v>
      </c>
      <c r="F48" s="8" t="s">
        <v>1294</v>
      </c>
      <c r="G48" s="18" t="s">
        <v>1294</v>
      </c>
      <c r="H48" s="8" t="s">
        <v>290</v>
      </c>
      <c r="I48" s="8" t="b">
        <f>COUNTIF(Employees[Employee Name],Employees[[#This Row],[Employee Name]])&gt;1</f>
        <v>0</v>
      </c>
    </row>
    <row r="49" spans="1:9" ht="30" hidden="1" customHeight="1" x14ac:dyDescent="0.3">
      <c r="A49" s="44">
        <f t="shared" si="2"/>
        <v>45</v>
      </c>
      <c r="B49" s="8" t="str">
        <f>CONCATENATE(Employees[[#This Row],[Lastname]]," ",Employees[[#This Row],[Firstname]], " ",LEFT(Employees[[#This Row],[Middlename]],1),IF(ISBLANK(Employees[[#This Row],[Middlename]])," ","."))</f>
        <v>ANGCAYA ANA B.</v>
      </c>
      <c r="C49" s="8" t="s">
        <v>285</v>
      </c>
      <c r="D49" s="8" t="s">
        <v>879</v>
      </c>
      <c r="E49" s="8" t="s">
        <v>880</v>
      </c>
      <c r="F49" s="8" t="s">
        <v>198</v>
      </c>
      <c r="G49" s="18" t="s">
        <v>2006</v>
      </c>
      <c r="H49" s="8" t="s">
        <v>209</v>
      </c>
      <c r="I49" s="8" t="b">
        <f>COUNTIF(Employees[Employee Name],Employees[[#This Row],[Employee Name]])&gt;1</f>
        <v>0</v>
      </c>
    </row>
    <row r="50" spans="1:9" ht="30" hidden="1" customHeight="1" x14ac:dyDescent="0.3">
      <c r="A50" s="44">
        <f t="shared" si="2"/>
        <v>46</v>
      </c>
      <c r="B50" s="8" t="str">
        <f>CONCATENATE(Employees[[#This Row],[Lastname]]," ",Employees[[#This Row],[Firstname]], " ",LEFT(Employees[[#This Row],[Middlename]],1),IF(ISBLANK(Employees[[#This Row],[Middlename]])," ","."))</f>
        <v>ANGCAYA FRANCIS A.</v>
      </c>
      <c r="C50" s="8" t="s">
        <v>285</v>
      </c>
      <c r="D50" s="8" t="s">
        <v>602</v>
      </c>
      <c r="E50" s="8" t="s">
        <v>88</v>
      </c>
      <c r="F50" s="8" t="s">
        <v>198</v>
      </c>
      <c r="G50" s="18" t="s">
        <v>2006</v>
      </c>
      <c r="H50" s="8" t="s">
        <v>592</v>
      </c>
      <c r="I50" s="8" t="b">
        <f>COUNTIF(Employees[Employee Name],Employees[[#This Row],[Employee Name]])&gt;1</f>
        <v>0</v>
      </c>
    </row>
    <row r="51" spans="1:9" ht="30" hidden="1" customHeight="1" x14ac:dyDescent="0.3">
      <c r="A51" s="44">
        <f t="shared" si="2"/>
        <v>47</v>
      </c>
      <c r="B51" s="8" t="str">
        <f>CONCATENATE(Employees[[#This Row],[Lastname]]," ",Employees[[#This Row],[Firstname]], " ",LEFT(Employees[[#This Row],[Middlename]],1),IF(ISBLANK(Employees[[#This Row],[Middlename]])," ","."))</f>
        <v>ANGCAYA INOCENCIO M.</v>
      </c>
      <c r="C51" s="8" t="s">
        <v>285</v>
      </c>
      <c r="D51" s="8" t="s">
        <v>1989</v>
      </c>
      <c r="E51" s="8" t="s">
        <v>86</v>
      </c>
      <c r="F51" s="8" t="s">
        <v>1294</v>
      </c>
      <c r="G51" s="18" t="s">
        <v>1294</v>
      </c>
      <c r="H51" s="8" t="s">
        <v>977</v>
      </c>
      <c r="I51" s="8" t="b">
        <f>COUNTIF(Employees[Employee Name],Employees[[#This Row],[Employee Name]])&gt;1</f>
        <v>0</v>
      </c>
    </row>
    <row r="52" spans="1:9" ht="30" hidden="1" customHeight="1" x14ac:dyDescent="0.3">
      <c r="A52" s="44">
        <f t="shared" si="2"/>
        <v>48</v>
      </c>
      <c r="B52" s="8" t="str">
        <f>CONCATENATE(Employees[[#This Row],[Lastname]]," ",Employees[[#This Row],[Firstname]], " ",LEFT(Employees[[#This Row],[Middlename]],1),IF(ISBLANK(Employees[[#This Row],[Middlename]])," ","."))</f>
        <v>ANGCAYA IRENE V.</v>
      </c>
      <c r="C52" s="8" t="s">
        <v>285</v>
      </c>
      <c r="D52" s="8" t="s">
        <v>1383</v>
      </c>
      <c r="E52" s="8" t="s">
        <v>347</v>
      </c>
      <c r="F52" s="8" t="s">
        <v>1294</v>
      </c>
      <c r="G52" s="18" t="s">
        <v>1294</v>
      </c>
      <c r="H52" s="8" t="s">
        <v>1711</v>
      </c>
      <c r="I52" s="8" t="b">
        <f>COUNTIF(Employees[Employee Name],Employees[[#This Row],[Employee Name]])&gt;1</f>
        <v>0</v>
      </c>
    </row>
    <row r="53" spans="1:9" ht="30" hidden="1" customHeight="1" x14ac:dyDescent="0.3">
      <c r="A53" s="44">
        <f t="shared" si="2"/>
        <v>49</v>
      </c>
      <c r="B53" s="8" t="str">
        <f>CONCATENATE(Employees[[#This Row],[Lastname]]," ",Employees[[#This Row],[Firstname]], " ",LEFT(Employees[[#This Row],[Middlename]],1),IF(ISBLANK(Employees[[#This Row],[Middlename]])," ","."))</f>
        <v>ANGCAYA IRENEO A.</v>
      </c>
      <c r="C53" s="8" t="s">
        <v>285</v>
      </c>
      <c r="D53" s="8" t="s">
        <v>286</v>
      </c>
      <c r="E53" s="8" t="s">
        <v>512</v>
      </c>
      <c r="F53" s="8" t="s">
        <v>198</v>
      </c>
      <c r="G53" s="18" t="s">
        <v>2006</v>
      </c>
      <c r="H53" s="8" t="s">
        <v>287</v>
      </c>
      <c r="I53" s="8" t="b">
        <f>COUNTIF(Employees[Employee Name],Employees[[#This Row],[Employee Name]])&gt;1</f>
        <v>0</v>
      </c>
    </row>
    <row r="54" spans="1:9" ht="30" hidden="1" customHeight="1" x14ac:dyDescent="0.3">
      <c r="A54" s="44">
        <f t="shared" si="2"/>
        <v>50</v>
      </c>
      <c r="B54" s="8" t="str">
        <f>CONCATENATE(Employees[[#This Row],[Lastname]]," ",Employees[[#This Row],[Firstname]], " ",LEFT(Employees[[#This Row],[Middlename]],1),IF(ISBLANK(Employees[[#This Row],[Middlename]])," ","."))</f>
        <v>ANGCAYA JENIFFER L.</v>
      </c>
      <c r="C54" s="18" t="s">
        <v>285</v>
      </c>
      <c r="D54" s="18" t="s">
        <v>2097</v>
      </c>
      <c r="E54" s="18" t="s">
        <v>228</v>
      </c>
      <c r="F54" s="18" t="s">
        <v>1294</v>
      </c>
      <c r="G54" s="18"/>
      <c r="H54" s="18" t="s">
        <v>141</v>
      </c>
      <c r="I54" s="8" t="b">
        <f>COUNTIF(Employees[Employee Name],Employees[[#This Row],[Employee Name]])&gt;1</f>
        <v>0</v>
      </c>
    </row>
    <row r="55" spans="1:9" ht="30" hidden="1" customHeight="1" x14ac:dyDescent="0.3">
      <c r="A55" s="44">
        <f t="shared" si="2"/>
        <v>51</v>
      </c>
      <c r="B55" s="8" t="str">
        <f>CONCATENATE(Employees[[#This Row],[Lastname]]," ",Employees[[#This Row],[Firstname]], " ",LEFT(Employees[[#This Row],[Middlename]],1),IF(ISBLANK(Employees[[#This Row],[Middlename]])," ","."))</f>
        <v>ANGCAYA JENNY ROSE S.</v>
      </c>
      <c r="C55" s="8" t="s">
        <v>285</v>
      </c>
      <c r="D55" s="8" t="s">
        <v>1384</v>
      </c>
      <c r="E55" s="8" t="s">
        <v>161</v>
      </c>
      <c r="F55" s="8" t="s">
        <v>1294</v>
      </c>
      <c r="G55" s="18" t="s">
        <v>1294</v>
      </c>
      <c r="H55" s="8" t="s">
        <v>1714</v>
      </c>
      <c r="I55" s="8" t="b">
        <f>COUNTIF(Employees[Employee Name],Employees[[#This Row],[Employee Name]])&gt;1</f>
        <v>0</v>
      </c>
    </row>
    <row r="56" spans="1:9" ht="30" hidden="1" customHeight="1" x14ac:dyDescent="0.3">
      <c r="A56" s="44">
        <f t="shared" si="2"/>
        <v>52</v>
      </c>
      <c r="B56" s="8" t="str">
        <f>CONCATENATE(Employees[[#This Row],[Lastname]]," ",Employees[[#This Row],[Firstname]], " ",LEFT(Employees[[#This Row],[Middlename]],1),IF(ISBLANK(Employees[[#This Row],[Middlename]])," ","."))</f>
        <v>ANGCAYA JOHN V.</v>
      </c>
      <c r="C56" s="8" t="s">
        <v>285</v>
      </c>
      <c r="D56" s="8" t="s">
        <v>861</v>
      </c>
      <c r="E56" s="8" t="s">
        <v>862</v>
      </c>
      <c r="F56" s="8" t="s">
        <v>198</v>
      </c>
      <c r="G56" s="18" t="s">
        <v>2006</v>
      </c>
      <c r="H56" s="8" t="s">
        <v>441</v>
      </c>
      <c r="I56" s="8" t="b">
        <f>COUNTIF(Employees[Employee Name],Employees[[#This Row],[Employee Name]])&gt;1</f>
        <v>0</v>
      </c>
    </row>
    <row r="57" spans="1:9" ht="30" hidden="1" customHeight="1" x14ac:dyDescent="0.3">
      <c r="A57" s="44">
        <f t="shared" si="2"/>
        <v>53</v>
      </c>
      <c r="B57" s="8" t="str">
        <f>CONCATENATE(Employees[[#This Row],[Lastname]]," ",Employees[[#This Row],[Firstname]], " ",LEFT(Employees[[#This Row],[Middlename]],1),IF(ISBLANK(Employees[[#This Row],[Middlename]])," ","."))</f>
        <v>ANGCAYA JUANITO A.</v>
      </c>
      <c r="C57" s="8" t="s">
        <v>285</v>
      </c>
      <c r="D57" s="8" t="s">
        <v>550</v>
      </c>
      <c r="E57" s="8" t="s">
        <v>88</v>
      </c>
      <c r="F57" s="8" t="s">
        <v>696</v>
      </c>
      <c r="G57" s="8" t="s">
        <v>2006</v>
      </c>
      <c r="H57" s="8" t="s">
        <v>199</v>
      </c>
      <c r="I57" s="8" t="b">
        <f>COUNTIF(Employees[Employee Name],Employees[[#This Row],[Employee Name]])&gt;1</f>
        <v>0</v>
      </c>
    </row>
    <row r="58" spans="1:9" ht="30" hidden="1" customHeight="1" x14ac:dyDescent="0.3">
      <c r="A58" s="44">
        <f t="shared" si="2"/>
        <v>54</v>
      </c>
      <c r="B58" s="8" t="str">
        <f>CONCATENATE(Employees[[#This Row],[Lastname]]," ",Employees[[#This Row],[Firstname]], " ",LEFT(Employees[[#This Row],[Middlename]],1),IF(ISBLANK(Employees[[#This Row],[Middlename]])," ","."))</f>
        <v>ANGCAYA MARK ZYRONE M.</v>
      </c>
      <c r="C58" s="18" t="s">
        <v>285</v>
      </c>
      <c r="D58" s="18" t="s">
        <v>2077</v>
      </c>
      <c r="E58" s="18" t="s">
        <v>84</v>
      </c>
      <c r="F58" s="18" t="s">
        <v>1710</v>
      </c>
      <c r="G58" s="18"/>
      <c r="H58" s="18" t="s">
        <v>1713</v>
      </c>
      <c r="I58" s="8" t="b">
        <f>COUNTIF(Employees[Employee Name],Employees[[#This Row],[Employee Name]])&gt;1</f>
        <v>0</v>
      </c>
    </row>
    <row r="59" spans="1:9" ht="30" hidden="1" customHeight="1" x14ac:dyDescent="0.3">
      <c r="A59" s="44">
        <f t="shared" si="2"/>
        <v>55</v>
      </c>
      <c r="B59" s="8" t="str">
        <f>CONCATENATE(Employees[[#This Row],[Lastname]]," ",Employees[[#This Row],[Firstname]], " ",LEFT(Employees[[#This Row],[Middlename]],1),IF(ISBLANK(Employees[[#This Row],[Middlename]])," ","."))</f>
        <v>ANGCAYA MARLON J.</v>
      </c>
      <c r="C59" s="8" t="s">
        <v>285</v>
      </c>
      <c r="D59" s="8" t="s">
        <v>551</v>
      </c>
      <c r="E59" s="8" t="s">
        <v>193</v>
      </c>
      <c r="F59" s="8" t="s">
        <v>198</v>
      </c>
      <c r="G59" s="18" t="s">
        <v>2006</v>
      </c>
      <c r="H59" s="8" t="s">
        <v>287</v>
      </c>
      <c r="I59" s="8" t="b">
        <f>COUNTIF(Employees[Employee Name],Employees[[#This Row],[Employee Name]])&gt;1</f>
        <v>0</v>
      </c>
    </row>
    <row r="60" spans="1:9" ht="30" hidden="1" customHeight="1" x14ac:dyDescent="0.3">
      <c r="A60" s="44">
        <f t="shared" si="2"/>
        <v>56</v>
      </c>
      <c r="B60" s="8" t="str">
        <f>CONCATENATE(Employees[[#This Row],[Lastname]]," ",Employees[[#This Row],[Firstname]], " ",LEFT(Employees[[#This Row],[Middlename]],1),IF(ISBLANK(Employees[[#This Row],[Middlename]])," ","."))</f>
        <v>ANGCAYA OFELIA G.</v>
      </c>
      <c r="C60" s="8" t="s">
        <v>285</v>
      </c>
      <c r="D60" s="8" t="s">
        <v>197</v>
      </c>
      <c r="E60" s="8" t="s">
        <v>166</v>
      </c>
      <c r="F60" s="8" t="s">
        <v>658</v>
      </c>
      <c r="G60" s="18" t="s">
        <v>2006</v>
      </c>
      <c r="H60" s="8" t="s">
        <v>465</v>
      </c>
      <c r="I60" s="8" t="b">
        <f>COUNTIF(Employees[Employee Name],Employees[[#This Row],[Employee Name]])&gt;1</f>
        <v>0</v>
      </c>
    </row>
    <row r="61" spans="1:9" ht="30" hidden="1" customHeight="1" x14ac:dyDescent="0.3">
      <c r="A61" s="44">
        <f t="shared" si="2"/>
        <v>57</v>
      </c>
      <c r="B61" s="8" t="str">
        <f>CONCATENATE(Employees[[#This Row],[Lastname]]," ",Employees[[#This Row],[Firstname]], " ",LEFT(Employees[[#This Row],[Middlename]],1),IF(ISBLANK(Employees[[#This Row],[Middlename]])," ","."))</f>
        <v>ANGCAYA RUFINA P.</v>
      </c>
      <c r="C61" s="8" t="s">
        <v>285</v>
      </c>
      <c r="D61" s="8" t="s">
        <v>542</v>
      </c>
      <c r="E61" s="8" t="s">
        <v>124</v>
      </c>
      <c r="F61" s="8" t="s">
        <v>198</v>
      </c>
      <c r="G61" s="18" t="s">
        <v>2006</v>
      </c>
      <c r="H61" s="8" t="s">
        <v>539</v>
      </c>
      <c r="I61" s="8" t="b">
        <f>COUNTIF(Employees[Employee Name],Employees[[#This Row],[Employee Name]])&gt;1</f>
        <v>0</v>
      </c>
    </row>
    <row r="62" spans="1:9" ht="30" hidden="1" customHeight="1" x14ac:dyDescent="0.3">
      <c r="A62" s="44">
        <f t="shared" si="2"/>
        <v>58</v>
      </c>
      <c r="B62" s="8" t="str">
        <f>CONCATENATE(Employees[[#This Row],[Lastname]]," ",Employees[[#This Row],[Firstname]], " ",LEFT(Employees[[#This Row],[Middlename]],1),IF(ISBLANK(Employees[[#This Row],[Middlename]])," ","."))</f>
        <v>ANGELES ANNABEL D.</v>
      </c>
      <c r="C62" s="8" t="s">
        <v>1385</v>
      </c>
      <c r="D62" s="8" t="s">
        <v>1386</v>
      </c>
      <c r="E62" s="8" t="s">
        <v>168</v>
      </c>
      <c r="F62" s="8" t="s">
        <v>1294</v>
      </c>
      <c r="G62" s="18" t="s">
        <v>1294</v>
      </c>
      <c r="H62" s="8"/>
      <c r="I62" s="8" t="b">
        <f>COUNTIF(Employees[Employee Name],Employees[[#This Row],[Employee Name]])&gt;1</f>
        <v>0</v>
      </c>
    </row>
    <row r="63" spans="1:9" ht="30" hidden="1" customHeight="1" x14ac:dyDescent="0.3">
      <c r="A63" s="44">
        <f t="shared" si="2"/>
        <v>59</v>
      </c>
      <c r="B63" s="8" t="str">
        <f>CONCATENATE(Employees[[#This Row],[Lastname]]," ",Employees[[#This Row],[Firstname]], " ",LEFT(Employees[[#This Row],[Middlename]],1),IF(ISBLANK(Employees[[#This Row],[Middlename]])," ","."))</f>
        <v>ANTIENZA VENUS R.</v>
      </c>
      <c r="C63" s="8" t="s">
        <v>1387</v>
      </c>
      <c r="D63" s="8" t="s">
        <v>1388</v>
      </c>
      <c r="E63" s="8" t="s">
        <v>332</v>
      </c>
      <c r="F63" s="8" t="s">
        <v>1294</v>
      </c>
      <c r="G63" s="18" t="s">
        <v>1294</v>
      </c>
      <c r="H63" s="8" t="s">
        <v>290</v>
      </c>
      <c r="I63" s="8" t="b">
        <f>COUNTIF(Employees[Employee Name],Employees[[#This Row],[Employee Name]])&gt;1</f>
        <v>0</v>
      </c>
    </row>
    <row r="64" spans="1:9" ht="30" hidden="1" customHeight="1" x14ac:dyDescent="0.3">
      <c r="A64" s="44">
        <f t="shared" si="2"/>
        <v>60</v>
      </c>
      <c r="B64" s="8" t="str">
        <f>CONCATENATE(Employees[[#This Row],[Lastname]]," ",Employees[[#This Row],[Firstname]], " ",LEFT(Employees[[#This Row],[Middlename]],1),IF(ISBLANK(Employees[[#This Row],[Middlename]])," ","."))</f>
        <v>AQUINO PACITA ROSARIO Z.</v>
      </c>
      <c r="C64" s="8" t="s">
        <v>886</v>
      </c>
      <c r="D64" s="8" t="s">
        <v>887</v>
      </c>
      <c r="E64" s="8" t="s">
        <v>888</v>
      </c>
      <c r="F64" s="8" t="s">
        <v>889</v>
      </c>
      <c r="G64" s="8" t="s">
        <v>2006</v>
      </c>
      <c r="H64" s="8" t="s">
        <v>209</v>
      </c>
      <c r="I64" s="8" t="b">
        <f>COUNTIF(Employees[Employee Name],Employees[[#This Row],[Employee Name]])&gt;1</f>
        <v>0</v>
      </c>
    </row>
    <row r="65" spans="1:9" ht="30" hidden="1" customHeight="1" x14ac:dyDescent="0.3">
      <c r="A65" s="44">
        <f t="shared" si="2"/>
        <v>61</v>
      </c>
      <c r="B65" s="8" t="str">
        <f>CONCATENATE(Employees[[#This Row],[Lastname]]," ",Employees[[#This Row],[Firstname]], " ",LEFT(Employees[[#This Row],[Middlename]],1),IF(ISBLANK(Employees[[#This Row],[Middlename]])," ","."))</f>
        <v>ARCILLA MAYETTE A.</v>
      </c>
      <c r="C65" s="18" t="s">
        <v>2049</v>
      </c>
      <c r="D65" s="18" t="s">
        <v>2050</v>
      </c>
      <c r="E65" s="18" t="s">
        <v>88</v>
      </c>
      <c r="F65" s="18" t="s">
        <v>212</v>
      </c>
      <c r="G65" s="8"/>
      <c r="H65" s="18" t="s">
        <v>213</v>
      </c>
      <c r="I65" s="8" t="b">
        <f>COUNTIF(Employees[Employee Name],Employees[[#This Row],[Employee Name]])&gt;1</f>
        <v>0</v>
      </c>
    </row>
    <row r="66" spans="1:9" ht="30" hidden="1" customHeight="1" x14ac:dyDescent="0.3">
      <c r="A66" s="44">
        <f t="shared" si="2"/>
        <v>62</v>
      </c>
      <c r="B66" s="8" t="str">
        <f>CONCATENATE(Employees[[#This Row],[Lastname]]," ",Employees[[#This Row],[Firstname]], " ",LEFT(Employees[[#This Row],[Middlename]],1),IF(ISBLANK(Employees[[#This Row],[Middlename]])," ","."))</f>
        <v>ARCULLO MELISSA A.</v>
      </c>
      <c r="C66" s="8" t="s">
        <v>906</v>
      </c>
      <c r="D66" s="8" t="s">
        <v>616</v>
      </c>
      <c r="E66" s="8" t="s">
        <v>88</v>
      </c>
      <c r="F66" s="8" t="s">
        <v>120</v>
      </c>
      <c r="G66" s="18" t="s">
        <v>2006</v>
      </c>
      <c r="H66" s="8" t="s">
        <v>272</v>
      </c>
      <c r="I66" s="8" t="b">
        <f>COUNTIF(Employees[Employee Name],Employees[[#This Row],[Employee Name]])&gt;1</f>
        <v>0</v>
      </c>
    </row>
    <row r="67" spans="1:9" ht="30" hidden="1" customHeight="1" x14ac:dyDescent="0.3">
      <c r="A67" s="44">
        <f t="shared" si="2"/>
        <v>63</v>
      </c>
      <c r="B67" s="8" t="str">
        <f>CONCATENATE(Employees[[#This Row],[Lastname]]," ",Employees[[#This Row],[Firstname]], " ",LEFT(Employees[[#This Row],[Middlename]],1),IF(ISBLANK(Employees[[#This Row],[Middlename]])," ","."))</f>
        <v>ASIDO LEONILA R.</v>
      </c>
      <c r="C67" s="8" t="s">
        <v>1389</v>
      </c>
      <c r="D67" s="8" t="s">
        <v>1390</v>
      </c>
      <c r="E67" s="8" t="s">
        <v>332</v>
      </c>
      <c r="F67" s="8" t="s">
        <v>1294</v>
      </c>
      <c r="G67" s="18" t="s">
        <v>1294</v>
      </c>
      <c r="H67" s="8" t="s">
        <v>199</v>
      </c>
      <c r="I67" s="8" t="b">
        <f>COUNTIF(Employees[Employee Name],Employees[[#This Row],[Employee Name]])&gt;1</f>
        <v>0</v>
      </c>
    </row>
    <row r="68" spans="1:9" ht="30" hidden="1" customHeight="1" x14ac:dyDescent="0.3">
      <c r="A68" s="44">
        <f t="shared" si="2"/>
        <v>64</v>
      </c>
      <c r="B68" s="8" t="str">
        <f>CONCATENATE(Employees[[#This Row],[Lastname]]," ",Employees[[#This Row],[Firstname]], " ",LEFT(Employees[[#This Row],[Middlename]],1),IF(ISBLANK(Employees[[#This Row],[Middlename]])," ","."))</f>
        <v>ATANGAN JUDITH A.</v>
      </c>
      <c r="C68" s="8" t="s">
        <v>1391</v>
      </c>
      <c r="D68" s="8" t="s">
        <v>1392</v>
      </c>
      <c r="E68" s="8" t="s">
        <v>915</v>
      </c>
      <c r="F68" s="8" t="s">
        <v>1294</v>
      </c>
      <c r="G68" s="18" t="s">
        <v>1294</v>
      </c>
      <c r="H68" s="8" t="s">
        <v>97</v>
      </c>
      <c r="I68" s="8" t="b">
        <f>COUNTIF(Employees[Employee Name],Employees[[#This Row],[Employee Name]])&gt;1</f>
        <v>0</v>
      </c>
    </row>
    <row r="69" spans="1:9" ht="30" hidden="1" customHeight="1" x14ac:dyDescent="0.3">
      <c r="A69" s="44">
        <f>A66+1</f>
        <v>63</v>
      </c>
      <c r="B69" s="8" t="str">
        <f>CONCATENATE(Employees[[#This Row],[Lastname]]," ",Employees[[#This Row],[Firstname]], " ",LEFT(Employees[[#This Row],[Middlename]],1),IF(ISBLANK(Employees[[#This Row],[Middlename]])," ","."))</f>
        <v>ATIENZA JAYSON E.</v>
      </c>
      <c r="C69" s="18" t="s">
        <v>1056</v>
      </c>
      <c r="D69" s="18" t="s">
        <v>1695</v>
      </c>
      <c r="E69" s="18" t="s">
        <v>380</v>
      </c>
      <c r="F69" s="18" t="s">
        <v>1294</v>
      </c>
      <c r="G69" s="8"/>
      <c r="H69" s="18" t="s">
        <v>1069</v>
      </c>
      <c r="I69" s="8" t="b">
        <f>COUNTIF(Employees[Employee Name],Employees[[#This Row],[Employee Name]])&gt;1</f>
        <v>0</v>
      </c>
    </row>
    <row r="70" spans="1:9" ht="30" hidden="1" customHeight="1" x14ac:dyDescent="0.3">
      <c r="A70" s="44">
        <f>A69+1</f>
        <v>64</v>
      </c>
      <c r="B70" s="8" t="str">
        <f>CONCATENATE(Employees[[#This Row],[Lastname]]," ",Employees[[#This Row],[Firstname]], " ",LEFT(Employees[[#This Row],[Middlename]],1),IF(ISBLANK(Employees[[#This Row],[Middlename]])," ","."))</f>
        <v>ATIENZA JULIE ANN A.</v>
      </c>
      <c r="C70" s="8" t="s">
        <v>1056</v>
      </c>
      <c r="D70" s="8" t="s">
        <v>1057</v>
      </c>
      <c r="E70" s="8" t="s">
        <v>1058</v>
      </c>
      <c r="F70" s="8" t="s">
        <v>125</v>
      </c>
      <c r="G70" s="18" t="s">
        <v>2006</v>
      </c>
      <c r="H70" s="8" t="s">
        <v>103</v>
      </c>
      <c r="I70" s="8" t="b">
        <f>COUNTIF(Employees[Employee Name],Employees[[#This Row],[Employee Name]])&gt;1</f>
        <v>0</v>
      </c>
    </row>
    <row r="71" spans="1:9" ht="30" hidden="1" customHeight="1" x14ac:dyDescent="0.3">
      <c r="A71" s="44">
        <f>A69+1</f>
        <v>64</v>
      </c>
      <c r="B71" s="8" t="str">
        <f>CONCATENATE(Employees[[#This Row],[Lastname]]," ",Employees[[#This Row],[Firstname]], " ",LEFT(Employees[[#This Row],[Middlename]],1),IF(ISBLANK(Employees[[#This Row],[Middlename]])," ","."))</f>
        <v>ATIENZA MARVIN G.</v>
      </c>
      <c r="C71" s="18" t="s">
        <v>1056</v>
      </c>
      <c r="D71" s="18" t="s">
        <v>2246</v>
      </c>
      <c r="E71" s="18" t="s">
        <v>2247</v>
      </c>
      <c r="F71" s="18" t="s">
        <v>2248</v>
      </c>
      <c r="G71" s="8"/>
      <c r="H71" s="18" t="s">
        <v>290</v>
      </c>
      <c r="I71" s="8" t="b">
        <f>COUNTIF(Employees[Employee Name],Employees[[#This Row],[Employee Name]])&gt;1</f>
        <v>0</v>
      </c>
    </row>
    <row r="72" spans="1:9" ht="30" hidden="1" customHeight="1" x14ac:dyDescent="0.3">
      <c r="A72" s="44">
        <f>A69+1</f>
        <v>64</v>
      </c>
      <c r="B72" s="8" t="str">
        <f>CONCATENATE(Employees[[#This Row],[Lastname]]," ",Employees[[#This Row],[Firstname]], " ",LEFT(Employees[[#This Row],[Middlename]],1),IF(ISBLANK(Employees[[#This Row],[Middlename]])," ","."))</f>
        <v xml:space="preserve">ATIENZA VENUS  </v>
      </c>
      <c r="C72" s="18" t="s">
        <v>1056</v>
      </c>
      <c r="D72" s="18" t="s">
        <v>1388</v>
      </c>
      <c r="E72" s="8"/>
      <c r="F72" s="18" t="s">
        <v>1294</v>
      </c>
      <c r="G72" s="8"/>
      <c r="H72" s="18" t="s">
        <v>290</v>
      </c>
      <c r="I72" s="8" t="b">
        <f>COUNTIF(Employees[Employee Name],Employees[[#This Row],[Employee Name]])&gt;1</f>
        <v>0</v>
      </c>
    </row>
    <row r="73" spans="1:9" ht="30" hidden="1" customHeight="1" x14ac:dyDescent="0.3">
      <c r="A73" s="44">
        <f t="shared" ref="A73:A79" si="3">A72+1</f>
        <v>65</v>
      </c>
      <c r="B73" s="8" t="str">
        <f>CONCATENATE(Employees[[#This Row],[Lastname]]," ",Employees[[#This Row],[Firstname]], " ",LEFT(Employees[[#This Row],[Middlename]],1),IF(ISBLANK(Employees[[#This Row],[Middlename]])," ","."))</f>
        <v>AUDITOR AILEEN D.</v>
      </c>
      <c r="C73" s="8" t="s">
        <v>474</v>
      </c>
      <c r="D73" s="8" t="s">
        <v>118</v>
      </c>
      <c r="E73" s="8" t="s">
        <v>248</v>
      </c>
      <c r="F73" s="8" t="s">
        <v>125</v>
      </c>
      <c r="G73" s="18" t="s">
        <v>2006</v>
      </c>
      <c r="H73" s="8" t="s">
        <v>156</v>
      </c>
      <c r="I73" s="8" t="b">
        <f>COUNTIF(Employees[Employee Name],Employees[[#This Row],[Employee Name]])&gt;1</f>
        <v>0</v>
      </c>
    </row>
    <row r="74" spans="1:9" ht="30" hidden="1" customHeight="1" x14ac:dyDescent="0.3">
      <c r="A74" s="44">
        <f t="shared" si="3"/>
        <v>66</v>
      </c>
      <c r="B74" s="8" t="str">
        <f>CONCATENATE(Employees[[#This Row],[Lastname]]," ",Employees[[#This Row],[Firstname]], " ",LEFT(Employees[[#This Row],[Middlename]],1),IF(ISBLANK(Employees[[#This Row],[Middlename]])," ","."))</f>
        <v>AUSTRIA KIM E.</v>
      </c>
      <c r="C74" s="8" t="s">
        <v>1043</v>
      </c>
      <c r="D74" s="8" t="s">
        <v>1045</v>
      </c>
      <c r="E74" s="8" t="s">
        <v>929</v>
      </c>
      <c r="F74" s="8" t="s">
        <v>1044</v>
      </c>
      <c r="G74" s="8" t="s">
        <v>2006</v>
      </c>
      <c r="H74" s="8" t="s">
        <v>97</v>
      </c>
      <c r="I74" s="8" t="b">
        <f>COUNTIF(Employees[Employee Name],Employees[[#This Row],[Employee Name]])&gt;1</f>
        <v>0</v>
      </c>
    </row>
    <row r="75" spans="1:9" ht="30" hidden="1" customHeight="1" x14ac:dyDescent="0.3">
      <c r="A75" s="44">
        <f t="shared" si="3"/>
        <v>67</v>
      </c>
      <c r="B75" s="8" t="str">
        <f>CONCATENATE(Employees[[#This Row],[Lastname]]," ",Employees[[#This Row],[Firstname]], " ",LEFT(Employees[[#This Row],[Middlename]],1),IF(ISBLANK(Employees[[#This Row],[Middlename]])," ","."))</f>
        <v>AYCARDO JOEL M.</v>
      </c>
      <c r="C75" s="8" t="s">
        <v>976</v>
      </c>
      <c r="D75" s="8" t="s">
        <v>793</v>
      </c>
      <c r="E75" s="8" t="s">
        <v>965</v>
      </c>
      <c r="F75" s="8" t="s">
        <v>972</v>
      </c>
      <c r="G75" s="8" t="s">
        <v>2006</v>
      </c>
      <c r="H75" s="8" t="s">
        <v>977</v>
      </c>
      <c r="I75" s="8" t="b">
        <f>COUNTIF(Employees[Employee Name],Employees[[#This Row],[Employee Name]])&gt;1</f>
        <v>0</v>
      </c>
    </row>
    <row r="76" spans="1:9" ht="30" hidden="1" customHeight="1" x14ac:dyDescent="0.3">
      <c r="A76" s="44">
        <f t="shared" si="3"/>
        <v>68</v>
      </c>
      <c r="B76" s="8" t="str">
        <f>CONCATENATE(Employees[[#This Row],[Lastname]]," ",Employees[[#This Row],[Firstname]], " ",LEFT(Employees[[#This Row],[Middlename]],1),IF(ISBLANK(Employees[[#This Row],[Middlename]])," ","."))</f>
        <v>AYCARDO PILILLA V.</v>
      </c>
      <c r="C76" s="8" t="s">
        <v>976</v>
      </c>
      <c r="D76" s="8" t="s">
        <v>1064</v>
      </c>
      <c r="E76" s="8" t="s">
        <v>347</v>
      </c>
      <c r="F76" s="8" t="s">
        <v>696</v>
      </c>
      <c r="G76" s="8" t="s">
        <v>2006</v>
      </c>
      <c r="H76" s="8" t="s">
        <v>1065</v>
      </c>
      <c r="I76" s="8" t="b">
        <f>COUNTIF(Employees[Employee Name],Employees[[#This Row],[Employee Name]])&gt;1</f>
        <v>0</v>
      </c>
    </row>
    <row r="77" spans="1:9" ht="30" hidden="1" customHeight="1" x14ac:dyDescent="0.3">
      <c r="A77" s="44">
        <f t="shared" si="3"/>
        <v>69</v>
      </c>
      <c r="B77" s="8" t="str">
        <f>CONCATENATE(Employees[[#This Row],[Lastname]]," ",Employees[[#This Row],[Firstname]], " ",LEFT(Employees[[#This Row],[Middlename]],1),IF(ISBLANK(Employees[[#This Row],[Middlename]])," ","."))</f>
        <v>BAAS TERESITA C.</v>
      </c>
      <c r="C77" s="8" t="s">
        <v>426</v>
      </c>
      <c r="D77" s="8" t="s">
        <v>427</v>
      </c>
      <c r="E77" s="8" t="s">
        <v>134</v>
      </c>
      <c r="F77" s="8" t="s">
        <v>428</v>
      </c>
      <c r="G77" s="18" t="s">
        <v>2006</v>
      </c>
      <c r="H77" s="8" t="s">
        <v>103</v>
      </c>
      <c r="I77" s="8" t="b">
        <f>COUNTIF(Employees[Employee Name],Employees[[#This Row],[Employee Name]])&gt;1</f>
        <v>0</v>
      </c>
    </row>
    <row r="78" spans="1:9" ht="30" hidden="1" customHeight="1" x14ac:dyDescent="0.3">
      <c r="A78" s="44">
        <f t="shared" si="3"/>
        <v>70</v>
      </c>
      <c r="B78" s="8" t="str">
        <f>CONCATENATE(Employees[[#This Row],[Lastname]]," ",Employees[[#This Row],[Firstname]], " ",LEFT(Employees[[#This Row],[Middlename]],1),IF(ISBLANK(Employees[[#This Row],[Middlename]])," ","."))</f>
        <v>BAES ELMER P.</v>
      </c>
      <c r="C78" s="18" t="s">
        <v>2025</v>
      </c>
      <c r="D78" s="18" t="s">
        <v>2035</v>
      </c>
      <c r="E78" s="18" t="s">
        <v>2036</v>
      </c>
      <c r="F78" s="18" t="s">
        <v>2037</v>
      </c>
      <c r="G78" s="18" t="s">
        <v>1294</v>
      </c>
      <c r="H78" s="18" t="s">
        <v>2038</v>
      </c>
      <c r="I78" s="8" t="b">
        <f>COUNTIF(Employees[Employee Name],Employees[[#This Row],[Employee Name]])&gt;1</f>
        <v>0</v>
      </c>
    </row>
    <row r="79" spans="1:9" ht="30" hidden="1" customHeight="1" x14ac:dyDescent="0.3">
      <c r="A79" s="44">
        <f t="shared" si="3"/>
        <v>71</v>
      </c>
      <c r="B79" s="8" t="str">
        <f>CONCATENATE(Employees[[#This Row],[Lastname]]," ",Employees[[#This Row],[Firstname]], " ",LEFT(Employees[[#This Row],[Middlename]],1),IF(ISBLANK(Employees[[#This Row],[Middlename]])," ","."))</f>
        <v>BALANI FREDIRICK R.</v>
      </c>
      <c r="C79" s="18" t="s">
        <v>2080</v>
      </c>
      <c r="D79" s="18" t="s">
        <v>2081</v>
      </c>
      <c r="E79" s="18" t="s">
        <v>332</v>
      </c>
      <c r="F79" s="18" t="s">
        <v>1710</v>
      </c>
      <c r="G79" s="8"/>
      <c r="H79" s="18" t="s">
        <v>209</v>
      </c>
      <c r="I79" s="8" t="b">
        <f>COUNTIF(Employees[Employee Name],Employees[[#This Row],[Employee Name]])&gt;1</f>
        <v>0</v>
      </c>
    </row>
    <row r="80" spans="1:9" ht="30" hidden="1" customHeight="1" x14ac:dyDescent="0.3">
      <c r="A80" s="44">
        <f>A78+1</f>
        <v>71</v>
      </c>
      <c r="B80" s="8" t="str">
        <f>CONCATENATE(Employees[[#This Row],[Lastname]]," ",Employees[[#This Row],[Firstname]], " ",LEFT(Employees[[#This Row],[Middlename]],1),IF(ISBLANK(Employees[[#This Row],[Middlename]])," ","."))</f>
        <v>BALANI MICHAEL D.</v>
      </c>
      <c r="C80" s="18" t="s">
        <v>2080</v>
      </c>
      <c r="D80" s="18" t="s">
        <v>1527</v>
      </c>
      <c r="E80" s="18" t="s">
        <v>119</v>
      </c>
      <c r="F80" s="18" t="s">
        <v>2232</v>
      </c>
      <c r="G80" s="8"/>
      <c r="H80" s="18" t="s">
        <v>2085</v>
      </c>
      <c r="I80" s="8" t="b">
        <f>COUNTIF(Employees[Employee Name],Employees[[#This Row],[Employee Name]])&gt;1</f>
        <v>0</v>
      </c>
    </row>
    <row r="81" spans="1:9" ht="30" hidden="1" customHeight="1" x14ac:dyDescent="0.3">
      <c r="A81" s="44">
        <f>A79+1</f>
        <v>72</v>
      </c>
      <c r="B81" s="8" t="str">
        <f>CONCATENATE(Employees[[#This Row],[Lastname]]," ",Employees[[#This Row],[Firstname]], " ",LEFT(Employees[[#This Row],[Middlename]],1),IF(ISBLANK(Employees[[#This Row],[Middlename]])," ","."))</f>
        <v>BALBUENA KRISNA MIGUELA S.</v>
      </c>
      <c r="C81" s="8" t="s">
        <v>1393</v>
      </c>
      <c r="D81" s="8" t="s">
        <v>1394</v>
      </c>
      <c r="E81" s="8" t="s">
        <v>161</v>
      </c>
      <c r="F81" s="8" t="s">
        <v>1294</v>
      </c>
      <c r="G81" s="18" t="s">
        <v>1294</v>
      </c>
      <c r="H81" s="8" t="s">
        <v>1715</v>
      </c>
      <c r="I81" s="8" t="b">
        <f>COUNTIF(Employees[Employee Name],Employees[[#This Row],[Employee Name]])&gt;1</f>
        <v>0</v>
      </c>
    </row>
    <row r="82" spans="1:9" ht="30" hidden="1" customHeight="1" x14ac:dyDescent="0.3">
      <c r="A82" s="44">
        <f t="shared" ref="A82:A115" si="4">A81+1</f>
        <v>73</v>
      </c>
      <c r="B82" s="8" t="str">
        <f>CONCATENATE(Employees[[#This Row],[Lastname]]," ",Employees[[#This Row],[Firstname]], " ",LEFT(Employees[[#This Row],[Middlename]],1),IF(ISBLANK(Employees[[#This Row],[Middlename]])," ","."))</f>
        <v>BANICO PILAR B.</v>
      </c>
      <c r="C82" s="8" t="s">
        <v>572</v>
      </c>
      <c r="D82" s="8" t="s">
        <v>573</v>
      </c>
      <c r="E82" s="8" t="s">
        <v>803</v>
      </c>
      <c r="F82" s="8" t="s">
        <v>198</v>
      </c>
      <c r="G82" s="18" t="s">
        <v>2006</v>
      </c>
      <c r="H82" s="8" t="s">
        <v>368</v>
      </c>
      <c r="I82" s="8" t="b">
        <f>COUNTIF(Employees[Employee Name],Employees[[#This Row],[Employee Name]])&gt;1</f>
        <v>0</v>
      </c>
    </row>
    <row r="83" spans="1:9" ht="30" hidden="1" customHeight="1" x14ac:dyDescent="0.3">
      <c r="A83" s="44">
        <f t="shared" si="4"/>
        <v>74</v>
      </c>
      <c r="B83" s="8" t="str">
        <f>CONCATENATE(Employees[[#This Row],[Lastname]]," ",Employees[[#This Row],[Firstname]], " ",LEFT(Employees[[#This Row],[Middlename]],1),IF(ISBLANK(Employees[[#This Row],[Middlename]])," ","."))</f>
        <v>BAROA JONA A.</v>
      </c>
      <c r="C83" s="8" t="s">
        <v>1395</v>
      </c>
      <c r="D83" s="8" t="s">
        <v>1396</v>
      </c>
      <c r="E83" s="8" t="s">
        <v>285</v>
      </c>
      <c r="F83" s="8" t="s">
        <v>1294</v>
      </c>
      <c r="G83" s="18" t="s">
        <v>1294</v>
      </c>
      <c r="H83" s="8" t="s">
        <v>977</v>
      </c>
      <c r="I83" s="8" t="b">
        <f>COUNTIF(Employees[Employee Name],Employees[[#This Row],[Employee Name]])&gt;1</f>
        <v>0</v>
      </c>
    </row>
    <row r="84" spans="1:9" ht="30" hidden="1" customHeight="1" x14ac:dyDescent="0.3">
      <c r="A84" s="44">
        <f>A82+1</f>
        <v>74</v>
      </c>
      <c r="B84" s="8" t="str">
        <f>CONCATENATE(Employees[[#This Row],[Lastname]]," ",Employees[[#This Row],[Firstname]], " ",LEFT(Employees[[#This Row],[Middlename]],1),IF(ISBLANK(Employees[[#This Row],[Middlename]])," ","."))</f>
        <v>BATHAN FRANNIE P.</v>
      </c>
      <c r="C84" s="18" t="s">
        <v>1397</v>
      </c>
      <c r="D84" s="18" t="s">
        <v>2298</v>
      </c>
      <c r="E84" s="18" t="s">
        <v>124</v>
      </c>
      <c r="F84" s="18" t="s">
        <v>1336</v>
      </c>
      <c r="G84" s="8"/>
      <c r="H84" s="18" t="s">
        <v>135</v>
      </c>
      <c r="I84" s="8" t="b">
        <f>COUNTIF(Employees[Employee Name],Employees[[#This Row],[Employee Name]])&gt;1</f>
        <v>0</v>
      </c>
    </row>
    <row r="85" spans="1:9" ht="30" hidden="1" customHeight="1" x14ac:dyDescent="0.3">
      <c r="A85" s="44">
        <f>A83+1</f>
        <v>75</v>
      </c>
      <c r="B85" s="8" t="str">
        <f>CONCATENATE(Employees[[#This Row],[Lastname]]," ",Employees[[#This Row],[Firstname]], " ",LEFT(Employees[[#This Row],[Middlename]],1),IF(ISBLANK(Employees[[#This Row],[Middlename]])," ","."))</f>
        <v>BATHAN ELVIRA R.</v>
      </c>
      <c r="C85" s="8" t="s">
        <v>1397</v>
      </c>
      <c r="D85" s="8" t="s">
        <v>501</v>
      </c>
      <c r="E85" s="8" t="s">
        <v>559</v>
      </c>
      <c r="F85" s="8" t="s">
        <v>1294</v>
      </c>
      <c r="G85" s="18" t="s">
        <v>1294</v>
      </c>
      <c r="H85" s="8" t="s">
        <v>1711</v>
      </c>
      <c r="I85" s="8" t="b">
        <f>COUNTIF(Employees[Employee Name],Employees[[#This Row],[Employee Name]])&gt;1</f>
        <v>0</v>
      </c>
    </row>
    <row r="86" spans="1:9" ht="30" hidden="1" customHeight="1" x14ac:dyDescent="0.3">
      <c r="A86" s="44">
        <f t="shared" si="4"/>
        <v>76</v>
      </c>
      <c r="B86" s="8" t="str">
        <f>CONCATENATE(Employees[[#This Row],[Lastname]]," ",Employees[[#This Row],[Firstname]], " ",LEFT(Employees[[#This Row],[Middlename]],1),IF(ISBLANK(Employees[[#This Row],[Middlename]])," ","."))</f>
        <v>BATINO CLARO C.</v>
      </c>
      <c r="C86" s="8" t="s">
        <v>985</v>
      </c>
      <c r="D86" s="8" t="s">
        <v>1398</v>
      </c>
      <c r="E86" s="8" t="s">
        <v>1399</v>
      </c>
      <c r="F86" s="8" t="s">
        <v>1294</v>
      </c>
      <c r="G86" s="18" t="s">
        <v>1294</v>
      </c>
      <c r="H86" s="8" t="s">
        <v>1293</v>
      </c>
      <c r="I86" s="8" t="b">
        <f>COUNTIF(Employees[Employee Name],Employees[[#This Row],[Employee Name]])&gt;1</f>
        <v>0</v>
      </c>
    </row>
    <row r="87" spans="1:9" ht="30" hidden="1" customHeight="1" x14ac:dyDescent="0.3">
      <c r="A87" s="44">
        <f t="shared" si="4"/>
        <v>77</v>
      </c>
      <c r="B87" s="8" t="str">
        <f>CONCATENATE(Employees[[#This Row],[Lastname]]," ",Employees[[#This Row],[Firstname]], " ",LEFT(Employees[[#This Row],[Middlename]],1),IF(ISBLANK(Employees[[#This Row],[Middlename]])," ","."))</f>
        <v>BATINO FELISA C.</v>
      </c>
      <c r="C87" s="8" t="s">
        <v>985</v>
      </c>
      <c r="D87" s="8" t="s">
        <v>986</v>
      </c>
      <c r="E87" s="8" t="s">
        <v>134</v>
      </c>
      <c r="F87" s="8" t="s">
        <v>987</v>
      </c>
      <c r="G87" s="8" t="s">
        <v>2006</v>
      </c>
      <c r="H87" s="8" t="s">
        <v>135</v>
      </c>
      <c r="I87" s="8" t="b">
        <f>COUNTIF(Employees[Employee Name],Employees[[#This Row],[Employee Name]])&gt;1</f>
        <v>0</v>
      </c>
    </row>
    <row r="88" spans="1:9" ht="30" hidden="1" customHeight="1" x14ac:dyDescent="0.3">
      <c r="A88" s="44">
        <f t="shared" si="4"/>
        <v>78</v>
      </c>
      <c r="B88" s="8" t="str">
        <f>CONCATENATE(Employees[[#This Row],[Lastname]]," ",Employees[[#This Row],[Firstname]], " ",LEFT(Employees[[#This Row],[Middlename]],1),IF(ISBLANK(Employees[[#This Row],[Middlename]])," ","."))</f>
        <v>BAURILE LOURDES Q.</v>
      </c>
      <c r="C88" s="8" t="s">
        <v>276</v>
      </c>
      <c r="D88" s="8" t="s">
        <v>277</v>
      </c>
      <c r="E88" s="8" t="s">
        <v>278</v>
      </c>
      <c r="F88" s="8" t="s">
        <v>125</v>
      </c>
      <c r="G88" s="18" t="s">
        <v>2006</v>
      </c>
      <c r="H88" s="8" t="s">
        <v>199</v>
      </c>
      <c r="I88" s="8" t="b">
        <f>COUNTIF(Employees[Employee Name],Employees[[#This Row],[Employee Name]])&gt;1</f>
        <v>0</v>
      </c>
    </row>
    <row r="89" spans="1:9" ht="30" hidden="1" customHeight="1" x14ac:dyDescent="0.3">
      <c r="A89" s="44">
        <f t="shared" si="4"/>
        <v>79</v>
      </c>
      <c r="B89" s="8" t="str">
        <f>CONCATENATE(Employees[[#This Row],[Lastname]]," ",Employees[[#This Row],[Firstname]], " ",LEFT(Employees[[#This Row],[Middlename]],1),IF(ISBLANK(Employees[[#This Row],[Middlename]])," ","."))</f>
        <v>BAUTISTA JANICE M.</v>
      </c>
      <c r="C89" s="8" t="s">
        <v>803</v>
      </c>
      <c r="D89" s="8" t="s">
        <v>1289</v>
      </c>
      <c r="E89" s="8" t="s">
        <v>143</v>
      </c>
      <c r="F89" s="8" t="s">
        <v>198</v>
      </c>
      <c r="G89" s="18" t="s">
        <v>2006</v>
      </c>
      <c r="H89" s="8" t="s">
        <v>103</v>
      </c>
      <c r="I89" s="8" t="b">
        <f>COUNTIF(Employees[Employee Name],Employees[[#This Row],[Employee Name]])&gt;1</f>
        <v>0</v>
      </c>
    </row>
    <row r="90" spans="1:9" ht="30" hidden="1" customHeight="1" x14ac:dyDescent="0.3">
      <c r="A90" s="44">
        <f t="shared" si="4"/>
        <v>80</v>
      </c>
      <c r="B90" s="8" t="str">
        <f>CONCATENATE(Employees[[#This Row],[Lastname]]," ",Employees[[#This Row],[Firstname]], " ",LEFT(Employees[[#This Row],[Middlename]],1),IF(ISBLANK(Employees[[#This Row],[Middlename]])," ","."))</f>
        <v xml:space="preserve">BAY AMIE  </v>
      </c>
      <c r="C90" s="8" t="s">
        <v>880</v>
      </c>
      <c r="D90" s="8" t="s">
        <v>1400</v>
      </c>
      <c r="E90" s="8"/>
      <c r="F90" s="8" t="s">
        <v>1294</v>
      </c>
      <c r="G90" s="18" t="s">
        <v>1294</v>
      </c>
      <c r="H90" s="8" t="s">
        <v>290</v>
      </c>
      <c r="I90" s="8" t="b">
        <f>COUNTIF(Employees[Employee Name],Employees[[#This Row],[Employee Name]])&gt;1</f>
        <v>0</v>
      </c>
    </row>
    <row r="91" spans="1:9" ht="30" hidden="1" customHeight="1" x14ac:dyDescent="0.3">
      <c r="A91" s="44">
        <f t="shared" si="4"/>
        <v>81</v>
      </c>
      <c r="B91" s="8" t="str">
        <f>CONCATENATE(Employees[[#This Row],[Lastname]]," ",Employees[[#This Row],[Firstname]], " ",LEFT(Employees[[#This Row],[Middlename]],1),IF(ISBLANK(Employees[[#This Row],[Middlename]])," ","."))</f>
        <v>BAYANI MACY A.</v>
      </c>
      <c r="C91" s="8" t="s">
        <v>1130</v>
      </c>
      <c r="D91" s="8" t="s">
        <v>1131</v>
      </c>
      <c r="E91" s="8" t="s">
        <v>88</v>
      </c>
      <c r="F91" s="18" t="s">
        <v>1717</v>
      </c>
      <c r="G91" s="18" t="s">
        <v>1294</v>
      </c>
      <c r="H91" s="8"/>
      <c r="I91" s="8" t="b">
        <f>COUNTIF(Employees[Employee Name],Employees[[#This Row],[Employee Name]])&gt;1</f>
        <v>0</v>
      </c>
    </row>
    <row r="92" spans="1:9" ht="30" hidden="1" customHeight="1" x14ac:dyDescent="0.3">
      <c r="A92" s="44">
        <f t="shared" si="4"/>
        <v>82</v>
      </c>
      <c r="B92" s="8" t="str">
        <f>CONCATENATE(Employees[[#This Row],[Lastname]]," ",Employees[[#This Row],[Firstname]], " ",LEFT(Employees[[#This Row],[Middlename]],1),IF(ISBLANK(Employees[[#This Row],[Middlename]])," ","."))</f>
        <v>BAYBAY ARNOLD C.</v>
      </c>
      <c r="C92" s="8" t="s">
        <v>187</v>
      </c>
      <c r="D92" s="8" t="s">
        <v>1401</v>
      </c>
      <c r="E92" s="8" t="s">
        <v>240</v>
      </c>
      <c r="F92" s="8" t="s">
        <v>1294</v>
      </c>
      <c r="G92" s="18" t="s">
        <v>1294</v>
      </c>
      <c r="H92" s="8" t="s">
        <v>290</v>
      </c>
      <c r="I92" s="8" t="b">
        <f>COUNTIF(Employees[Employee Name],Employees[[#This Row],[Employee Name]])&gt;1</f>
        <v>0</v>
      </c>
    </row>
    <row r="93" spans="1:9" ht="30" hidden="1" customHeight="1" x14ac:dyDescent="0.3">
      <c r="A93" s="44">
        <f t="shared" si="4"/>
        <v>83</v>
      </c>
      <c r="B93" s="8" t="str">
        <f>CONCATENATE(Employees[[#This Row],[Lastname]]," ",Employees[[#This Row],[Firstname]], " ",LEFT(Employees[[#This Row],[Middlename]],1),IF(ISBLANK(Employees[[#This Row],[Middlename]])," ","."))</f>
        <v>BAYBAY JOLINA S.</v>
      </c>
      <c r="C93" s="8" t="s">
        <v>187</v>
      </c>
      <c r="D93" s="8" t="s">
        <v>1230</v>
      </c>
      <c r="E93" s="8" t="s">
        <v>161</v>
      </c>
      <c r="F93" s="8" t="s">
        <v>125</v>
      </c>
      <c r="G93" s="18" t="s">
        <v>2006</v>
      </c>
      <c r="H93" s="18" t="s">
        <v>141</v>
      </c>
      <c r="I93" s="8" t="b">
        <f>COUNTIF(Employees[Employee Name],Employees[[#This Row],[Employee Name]])&gt;1</f>
        <v>0</v>
      </c>
    </row>
    <row r="94" spans="1:9" ht="30" hidden="1" customHeight="1" x14ac:dyDescent="0.3">
      <c r="A94" s="44">
        <f t="shared" si="4"/>
        <v>84</v>
      </c>
      <c r="B94" s="8" t="str">
        <f>CONCATENATE(Employees[[#This Row],[Lastname]]," ",Employees[[#This Row],[Firstname]], " ",LEFT(Employees[[#This Row],[Middlename]],1),IF(ISBLANK(Employees[[#This Row],[Middlename]])," ","."))</f>
        <v>BAYBAY LINDA G.</v>
      </c>
      <c r="C94" s="8" t="s">
        <v>187</v>
      </c>
      <c r="D94" s="8" t="s">
        <v>350</v>
      </c>
      <c r="E94" s="8" t="s">
        <v>859</v>
      </c>
      <c r="F94" s="8" t="s">
        <v>351</v>
      </c>
      <c r="G94" s="8" t="s">
        <v>2006</v>
      </c>
      <c r="H94" s="8" t="s">
        <v>539</v>
      </c>
      <c r="I94" s="8" t="b">
        <f>COUNTIF(Employees[Employee Name],Employees[[#This Row],[Employee Name]])&gt;1</f>
        <v>0</v>
      </c>
    </row>
    <row r="95" spans="1:9" ht="30" hidden="1" customHeight="1" x14ac:dyDescent="0.3">
      <c r="A95" s="44">
        <f t="shared" si="4"/>
        <v>85</v>
      </c>
      <c r="B95" s="8" t="str">
        <f>CONCATENATE(Employees[[#This Row],[Lastname]]," ",Employees[[#This Row],[Firstname]], " ",LEFT(Employees[[#This Row],[Middlename]],1),IF(ISBLANK(Employees[[#This Row],[Middlename]])," ","."))</f>
        <v>BAYBAY LOLITA B.</v>
      </c>
      <c r="C95" s="8" t="s">
        <v>187</v>
      </c>
      <c r="D95" s="8" t="s">
        <v>331</v>
      </c>
      <c r="E95" s="8" t="s">
        <v>252</v>
      </c>
      <c r="F95" s="8" t="s">
        <v>120</v>
      </c>
      <c r="G95" s="18" t="s">
        <v>2006</v>
      </c>
      <c r="H95" s="8" t="s">
        <v>441</v>
      </c>
      <c r="I95" s="8" t="b">
        <f>COUNTIF(Employees[Employee Name],Employees[[#This Row],[Employee Name]])&gt;1</f>
        <v>0</v>
      </c>
    </row>
    <row r="96" spans="1:9" ht="30" hidden="1" customHeight="1" x14ac:dyDescent="0.3">
      <c r="A96" s="44">
        <f t="shared" si="4"/>
        <v>86</v>
      </c>
      <c r="B96" s="8" t="str">
        <f>CONCATENATE(Employees[[#This Row],[Lastname]]," ",Employees[[#This Row],[Firstname]], " ",LEFT(Employees[[#This Row],[Middlename]],1),IF(ISBLANK(Employees[[#This Row],[Middlename]])," ","."))</f>
        <v>BAYBAY MA. PAZ R.</v>
      </c>
      <c r="C96" s="8" t="s">
        <v>187</v>
      </c>
      <c r="D96" s="8" t="s">
        <v>341</v>
      </c>
      <c r="E96" s="8" t="s">
        <v>332</v>
      </c>
      <c r="F96" s="8" t="s">
        <v>342</v>
      </c>
      <c r="G96" s="18" t="s">
        <v>2006</v>
      </c>
      <c r="H96" s="8" t="s">
        <v>126</v>
      </c>
      <c r="I96" s="8" t="b">
        <f>COUNTIF(Employees[Employee Name],Employees[[#This Row],[Employee Name]])&gt;1</f>
        <v>0</v>
      </c>
    </row>
    <row r="97" spans="1:9" ht="30" hidden="1" customHeight="1" x14ac:dyDescent="0.3">
      <c r="A97" s="44">
        <f t="shared" si="4"/>
        <v>87</v>
      </c>
      <c r="B97" s="8" t="str">
        <f>CONCATENATE(Employees[[#This Row],[Lastname]]," ",Employees[[#This Row],[Firstname]], " ",LEFT(Employees[[#This Row],[Middlename]],1),IF(ISBLANK(Employees[[#This Row],[Middlename]])," ","."))</f>
        <v>BAYBAY MA. ROSA A.</v>
      </c>
      <c r="C97" s="8" t="s">
        <v>187</v>
      </c>
      <c r="D97" s="8" t="s">
        <v>188</v>
      </c>
      <c r="E97" s="8" t="s">
        <v>88</v>
      </c>
      <c r="F97" s="8" t="s">
        <v>125</v>
      </c>
      <c r="G97" s="18" t="s">
        <v>2006</v>
      </c>
      <c r="H97" s="8" t="s">
        <v>97</v>
      </c>
      <c r="I97" s="8" t="b">
        <f>COUNTIF(Employees[Employee Name],Employees[[#This Row],[Employee Name]])&gt;1</f>
        <v>0</v>
      </c>
    </row>
    <row r="98" spans="1:9" ht="30" hidden="1" customHeight="1" x14ac:dyDescent="0.3">
      <c r="A98" s="44">
        <f>A96+1</f>
        <v>87</v>
      </c>
      <c r="B98" s="8" t="str">
        <f>CONCATENATE(Employees[[#This Row],[Lastname]]," ",Employees[[#This Row],[Firstname]], " ",LEFT(Employees[[#This Row],[Middlename]],1),IF(ISBLANK(Employees[[#This Row],[Middlename]])," ","."))</f>
        <v>BAYBAY EDLYN L.</v>
      </c>
      <c r="C98" s="18" t="s">
        <v>187</v>
      </c>
      <c r="D98" s="18" t="s">
        <v>2309</v>
      </c>
      <c r="E98" s="18" t="s">
        <v>228</v>
      </c>
      <c r="F98" s="18" t="s">
        <v>1294</v>
      </c>
      <c r="G98" s="8"/>
      <c r="H98" s="18" t="s">
        <v>199</v>
      </c>
      <c r="I98" s="8" t="b">
        <f>COUNTIF(Employees[Employee Name],Employees[[#This Row],[Employee Name]])&gt;1</f>
        <v>0</v>
      </c>
    </row>
    <row r="99" spans="1:9" ht="30" hidden="1" customHeight="1" x14ac:dyDescent="0.3">
      <c r="A99" s="44">
        <f>A97+1</f>
        <v>88</v>
      </c>
      <c r="B99" s="8" t="str">
        <f>CONCATENATE(Employees[[#This Row],[Lastname]]," ",Employees[[#This Row],[Firstname]], " ",LEFT(Employees[[#This Row],[Middlename]],1),IF(ISBLANK(Employees[[#This Row],[Middlename]])," ","."))</f>
        <v xml:space="preserve">BAYBAY MARCELO  </v>
      </c>
      <c r="C99" s="8" t="s">
        <v>187</v>
      </c>
      <c r="D99" s="8" t="s">
        <v>974</v>
      </c>
      <c r="E99" s="8"/>
      <c r="F99" s="8" t="s">
        <v>198</v>
      </c>
      <c r="G99" s="18" t="s">
        <v>2006</v>
      </c>
      <c r="H99" s="8" t="s">
        <v>126</v>
      </c>
      <c r="I99" s="8" t="b">
        <f>COUNTIF(Employees[Employee Name],Employees[[#This Row],[Employee Name]])&gt;1</f>
        <v>0</v>
      </c>
    </row>
    <row r="100" spans="1:9" ht="30" hidden="1" customHeight="1" x14ac:dyDescent="0.3">
      <c r="A100" s="44">
        <f t="shared" si="4"/>
        <v>89</v>
      </c>
      <c r="B100" s="8" t="str">
        <f>CONCATENATE(Employees[[#This Row],[Lastname]]," ",Employees[[#This Row],[Firstname]], " ",LEFT(Employees[[#This Row],[Middlename]],1),IF(ISBLANK(Employees[[#This Row],[Middlename]])," ","."))</f>
        <v>BAYBAY NOEL C.</v>
      </c>
      <c r="C100" s="8" t="s">
        <v>187</v>
      </c>
      <c r="D100" s="8" t="s">
        <v>2161</v>
      </c>
      <c r="E100" s="8" t="s">
        <v>134</v>
      </c>
      <c r="F100" s="8" t="s">
        <v>2162</v>
      </c>
      <c r="G100" s="8"/>
      <c r="H100" s="8" t="s">
        <v>2163</v>
      </c>
      <c r="I100" s="8" t="b">
        <f>COUNTIF(Employees[Employee Name],Employees[[#This Row],[Employee Name]])&gt;1</f>
        <v>0</v>
      </c>
    </row>
    <row r="101" spans="1:9" ht="30" hidden="1" customHeight="1" x14ac:dyDescent="0.3">
      <c r="A101" s="44">
        <f t="shared" si="4"/>
        <v>90</v>
      </c>
      <c r="B101" s="8" t="str">
        <f>CONCATENATE(Employees[[#This Row],[Lastname]]," ",Employees[[#This Row],[Firstname]], " ",LEFT(Employees[[#This Row],[Middlename]],1),IF(ISBLANK(Employees[[#This Row],[Middlename]])," ","."))</f>
        <v>BAYHON GEORGE G.</v>
      </c>
      <c r="C101" s="8" t="s">
        <v>98</v>
      </c>
      <c r="D101" s="8" t="s">
        <v>469</v>
      </c>
      <c r="E101" s="8" t="s">
        <v>166</v>
      </c>
      <c r="F101" s="8" t="s">
        <v>198</v>
      </c>
      <c r="G101" s="18" t="s">
        <v>2006</v>
      </c>
      <c r="H101" s="8" t="s">
        <v>465</v>
      </c>
      <c r="I101" s="8" t="b">
        <f>COUNTIF(Employees[Employee Name],Employees[[#This Row],[Employee Name]])&gt;1</f>
        <v>0</v>
      </c>
    </row>
    <row r="102" spans="1:9" ht="30" hidden="1" customHeight="1" x14ac:dyDescent="0.3">
      <c r="A102" s="44">
        <f t="shared" si="4"/>
        <v>91</v>
      </c>
      <c r="B102" s="8" t="str">
        <f>CONCATENATE(Employees[[#This Row],[Lastname]]," ",Employees[[#This Row],[Firstname]], " ",LEFT(Employees[[#This Row],[Middlename]],1),IF(ISBLANK(Employees[[#This Row],[Middlename]])," ","."))</f>
        <v>BAYHON LUISITO G.</v>
      </c>
      <c r="C102" s="8" t="s">
        <v>98</v>
      </c>
      <c r="D102" s="8" t="s">
        <v>999</v>
      </c>
      <c r="E102" s="8" t="s">
        <v>166</v>
      </c>
      <c r="F102" s="18" t="s">
        <v>883</v>
      </c>
      <c r="G102" s="18" t="s">
        <v>2006</v>
      </c>
      <c r="H102" s="18" t="s">
        <v>977</v>
      </c>
      <c r="I102" s="8" t="b">
        <f>COUNTIF(Employees[Employee Name],Employees[[#This Row],[Employee Name]])&gt;1</f>
        <v>0</v>
      </c>
    </row>
    <row r="103" spans="1:9" ht="30" hidden="1" customHeight="1" x14ac:dyDescent="0.3">
      <c r="A103" s="44">
        <f t="shared" si="4"/>
        <v>92</v>
      </c>
      <c r="B103" s="8" t="str">
        <f>CONCATENATE(Employees[[#This Row],[Lastname]]," ",Employees[[#This Row],[Firstname]], " ",LEFT(Employees[[#This Row],[Middlename]],1),IF(ISBLANK(Employees[[#This Row],[Middlename]])," ","."))</f>
        <v xml:space="preserve">BAYHON VIOLETA  </v>
      </c>
      <c r="C103" s="8" t="s">
        <v>98</v>
      </c>
      <c r="D103" s="8" t="s">
        <v>99</v>
      </c>
      <c r="E103" s="8"/>
      <c r="F103" s="8" t="s">
        <v>198</v>
      </c>
      <c r="G103" s="18" t="s">
        <v>2006</v>
      </c>
      <c r="H103" s="8" t="s">
        <v>97</v>
      </c>
      <c r="I103" s="8" t="b">
        <f>COUNTIF(Employees[Employee Name],Employees[[#This Row],[Employee Name]])&gt;1</f>
        <v>0</v>
      </c>
    </row>
    <row r="104" spans="1:9" ht="30" hidden="1" customHeight="1" x14ac:dyDescent="0.3">
      <c r="A104" s="44">
        <f t="shared" si="4"/>
        <v>93</v>
      </c>
      <c r="B104" s="8" t="str">
        <f>CONCATENATE(Employees[[#This Row],[Lastname]]," ",Employees[[#This Row],[Firstname]], " ",LEFT(Employees[[#This Row],[Middlename]],1),IF(ISBLANK(Employees[[#This Row],[Middlename]])," ","."))</f>
        <v>BAYLA EVANGELINE C.</v>
      </c>
      <c r="C104" s="8" t="s">
        <v>207</v>
      </c>
      <c r="D104" s="8" t="s">
        <v>208</v>
      </c>
      <c r="E104" s="8" t="s">
        <v>134</v>
      </c>
      <c r="F104" s="8" t="s">
        <v>198</v>
      </c>
      <c r="G104" s="18" t="s">
        <v>2006</v>
      </c>
      <c r="H104" s="8" t="s">
        <v>744</v>
      </c>
      <c r="I104" s="8" t="b">
        <f>COUNTIF(Employees[Employee Name],Employees[[#This Row],[Employee Name]])&gt;1</f>
        <v>0</v>
      </c>
    </row>
    <row r="105" spans="1:9" ht="30" hidden="1" customHeight="1" x14ac:dyDescent="0.3">
      <c r="A105" s="44">
        <f t="shared" si="4"/>
        <v>94</v>
      </c>
      <c r="B105" s="8" t="str">
        <f>CONCATENATE(Employees[[#This Row],[Lastname]]," ",Employees[[#This Row],[Firstname]], " ",LEFT(Employees[[#This Row],[Middlename]],1),IF(ISBLANK(Employees[[#This Row],[Middlename]])," ","."))</f>
        <v>BAYOT ANABEL D.</v>
      </c>
      <c r="C105" s="8" t="s">
        <v>344</v>
      </c>
      <c r="D105" s="8" t="s">
        <v>391</v>
      </c>
      <c r="E105" s="8" t="s">
        <v>119</v>
      </c>
      <c r="F105" s="8" t="s">
        <v>392</v>
      </c>
      <c r="G105" s="8" t="s">
        <v>2006</v>
      </c>
      <c r="H105" s="8" t="s">
        <v>103</v>
      </c>
      <c r="I105" s="8" t="b">
        <f>COUNTIF(Employees[Employee Name],Employees[[#This Row],[Employee Name]])&gt;1</f>
        <v>0</v>
      </c>
    </row>
    <row r="106" spans="1:9" ht="30" hidden="1" customHeight="1" x14ac:dyDescent="0.3">
      <c r="A106" s="44">
        <f t="shared" si="4"/>
        <v>95</v>
      </c>
      <c r="B106" s="8" t="str">
        <f>CONCATENATE(Employees[[#This Row],[Lastname]]," ",Employees[[#This Row],[Firstname]], " ",LEFT(Employees[[#This Row],[Middlename]],1),IF(ISBLANK(Employees[[#This Row],[Middlename]])," ","."))</f>
        <v>BAYOT ANISIA P.</v>
      </c>
      <c r="C106" s="8" t="s">
        <v>344</v>
      </c>
      <c r="D106" s="8" t="s">
        <v>397</v>
      </c>
      <c r="E106" s="8" t="s">
        <v>124</v>
      </c>
      <c r="F106" s="8" t="s">
        <v>198</v>
      </c>
      <c r="G106" s="18" t="s">
        <v>2006</v>
      </c>
      <c r="H106" s="8" t="s">
        <v>103</v>
      </c>
      <c r="I106" s="8" t="b">
        <f>COUNTIF(Employees[Employee Name],Employees[[#This Row],[Employee Name]])&gt;1</f>
        <v>0</v>
      </c>
    </row>
    <row r="107" spans="1:9" ht="30" hidden="1" customHeight="1" x14ac:dyDescent="0.3">
      <c r="A107" s="44">
        <f t="shared" si="4"/>
        <v>96</v>
      </c>
      <c r="B107" s="8" t="str">
        <f>CONCATENATE(Employees[[#This Row],[Lastname]]," ",Employees[[#This Row],[Firstname]], " ",LEFT(Employees[[#This Row],[Middlename]],1),IF(ISBLANK(Employees[[#This Row],[Middlename]])," ","."))</f>
        <v>BAYOT ELAINE B.</v>
      </c>
      <c r="C107" s="8" t="s">
        <v>344</v>
      </c>
      <c r="D107" s="8" t="s">
        <v>345</v>
      </c>
      <c r="E107" s="8" t="s">
        <v>1402</v>
      </c>
      <c r="F107" s="8" t="s">
        <v>96</v>
      </c>
      <c r="G107" s="8" t="s">
        <v>2006</v>
      </c>
      <c r="H107" s="8" t="s">
        <v>97</v>
      </c>
      <c r="I107" s="8" t="b">
        <f>COUNTIF(Employees[Employee Name],Employees[[#This Row],[Employee Name]])&gt;1</f>
        <v>0</v>
      </c>
    </row>
    <row r="108" spans="1:9" ht="30" hidden="1" customHeight="1" x14ac:dyDescent="0.3">
      <c r="A108" s="44">
        <f t="shared" si="4"/>
        <v>97</v>
      </c>
      <c r="B108" s="8" t="str">
        <f>CONCATENATE(Employees[[#This Row],[Lastname]]," ",Employees[[#This Row],[Firstname]], " ",LEFT(Employees[[#This Row],[Middlename]],1),IF(ISBLANK(Employees[[#This Row],[Middlename]])," ","."))</f>
        <v>BAYOT EMILIANA C.</v>
      </c>
      <c r="C108" s="18" t="s">
        <v>344</v>
      </c>
      <c r="D108" s="18" t="s">
        <v>2145</v>
      </c>
      <c r="E108" s="18" t="s">
        <v>134</v>
      </c>
      <c r="F108" s="18" t="s">
        <v>457</v>
      </c>
      <c r="G108" s="8"/>
      <c r="H108" s="18" t="s">
        <v>141</v>
      </c>
      <c r="I108" s="8" t="b">
        <f>COUNTIF(Employees[Employee Name],Employees[[#This Row],[Employee Name]])&gt;1</f>
        <v>0</v>
      </c>
    </row>
    <row r="109" spans="1:9" ht="30" hidden="1" customHeight="1" x14ac:dyDescent="0.3">
      <c r="A109" s="44">
        <f t="shared" si="4"/>
        <v>98</v>
      </c>
      <c r="B109" s="8" t="str">
        <f>CONCATENATE(Employees[[#This Row],[Lastname]]," ",Employees[[#This Row],[Firstname]], " ",LEFT(Employees[[#This Row],[Middlename]],1),IF(ISBLANK(Employees[[#This Row],[Middlename]])," ","."))</f>
        <v>BAYOT MERCED M.</v>
      </c>
      <c r="C109" s="8" t="s">
        <v>344</v>
      </c>
      <c r="D109" s="8" t="s">
        <v>753</v>
      </c>
      <c r="E109" s="8" t="s">
        <v>84</v>
      </c>
      <c r="F109" s="8" t="s">
        <v>198</v>
      </c>
      <c r="G109" s="18" t="s">
        <v>2006</v>
      </c>
      <c r="H109" s="8" t="s">
        <v>261</v>
      </c>
      <c r="I109" s="8" t="b">
        <f>COUNTIF(Employees[Employee Name],Employees[[#This Row],[Employee Name]])&gt;1</f>
        <v>0</v>
      </c>
    </row>
    <row r="110" spans="1:9" ht="30" hidden="1" customHeight="1" x14ac:dyDescent="0.3">
      <c r="A110" s="44">
        <f t="shared" si="4"/>
        <v>99</v>
      </c>
      <c r="B110" s="8" t="str">
        <f>CONCATENATE(Employees[[#This Row],[Lastname]]," ",Employees[[#This Row],[Firstname]], " ",LEFT(Employees[[#This Row],[Middlename]],1),IF(ISBLANK(Employees[[#This Row],[Middlename]])," ","."))</f>
        <v>BAYOT RUMER M.</v>
      </c>
      <c r="C110" s="8" t="s">
        <v>344</v>
      </c>
      <c r="D110" s="8" t="s">
        <v>471</v>
      </c>
      <c r="E110" s="8" t="s">
        <v>84</v>
      </c>
      <c r="F110" s="8" t="s">
        <v>125</v>
      </c>
      <c r="G110" s="18" t="s">
        <v>2006</v>
      </c>
      <c r="H110" s="8" t="s">
        <v>465</v>
      </c>
      <c r="I110" s="8" t="b">
        <f>COUNTIF(Employees[Employee Name],Employees[[#This Row],[Employee Name]])&gt;1</f>
        <v>0</v>
      </c>
    </row>
    <row r="111" spans="1:9" ht="30" hidden="1" customHeight="1" x14ac:dyDescent="0.3">
      <c r="A111" s="44">
        <f t="shared" si="4"/>
        <v>100</v>
      </c>
      <c r="B111" s="8" t="str">
        <f>CONCATENATE(Employees[[#This Row],[Lastname]]," ",Employees[[#This Row],[Firstname]], " ",LEFT(Employees[[#This Row],[Middlename]],1),IF(ISBLANK(Employees[[#This Row],[Middlename]])," ","."))</f>
        <v>BELOSTRINO JULIETA P.</v>
      </c>
      <c r="C111" s="8" t="s">
        <v>1403</v>
      </c>
      <c r="D111" s="8" t="s">
        <v>447</v>
      </c>
      <c r="E111" s="8" t="s">
        <v>124</v>
      </c>
      <c r="F111" s="8" t="s">
        <v>1294</v>
      </c>
      <c r="G111" s="18" t="s">
        <v>1294</v>
      </c>
      <c r="H111" s="8" t="s">
        <v>539</v>
      </c>
      <c r="I111" s="8" t="b">
        <f>COUNTIF(Employees[Employee Name],Employees[[#This Row],[Employee Name]])&gt;1</f>
        <v>0</v>
      </c>
    </row>
    <row r="112" spans="1:9" ht="30" hidden="1" customHeight="1" x14ac:dyDescent="0.3">
      <c r="A112" s="44">
        <f t="shared" si="4"/>
        <v>101</v>
      </c>
      <c r="B112" s="8" t="str">
        <f>CONCATENATE(Employees[[#This Row],[Lastname]]," ",Employees[[#This Row],[Firstname]], " ",LEFT(Employees[[#This Row],[Middlename]],1),IF(ISBLANK(Employees[[#This Row],[Middlename]])," ","."))</f>
        <v>BERGADO MARILOU B.</v>
      </c>
      <c r="C112" s="8" t="s">
        <v>1404</v>
      </c>
      <c r="D112" s="8" t="s">
        <v>619</v>
      </c>
      <c r="E112" s="8" t="s">
        <v>344</v>
      </c>
      <c r="F112" s="8" t="s">
        <v>1294</v>
      </c>
      <c r="G112" s="18" t="s">
        <v>1294</v>
      </c>
      <c r="H112" s="8" t="s">
        <v>97</v>
      </c>
      <c r="I112" s="8" t="b">
        <f>COUNTIF(Employees[Employee Name],Employees[[#This Row],[Employee Name]])&gt;1</f>
        <v>0</v>
      </c>
    </row>
    <row r="113" spans="1:9" ht="30" hidden="1" customHeight="1" x14ac:dyDescent="0.3">
      <c r="A113" s="44">
        <f t="shared" si="4"/>
        <v>102</v>
      </c>
      <c r="B113" s="8" t="str">
        <f>CONCATENATE(Employees[[#This Row],[Lastname]]," ",Employees[[#This Row],[Firstname]], " ",LEFT(Employees[[#This Row],[Middlename]],1),IF(ISBLANK(Employees[[#This Row],[Middlename]])," ","."))</f>
        <v>BERNALDEZ MARLONE P.</v>
      </c>
      <c r="C113" s="8" t="s">
        <v>926</v>
      </c>
      <c r="D113" s="8" t="s">
        <v>927</v>
      </c>
      <c r="E113" s="8" t="s">
        <v>124</v>
      </c>
      <c r="F113" s="8" t="s">
        <v>162</v>
      </c>
      <c r="G113" s="8" t="s">
        <v>2006</v>
      </c>
      <c r="H113" s="8" t="s">
        <v>1306</v>
      </c>
      <c r="I113" s="8" t="b">
        <f>COUNTIF(Employees[Employee Name],Employees[[#This Row],[Employee Name]])&gt;1</f>
        <v>0</v>
      </c>
    </row>
    <row r="114" spans="1:9" ht="30" hidden="1" customHeight="1" x14ac:dyDescent="0.3">
      <c r="A114" s="44">
        <f t="shared" si="4"/>
        <v>103</v>
      </c>
      <c r="B114" s="8" t="str">
        <f>CONCATENATE(Employees[[#This Row],[Lastname]]," ",Employees[[#This Row],[Firstname]], " ",LEFT(Employees[[#This Row],[Middlename]],1),IF(ISBLANK(Employees[[#This Row],[Middlename]])," ","."))</f>
        <v>BISCOCHO JULIETA G.</v>
      </c>
      <c r="C114" s="8" t="s">
        <v>446</v>
      </c>
      <c r="D114" s="8" t="s">
        <v>447</v>
      </c>
      <c r="E114" s="8" t="s">
        <v>683</v>
      </c>
      <c r="F114" s="8" t="s">
        <v>351</v>
      </c>
      <c r="G114" s="8" t="s">
        <v>2006</v>
      </c>
      <c r="H114" s="8" t="s">
        <v>103</v>
      </c>
      <c r="I114" s="8" t="b">
        <f>COUNTIF(Employees[Employee Name],Employees[[#This Row],[Employee Name]])&gt;1</f>
        <v>0</v>
      </c>
    </row>
    <row r="115" spans="1:9" ht="30" hidden="1" customHeight="1" x14ac:dyDescent="0.3">
      <c r="A115" s="44">
        <f t="shared" si="4"/>
        <v>104</v>
      </c>
      <c r="B115" s="8" t="str">
        <f>CONCATENATE(Employees[[#This Row],[Lastname]]," ",Employees[[#This Row],[Firstname]], " ",LEFT(Employees[[#This Row],[Middlename]],1),IF(ISBLANK(Employees[[#This Row],[Middlename]])," ","."))</f>
        <v>BITUIN LUCKY NIKKO G.</v>
      </c>
      <c r="C115" s="8" t="s">
        <v>1405</v>
      </c>
      <c r="D115" s="8" t="s">
        <v>1406</v>
      </c>
      <c r="E115" s="8" t="s">
        <v>166</v>
      </c>
      <c r="F115" s="8" t="s">
        <v>1716</v>
      </c>
      <c r="G115" s="18" t="s">
        <v>1294</v>
      </c>
      <c r="H115" s="8" t="s">
        <v>135</v>
      </c>
      <c r="I115" s="8" t="b">
        <f>COUNTIF(Employees[Employee Name],Employees[[#This Row],[Employee Name]])&gt;1</f>
        <v>0</v>
      </c>
    </row>
    <row r="116" spans="1:9" ht="30" hidden="1" customHeight="1" x14ac:dyDescent="0.3">
      <c r="A116" s="44">
        <f t="shared" ref="A116:A136" si="5">A115+1</f>
        <v>105</v>
      </c>
      <c r="B116" s="8" t="str">
        <f>CONCATENATE(Employees[[#This Row],[Lastname]]," ",Employees[[#This Row],[Firstname]], " ",LEFT(Employees[[#This Row],[Middlename]],1),IF(ISBLANK(Employees[[#This Row],[Middlename]])," ","."))</f>
        <v>BOFILL ERNA P.</v>
      </c>
      <c r="C116" s="8" t="s">
        <v>857</v>
      </c>
      <c r="D116" s="8" t="s">
        <v>856</v>
      </c>
      <c r="E116" s="8" t="s">
        <v>176</v>
      </c>
      <c r="F116" s="8" t="s">
        <v>125</v>
      </c>
      <c r="G116" s="18" t="s">
        <v>2006</v>
      </c>
      <c r="H116" s="8" t="s">
        <v>539</v>
      </c>
      <c r="I116" s="8" t="b">
        <f>COUNTIF(Employees[Employee Name],Employees[[#This Row],[Employee Name]])&gt;1</f>
        <v>0</v>
      </c>
    </row>
    <row r="117" spans="1:9" ht="30" hidden="1" customHeight="1" x14ac:dyDescent="0.3">
      <c r="A117" s="44">
        <f t="shared" si="5"/>
        <v>106</v>
      </c>
      <c r="B117" s="8" t="str">
        <f>CONCATENATE(Employees[[#This Row],[Lastname]]," ",Employees[[#This Row],[Firstname]], " ",LEFT(Employees[[#This Row],[Middlename]],1),IF(ISBLANK(Employees[[#This Row],[Middlename]])," ","."))</f>
        <v>BORJA EDWIN G.</v>
      </c>
      <c r="C117" s="8" t="s">
        <v>252</v>
      </c>
      <c r="D117" s="8" t="s">
        <v>251</v>
      </c>
      <c r="E117" s="8" t="s">
        <v>166</v>
      </c>
      <c r="F117" s="8" t="s">
        <v>198</v>
      </c>
      <c r="G117" s="18" t="s">
        <v>2006</v>
      </c>
      <c r="H117" s="8" t="s">
        <v>242</v>
      </c>
      <c r="I117" s="8" t="b">
        <f>COUNTIF(Employees[Employee Name],Employees[[#This Row],[Employee Name]])&gt;1</f>
        <v>0</v>
      </c>
    </row>
    <row r="118" spans="1:9" ht="30" hidden="1" customHeight="1" x14ac:dyDescent="0.3">
      <c r="A118" s="44">
        <f t="shared" si="5"/>
        <v>107</v>
      </c>
      <c r="B118" s="8" t="str">
        <f>CONCATENATE(Employees[[#This Row],[Lastname]]," ",Employees[[#This Row],[Firstname]], " ",LEFT(Employees[[#This Row],[Middlename]],1),IF(ISBLANK(Employees[[#This Row],[Middlename]])," ","."))</f>
        <v>BORJA NECY M.</v>
      </c>
      <c r="C118" s="8" t="s">
        <v>252</v>
      </c>
      <c r="D118" s="8" t="s">
        <v>610</v>
      </c>
      <c r="E118" s="8" t="s">
        <v>84</v>
      </c>
      <c r="F118" s="8" t="s">
        <v>170</v>
      </c>
      <c r="G118" s="18" t="s">
        <v>2006</v>
      </c>
      <c r="H118" s="8" t="s">
        <v>182</v>
      </c>
      <c r="I118" s="8" t="b">
        <f>COUNTIF(Employees[Employee Name],Employees[[#This Row],[Employee Name]])&gt;1</f>
        <v>0</v>
      </c>
    </row>
    <row r="119" spans="1:9" ht="30" hidden="1" customHeight="1" x14ac:dyDescent="0.3">
      <c r="A119" s="44">
        <f t="shared" si="5"/>
        <v>108</v>
      </c>
      <c r="B119" s="8" t="str">
        <f>CONCATENATE(Employees[[#This Row],[Lastname]]," ",Employees[[#This Row],[Firstname]], " ",LEFT(Employees[[#This Row],[Middlename]],1),IF(ISBLANK(Employees[[#This Row],[Middlename]])," ","."))</f>
        <v>BRIZUELA LENIE E.</v>
      </c>
      <c r="C119" s="8" t="s">
        <v>1407</v>
      </c>
      <c r="D119" s="8" t="s">
        <v>1408</v>
      </c>
      <c r="E119" s="8" t="s">
        <v>1409</v>
      </c>
      <c r="F119" s="8" t="s">
        <v>1294</v>
      </c>
      <c r="G119" s="18" t="s">
        <v>1294</v>
      </c>
      <c r="H119" s="8" t="s">
        <v>1714</v>
      </c>
      <c r="I119" s="8" t="b">
        <f>COUNTIF(Employees[Employee Name],Employees[[#This Row],[Employee Name]])&gt;1</f>
        <v>0</v>
      </c>
    </row>
    <row r="120" spans="1:9" ht="30" hidden="1" customHeight="1" x14ac:dyDescent="0.3">
      <c r="A120" s="44">
        <f t="shared" si="5"/>
        <v>109</v>
      </c>
      <c r="B120" s="8" t="str">
        <f>CONCATENATE(Employees[[#This Row],[Lastname]]," ",Employees[[#This Row],[Firstname]], " ",LEFT(Employees[[#This Row],[Middlename]],1),IF(ISBLANK(Employees[[#This Row],[Middlename]])," ","."))</f>
        <v>BRON FLORENCIO L.</v>
      </c>
      <c r="C120" s="8" t="s">
        <v>1410</v>
      </c>
      <c r="D120" s="8" t="s">
        <v>1411</v>
      </c>
      <c r="E120" s="8" t="s">
        <v>228</v>
      </c>
      <c r="F120" s="8" t="s">
        <v>1294</v>
      </c>
      <c r="G120" s="18" t="s">
        <v>1294</v>
      </c>
      <c r="H120" s="8" t="s">
        <v>1713</v>
      </c>
      <c r="I120" s="8" t="b">
        <f>COUNTIF(Employees[Employee Name],Employees[[#This Row],[Employee Name]])&gt;1</f>
        <v>0</v>
      </c>
    </row>
    <row r="121" spans="1:9" ht="30" hidden="1" customHeight="1" x14ac:dyDescent="0.3">
      <c r="A121" s="44">
        <f t="shared" si="5"/>
        <v>110</v>
      </c>
      <c r="B121" s="8" t="str">
        <f>CONCATENATE(Employees[[#This Row],[Lastname]]," ",Employees[[#This Row],[Firstname]], " ",LEFT(Employees[[#This Row],[Middlename]],1),IF(ISBLANK(Employees[[#This Row],[Middlename]])," ","."))</f>
        <v>BUGARIN MA. ANA M.</v>
      </c>
      <c r="C121" s="8" t="s">
        <v>536</v>
      </c>
      <c r="D121" s="8" t="s">
        <v>537</v>
      </c>
      <c r="E121" s="8" t="s">
        <v>1334</v>
      </c>
      <c r="F121" s="8" t="s">
        <v>538</v>
      </c>
      <c r="G121" s="18" t="s">
        <v>2006</v>
      </c>
      <c r="H121" s="8" t="s">
        <v>539</v>
      </c>
      <c r="I121" s="8" t="b">
        <f>COUNTIF(Employees[Employee Name],Employees[[#This Row],[Employee Name]])&gt;1</f>
        <v>0</v>
      </c>
    </row>
    <row r="122" spans="1:9" ht="30" hidden="1" customHeight="1" x14ac:dyDescent="0.3">
      <c r="A122" s="44">
        <f t="shared" si="5"/>
        <v>111</v>
      </c>
      <c r="B122" s="8" t="str">
        <f>CONCATENATE(Employees[[#This Row],[Lastname]]," ",Employees[[#This Row],[Firstname]], " ",LEFT(Employees[[#This Row],[Middlename]],1),IF(ISBLANK(Employees[[#This Row],[Middlename]])," ","."))</f>
        <v>BUNGCASAN REGINALDO JR. B.</v>
      </c>
      <c r="C122" s="8" t="s">
        <v>638</v>
      </c>
      <c r="D122" s="8" t="s">
        <v>639</v>
      </c>
      <c r="E122" s="8" t="s">
        <v>145</v>
      </c>
      <c r="F122" s="8" t="s">
        <v>125</v>
      </c>
      <c r="G122" s="18" t="s">
        <v>2006</v>
      </c>
      <c r="H122" s="8" t="s">
        <v>141</v>
      </c>
      <c r="I122" s="8" t="b">
        <f>COUNTIF(Employees[Employee Name],Employees[[#This Row],[Employee Name]])&gt;1</f>
        <v>0</v>
      </c>
    </row>
    <row r="123" spans="1:9" ht="30" hidden="1" customHeight="1" x14ac:dyDescent="0.3">
      <c r="A123" s="44">
        <f t="shared" si="5"/>
        <v>112</v>
      </c>
      <c r="B123" s="8" t="str">
        <f>CONCATENATE(Employees[[#This Row],[Lastname]]," ",Employees[[#This Row],[Firstname]], " ",LEFT(Employees[[#This Row],[Middlename]],1),IF(ISBLANK(Employees[[#This Row],[Middlename]])," ","."))</f>
        <v>BURAZON CARIDAD A.</v>
      </c>
      <c r="C123" s="8" t="s">
        <v>833</v>
      </c>
      <c r="D123" s="8" t="s">
        <v>834</v>
      </c>
      <c r="E123" s="8" t="s">
        <v>285</v>
      </c>
      <c r="F123" s="8" t="s">
        <v>835</v>
      </c>
      <c r="G123" s="8" t="s">
        <v>2006</v>
      </c>
      <c r="H123" s="8" t="s">
        <v>103</v>
      </c>
      <c r="I123" s="8" t="b">
        <f>COUNTIF(Employees[Employee Name],Employees[[#This Row],[Employee Name]])&gt;1</f>
        <v>0</v>
      </c>
    </row>
    <row r="124" spans="1:9" ht="30" hidden="1" customHeight="1" x14ac:dyDescent="0.3">
      <c r="A124" s="44">
        <f t="shared" si="5"/>
        <v>113</v>
      </c>
      <c r="B124" s="8" t="str">
        <f>CONCATENATE(Employees[[#This Row],[Lastname]]," ",Employees[[#This Row],[Firstname]], " ",LEFT(Employees[[#This Row],[Middlename]],1),IF(ISBLANK(Employees[[#This Row],[Middlename]])," ","."))</f>
        <v>BUTALON DIANNE H.</v>
      </c>
      <c r="C124" s="8" t="s">
        <v>1412</v>
      </c>
      <c r="D124" s="8" t="s">
        <v>1413</v>
      </c>
      <c r="E124" s="8" t="s">
        <v>621</v>
      </c>
      <c r="F124" s="8" t="s">
        <v>1716</v>
      </c>
      <c r="G124" s="18" t="s">
        <v>1294</v>
      </c>
      <c r="H124" s="8" t="s">
        <v>97</v>
      </c>
      <c r="I124" s="8" t="b">
        <f>COUNTIF(Employees[Employee Name],Employees[[#This Row],[Employee Name]])&gt;1</f>
        <v>0</v>
      </c>
    </row>
    <row r="125" spans="1:9" ht="30" hidden="1" customHeight="1" x14ac:dyDescent="0.3">
      <c r="A125" s="44">
        <f t="shared" si="5"/>
        <v>114</v>
      </c>
      <c r="B125" s="8" t="str">
        <f>CONCATENATE(Employees[[#This Row],[Lastname]]," ",Employees[[#This Row],[Firstname]], " ",LEFT(Employees[[#This Row],[Middlename]],1),IF(ISBLANK(Employees[[#This Row],[Middlename]])," ","."))</f>
        <v>CABANLIT ZOSIMA M.</v>
      </c>
      <c r="C125" s="8" t="s">
        <v>1414</v>
      </c>
      <c r="D125" s="8" t="s">
        <v>1415</v>
      </c>
      <c r="E125" s="8" t="s">
        <v>84</v>
      </c>
      <c r="F125" s="8" t="s">
        <v>1294</v>
      </c>
      <c r="G125" s="18" t="s">
        <v>1294</v>
      </c>
      <c r="H125" s="8" t="s">
        <v>592</v>
      </c>
      <c r="I125" s="8" t="b">
        <f>COUNTIF(Employees[Employee Name],Employees[[#This Row],[Employee Name]])&gt;1</f>
        <v>0</v>
      </c>
    </row>
    <row r="126" spans="1:9" ht="30" hidden="1" customHeight="1" x14ac:dyDescent="0.3">
      <c r="A126" s="44">
        <f t="shared" si="5"/>
        <v>115</v>
      </c>
      <c r="B126" s="8" t="str">
        <f>CONCATENATE(Employees[[#This Row],[Lastname]]," ",Employees[[#This Row],[Firstname]], " ",LEFT(Employees[[#This Row],[Middlename]],1),IF(ISBLANK(Employees[[#This Row],[Middlename]])," ","."))</f>
        <v>CABANTING AIRA P.</v>
      </c>
      <c r="C126" s="8" t="s">
        <v>1416</v>
      </c>
      <c r="D126" s="8" t="s">
        <v>1417</v>
      </c>
      <c r="E126" s="8" t="s">
        <v>581</v>
      </c>
      <c r="F126" s="8" t="s">
        <v>1709</v>
      </c>
      <c r="G126" s="18" t="s">
        <v>1294</v>
      </c>
      <c r="H126" s="8" t="s">
        <v>97</v>
      </c>
      <c r="I126" s="8" t="b">
        <f>COUNTIF(Employees[Employee Name],Employees[[#This Row],[Employee Name]])&gt;1</f>
        <v>0</v>
      </c>
    </row>
    <row r="127" spans="1:9" ht="30" hidden="1" customHeight="1" x14ac:dyDescent="0.3">
      <c r="A127" s="44">
        <f t="shared" si="5"/>
        <v>116</v>
      </c>
      <c r="B127" s="8" t="str">
        <f>CONCATENATE(Employees[[#This Row],[Lastname]]," ",Employees[[#This Row],[Firstname]], " ",LEFT(Employees[[#This Row],[Middlename]],1),IF(ISBLANK(Employees[[#This Row],[Middlename]])," ","."))</f>
        <v>CACAO ANDREA F.</v>
      </c>
      <c r="C127" s="8" t="s">
        <v>236</v>
      </c>
      <c r="D127" s="8" t="s">
        <v>237</v>
      </c>
      <c r="E127" s="8" t="s">
        <v>238</v>
      </c>
      <c r="F127" s="8" t="s">
        <v>212</v>
      </c>
      <c r="G127" s="18" t="s">
        <v>2006</v>
      </c>
      <c r="H127" s="8" t="s">
        <v>213</v>
      </c>
      <c r="I127" s="8" t="b">
        <f>COUNTIF(Employees[Employee Name],Employees[[#This Row],[Employee Name]])&gt;1</f>
        <v>0</v>
      </c>
    </row>
    <row r="128" spans="1:9" ht="30" hidden="1" customHeight="1" x14ac:dyDescent="0.3">
      <c r="A128" s="44">
        <f t="shared" si="5"/>
        <v>117</v>
      </c>
      <c r="B128" s="8" t="str">
        <f>CONCATENATE(Employees[[#This Row],[Lastname]]," ",Employees[[#This Row],[Firstname]], " ",LEFT(Employees[[#This Row],[Middlename]],1),IF(ISBLANK(Employees[[#This Row],[Middlename]])," ","."))</f>
        <v>CAGUICLA JO HAENA D.</v>
      </c>
      <c r="C128" s="8" t="s">
        <v>1418</v>
      </c>
      <c r="D128" s="8" t="s">
        <v>1419</v>
      </c>
      <c r="E128" s="8" t="s">
        <v>119</v>
      </c>
      <c r="F128" s="8" t="s">
        <v>1717</v>
      </c>
      <c r="G128" s="8" t="s">
        <v>1710</v>
      </c>
      <c r="H128" s="8"/>
      <c r="I128" s="8" t="b">
        <f>COUNTIF(Employees[Employee Name],Employees[[#This Row],[Employee Name]])&gt;1</f>
        <v>0</v>
      </c>
    </row>
    <row r="129" spans="1:9" ht="30" hidden="1" customHeight="1" x14ac:dyDescent="0.3">
      <c r="A129" s="44">
        <f t="shared" si="5"/>
        <v>118</v>
      </c>
      <c r="B129" s="8" t="str">
        <f>CONCATENATE(Employees[[#This Row],[Lastname]]," ",Employees[[#This Row],[Firstname]], " ",LEFT(Employees[[#This Row],[Middlename]],1),IF(ISBLANK(Employees[[#This Row],[Middlename]])," ","."))</f>
        <v>CAGUITLA ELSA A.</v>
      </c>
      <c r="C129" s="8" t="s">
        <v>1420</v>
      </c>
      <c r="D129" s="8" t="s">
        <v>675</v>
      </c>
      <c r="E129" s="8" t="s">
        <v>285</v>
      </c>
      <c r="F129" s="8" t="s">
        <v>1294</v>
      </c>
      <c r="G129" s="18" t="s">
        <v>1294</v>
      </c>
      <c r="H129" s="8" t="s">
        <v>199</v>
      </c>
      <c r="I129" s="8" t="b">
        <f>COUNTIF(Employees[Employee Name],Employees[[#This Row],[Employee Name]])&gt;1</f>
        <v>0</v>
      </c>
    </row>
    <row r="130" spans="1:9" ht="30" hidden="1" customHeight="1" x14ac:dyDescent="0.3">
      <c r="A130" s="44">
        <f t="shared" si="5"/>
        <v>119</v>
      </c>
      <c r="B130" s="8" t="str">
        <f>CONCATENATE(Employees[[#This Row],[Lastname]]," ",Employees[[#This Row],[Firstname]], " ",LEFT(Employees[[#This Row],[Middlename]],1),IF(ISBLANK(Employees[[#This Row],[Middlename]])," ","."))</f>
        <v>CAGUITLA GEMINIANO M.</v>
      </c>
      <c r="C130" s="8" t="s">
        <v>1420</v>
      </c>
      <c r="D130" s="8" t="s">
        <v>1421</v>
      </c>
      <c r="E130" s="8" t="s">
        <v>322</v>
      </c>
      <c r="F130" s="8" t="s">
        <v>1294</v>
      </c>
      <c r="G130" s="18" t="s">
        <v>1294</v>
      </c>
      <c r="H130" s="8" t="s">
        <v>290</v>
      </c>
      <c r="I130" s="8" t="b">
        <f>COUNTIF(Employees[Employee Name],Employees[[#This Row],[Employee Name]])&gt;1</f>
        <v>0</v>
      </c>
    </row>
    <row r="131" spans="1:9" ht="30" hidden="1" customHeight="1" x14ac:dyDescent="0.3">
      <c r="A131" s="44">
        <f t="shared" si="5"/>
        <v>120</v>
      </c>
      <c r="B131" s="8" t="str">
        <f>CONCATENATE(Employees[[#This Row],[Lastname]]," ",Employees[[#This Row],[Firstname]], " ",LEFT(Employees[[#This Row],[Middlename]],1),IF(ISBLANK(Employees[[#This Row],[Middlename]])," ","."))</f>
        <v>CAJAS MINA H.</v>
      </c>
      <c r="C131" s="8" t="s">
        <v>1422</v>
      </c>
      <c r="D131" s="8" t="s">
        <v>1423</v>
      </c>
      <c r="E131" s="8" t="s">
        <v>1424</v>
      </c>
      <c r="F131" s="8" t="s">
        <v>1294</v>
      </c>
      <c r="G131" s="18" t="s">
        <v>1294</v>
      </c>
      <c r="H131" s="8" t="s">
        <v>199</v>
      </c>
      <c r="I131" s="8" t="b">
        <f>COUNTIF(Employees[Employee Name],Employees[[#This Row],[Employee Name]])&gt;1</f>
        <v>0</v>
      </c>
    </row>
    <row r="132" spans="1:9" ht="30" hidden="1" customHeight="1" x14ac:dyDescent="0.3">
      <c r="A132" s="44">
        <f t="shared" si="5"/>
        <v>121</v>
      </c>
      <c r="B132" s="8" t="str">
        <f>CONCATENATE(Employees[[#This Row],[Lastname]]," ",Employees[[#This Row],[Firstname]], " ",LEFT(Employees[[#This Row],[Middlename]],1),IF(ISBLANK(Employees[[#This Row],[Middlename]])," ","."))</f>
        <v>CALANOG ALMA P.</v>
      </c>
      <c r="C132" s="8" t="s">
        <v>694</v>
      </c>
      <c r="D132" s="8" t="s">
        <v>87</v>
      </c>
      <c r="E132" s="8" t="s">
        <v>124</v>
      </c>
      <c r="F132" s="8" t="s">
        <v>125</v>
      </c>
      <c r="G132" s="18" t="s">
        <v>2006</v>
      </c>
      <c r="H132" s="8" t="s">
        <v>359</v>
      </c>
      <c r="I132" s="8" t="b">
        <f>COUNTIF(Employees[Employee Name],Employees[[#This Row],[Employee Name]])&gt;1</f>
        <v>0</v>
      </c>
    </row>
    <row r="133" spans="1:9" ht="30" hidden="1" customHeight="1" x14ac:dyDescent="0.3">
      <c r="A133" s="44">
        <f t="shared" si="5"/>
        <v>122</v>
      </c>
      <c r="B133" s="8" t="str">
        <f>CONCATENATE(Employees[[#This Row],[Lastname]]," ",Employees[[#This Row],[Firstname]], " ",LEFT(Employees[[#This Row],[Middlename]],1),IF(ISBLANK(Employees[[#This Row],[Middlename]])," ","."))</f>
        <v>CALANOG EUGENE V.</v>
      </c>
      <c r="C133" s="8" t="s">
        <v>694</v>
      </c>
      <c r="D133" s="8" t="s">
        <v>1994</v>
      </c>
      <c r="E133" s="8" t="s">
        <v>347</v>
      </c>
      <c r="F133" s="8" t="s">
        <v>1995</v>
      </c>
      <c r="G133" s="18" t="s">
        <v>2006</v>
      </c>
      <c r="H133" s="8" t="s">
        <v>135</v>
      </c>
      <c r="I133" s="8" t="b">
        <f>COUNTIF(Employees[Employee Name],Employees[[#This Row],[Employee Name]])&gt;1</f>
        <v>0</v>
      </c>
    </row>
    <row r="134" spans="1:9" ht="30" hidden="1" customHeight="1" x14ac:dyDescent="0.3">
      <c r="A134" s="44">
        <f t="shared" si="5"/>
        <v>123</v>
      </c>
      <c r="B134" s="8" t="str">
        <f>CONCATENATE(Employees[[#This Row],[Lastname]]," ",Employees[[#This Row],[Firstname]], " ",LEFT(Employees[[#This Row],[Middlename]],1),IF(ISBLANK(Employees[[#This Row],[Middlename]])," ","."))</f>
        <v>CAMERO PEDRITO C.</v>
      </c>
      <c r="C134" s="8" t="s">
        <v>2040</v>
      </c>
      <c r="D134" s="8" t="s">
        <v>2041</v>
      </c>
      <c r="E134" s="8" t="s">
        <v>134</v>
      </c>
      <c r="F134" s="8" t="s">
        <v>2042</v>
      </c>
      <c r="G134" s="8" t="s">
        <v>1294</v>
      </c>
      <c r="H134" s="8" t="s">
        <v>2043</v>
      </c>
      <c r="I134" s="8" t="b">
        <f>COUNTIF(Employees[Employee Name],Employees[[#This Row],[Employee Name]])&gt;1</f>
        <v>0</v>
      </c>
    </row>
    <row r="135" spans="1:9" ht="30" hidden="1" customHeight="1" x14ac:dyDescent="0.3">
      <c r="A135" s="44">
        <f t="shared" si="5"/>
        <v>124</v>
      </c>
      <c r="B135" s="8" t="str">
        <f>CONCATENATE(Employees[[#This Row],[Lastname]]," ",Employees[[#This Row],[Firstname]], " ",LEFT(Employees[[#This Row],[Middlename]],1),IF(ISBLANK(Employees[[#This Row],[Middlename]])," ","."))</f>
        <v>CANDELARIA DANILO M.</v>
      </c>
      <c r="C135" s="8" t="s">
        <v>1297</v>
      </c>
      <c r="D135" s="8" t="s">
        <v>308</v>
      </c>
      <c r="E135" s="8" t="s">
        <v>84</v>
      </c>
      <c r="F135" s="8" t="s">
        <v>1298</v>
      </c>
      <c r="G135" s="8" t="s">
        <v>2006</v>
      </c>
      <c r="H135" s="8" t="s">
        <v>287</v>
      </c>
      <c r="I135" s="8" t="b">
        <f>COUNTIF(Employees[Employee Name],Employees[[#This Row],[Employee Name]])&gt;1</f>
        <v>0</v>
      </c>
    </row>
    <row r="136" spans="1:9" ht="30" hidden="1" customHeight="1" x14ac:dyDescent="0.3">
      <c r="A136" s="44">
        <f t="shared" si="5"/>
        <v>125</v>
      </c>
      <c r="B136" s="8" t="str">
        <f>CONCATENATE(Employees[[#This Row],[Lastname]]," ",Employees[[#This Row],[Firstname]], " ",LEFT(Employees[[#This Row],[Middlename]],1),IF(ISBLANK(Employees[[#This Row],[Middlename]])," ","."))</f>
        <v>CAPUNO OLIVER M.</v>
      </c>
      <c r="C136" s="8" t="s">
        <v>850</v>
      </c>
      <c r="D136" s="8" t="s">
        <v>1425</v>
      </c>
      <c r="E136" s="8" t="s">
        <v>84</v>
      </c>
      <c r="F136" s="8" t="s">
        <v>1294</v>
      </c>
      <c r="G136" s="18" t="s">
        <v>1294</v>
      </c>
      <c r="H136" s="8" t="s">
        <v>1718</v>
      </c>
      <c r="I136" s="8" t="b">
        <f>COUNTIF(Employees[Employee Name],Employees[[#This Row],[Employee Name]])&gt;1</f>
        <v>0</v>
      </c>
    </row>
    <row r="137" spans="1:9" ht="30" hidden="1" customHeight="1" x14ac:dyDescent="0.3">
      <c r="A137" s="44">
        <f>A135+1</f>
        <v>125</v>
      </c>
      <c r="B137" s="8" t="str">
        <f>CONCATENATE(Employees[[#This Row],[Lastname]]," ",Employees[[#This Row],[Firstname]], " ",LEFT(Employees[[#This Row],[Middlename]],1),IF(ISBLANK(Employees[[#This Row],[Middlename]])," ","."))</f>
        <v>CAPUPUS LIZA FE F.</v>
      </c>
      <c r="C137" s="8" t="s">
        <v>1326</v>
      </c>
      <c r="D137" s="8" t="s">
        <v>1327</v>
      </c>
      <c r="E137" s="8" t="s">
        <v>1328</v>
      </c>
      <c r="F137" s="8" t="s">
        <v>1329</v>
      </c>
      <c r="G137" s="18" t="s">
        <v>2006</v>
      </c>
      <c r="H137" s="8" t="s">
        <v>135</v>
      </c>
      <c r="I137" s="8" t="b">
        <f>COUNTIF(Employees[Employee Name],Employees[[#This Row],[Employee Name]])&gt;1</f>
        <v>0</v>
      </c>
    </row>
    <row r="138" spans="1:9" ht="30" hidden="1" customHeight="1" x14ac:dyDescent="0.3">
      <c r="A138" s="44">
        <f t="shared" ref="A138:A144" si="6">A137+1</f>
        <v>126</v>
      </c>
      <c r="B138" s="8" t="str">
        <f>CONCATENATE(Employees[[#This Row],[Lastname]]," ",Employees[[#This Row],[Firstname]], " ",LEFT(Employees[[#This Row],[Middlename]],1),IF(ISBLANK(Employees[[#This Row],[Middlename]])," ","."))</f>
        <v>CARAAN ANNABELLE F.</v>
      </c>
      <c r="C138" s="8" t="s">
        <v>654</v>
      </c>
      <c r="D138" s="8" t="s">
        <v>655</v>
      </c>
      <c r="E138" s="8" t="s">
        <v>238</v>
      </c>
      <c r="F138" s="8" t="s">
        <v>656</v>
      </c>
      <c r="G138" s="8" t="s">
        <v>2006</v>
      </c>
      <c r="H138" s="8" t="s">
        <v>465</v>
      </c>
      <c r="I138" s="8" t="b">
        <f>COUNTIF(Employees[Employee Name],Employees[[#This Row],[Employee Name]])&gt;1</f>
        <v>0</v>
      </c>
    </row>
    <row r="139" spans="1:9" ht="30" hidden="1" customHeight="1" x14ac:dyDescent="0.3">
      <c r="A139" s="44">
        <f t="shared" si="6"/>
        <v>127</v>
      </c>
      <c r="B139" s="8" t="str">
        <f>CONCATENATE(Employees[[#This Row],[Lastname]]," ",Employees[[#This Row],[Firstname]], " ",LEFT(Employees[[#This Row],[Middlename]],1),IF(ISBLANK(Employees[[#This Row],[Middlename]])," ","."))</f>
        <v>CARAAN FELIX M.</v>
      </c>
      <c r="C139" s="8" t="s">
        <v>654</v>
      </c>
      <c r="D139" s="8" t="s">
        <v>570</v>
      </c>
      <c r="E139" s="8" t="s">
        <v>84</v>
      </c>
      <c r="F139" s="8" t="s">
        <v>198</v>
      </c>
      <c r="G139" s="18" t="s">
        <v>2006</v>
      </c>
      <c r="H139" s="8" t="s">
        <v>592</v>
      </c>
      <c r="I139" s="8" t="b">
        <f>COUNTIF(Employees[Employee Name],Employees[[#This Row],[Employee Name]])&gt;1</f>
        <v>0</v>
      </c>
    </row>
    <row r="140" spans="1:9" ht="30" hidden="1" customHeight="1" x14ac:dyDescent="0.3">
      <c r="A140" s="44">
        <f t="shared" si="6"/>
        <v>128</v>
      </c>
      <c r="B140" s="8" t="str">
        <f>CONCATENATE(Employees[[#This Row],[Lastname]]," ",Employees[[#This Row],[Firstname]], " ",LEFT(Employees[[#This Row],[Middlename]],1),IF(ISBLANK(Employees[[#This Row],[Middlename]])," ","."))</f>
        <v>CARLITO ELENA M.</v>
      </c>
      <c r="C140" s="8" t="s">
        <v>1426</v>
      </c>
      <c r="D140" s="8" t="s">
        <v>1427</v>
      </c>
      <c r="E140" s="8" t="s">
        <v>562</v>
      </c>
      <c r="F140" s="8" t="s">
        <v>1294</v>
      </c>
      <c r="G140" s="18" t="s">
        <v>1294</v>
      </c>
      <c r="H140" s="8" t="s">
        <v>97</v>
      </c>
      <c r="I140" s="8" t="b">
        <f>COUNTIF(Employees[Employee Name],Employees[[#This Row],[Employee Name]])&gt;1</f>
        <v>0</v>
      </c>
    </row>
    <row r="141" spans="1:9" ht="30" hidden="1" customHeight="1" x14ac:dyDescent="0.3">
      <c r="A141" s="44">
        <f t="shared" si="6"/>
        <v>129</v>
      </c>
      <c r="B141" s="8" t="str">
        <f>CONCATENATE(Employees[[#This Row],[Lastname]]," ",Employees[[#This Row],[Firstname]], " ",LEFT(Employees[[#This Row],[Middlename]],1),IF(ISBLANK(Employees[[#This Row],[Middlename]])," ","."))</f>
        <v>CARMONA REMY M.</v>
      </c>
      <c r="C141" s="8" t="s">
        <v>1350</v>
      </c>
      <c r="D141" s="8" t="s">
        <v>1351</v>
      </c>
      <c r="E141" s="8" t="s">
        <v>84</v>
      </c>
      <c r="F141" s="8" t="s">
        <v>125</v>
      </c>
      <c r="G141" s="18" t="s">
        <v>2006</v>
      </c>
      <c r="H141" s="8" t="s">
        <v>363</v>
      </c>
      <c r="I141" s="8" t="b">
        <f>COUNTIF(Employees[Employee Name],Employees[[#This Row],[Employee Name]])&gt;1</f>
        <v>0</v>
      </c>
    </row>
    <row r="142" spans="1:9" ht="30" hidden="1" customHeight="1" x14ac:dyDescent="0.3">
      <c r="A142" s="44">
        <f t="shared" si="6"/>
        <v>130</v>
      </c>
      <c r="B142" s="8" t="str">
        <f>CONCATENATE(Employees[[#This Row],[Lastname]]," ",Employees[[#This Row],[Firstname]], " ",LEFT(Employees[[#This Row],[Middlename]],1),IF(ISBLANK(Employees[[#This Row],[Middlename]])," ","."))</f>
        <v>CASTILLO FLORDELIZA T.</v>
      </c>
      <c r="C142" s="8" t="s">
        <v>586</v>
      </c>
      <c r="D142" s="8" t="s">
        <v>355</v>
      </c>
      <c r="E142" s="8" t="s">
        <v>805</v>
      </c>
      <c r="F142" s="8" t="s">
        <v>587</v>
      </c>
      <c r="G142" s="18" t="s">
        <v>2006</v>
      </c>
      <c r="H142" s="8" t="s">
        <v>368</v>
      </c>
      <c r="I142" s="8" t="b">
        <f>COUNTIF(Employees[Employee Name],Employees[[#This Row],[Employee Name]])&gt;1</f>
        <v>0</v>
      </c>
    </row>
    <row r="143" spans="1:9" ht="30" hidden="1" customHeight="1" x14ac:dyDescent="0.3">
      <c r="A143" s="44">
        <f t="shared" si="6"/>
        <v>131</v>
      </c>
      <c r="B143" s="8" t="str">
        <f>CONCATENATE(Employees[[#This Row],[Lastname]]," ",Employees[[#This Row],[Firstname]], " ",LEFT(Employees[[#This Row],[Middlename]],1),IF(ISBLANK(Employees[[#This Row],[Middlename]])," ","."))</f>
        <v xml:space="preserve">CASTILLO ROBENSON  </v>
      </c>
      <c r="C143" s="8" t="s">
        <v>586</v>
      </c>
      <c r="D143" s="8" t="s">
        <v>1428</v>
      </c>
      <c r="E143" s="8"/>
      <c r="F143" s="8" t="s">
        <v>1294</v>
      </c>
      <c r="G143" s="18" t="s">
        <v>1294</v>
      </c>
      <c r="H143" s="8" t="s">
        <v>290</v>
      </c>
      <c r="I143" s="8" t="b">
        <f>COUNTIF(Employees[Employee Name],Employees[[#This Row],[Employee Name]])&gt;1</f>
        <v>0</v>
      </c>
    </row>
    <row r="144" spans="1:9" ht="30" hidden="1" customHeight="1" x14ac:dyDescent="0.3">
      <c r="A144" s="44">
        <f t="shared" si="6"/>
        <v>132</v>
      </c>
      <c r="B144" s="8" t="str">
        <f>CONCATENATE(Employees[[#This Row],[Lastname]]," ",Employees[[#This Row],[Firstname]], " ",LEFT(Employees[[#This Row],[Middlename]],1),IF(ISBLANK(Employees[[#This Row],[Middlename]])," ","."))</f>
        <v>CASTRO VIVIAN A.</v>
      </c>
      <c r="C144" s="8" t="s">
        <v>1991</v>
      </c>
      <c r="D144" s="8" t="s">
        <v>1992</v>
      </c>
      <c r="E144" s="8" t="s">
        <v>1284</v>
      </c>
      <c r="F144" s="8" t="s">
        <v>96</v>
      </c>
      <c r="G144" s="8" t="s">
        <v>2006</v>
      </c>
      <c r="H144" s="8" t="s">
        <v>97</v>
      </c>
      <c r="I144" s="8" t="b">
        <f>COUNTIF(Employees[Employee Name],Employees[[#This Row],[Employee Name]])&gt;1</f>
        <v>0</v>
      </c>
    </row>
    <row r="145" spans="1:9" ht="30" hidden="1" customHeight="1" x14ac:dyDescent="0.3">
      <c r="A145" s="44">
        <f>A143+1</f>
        <v>132</v>
      </c>
      <c r="B145" s="8" t="str">
        <f>CONCATENATE(Employees[[#This Row],[Lastname]]," ",Employees[[#This Row],[Firstname]], " ",LEFT(Employees[[#This Row],[Middlename]],1),IF(ISBLANK(Employees[[#This Row],[Middlename]])," ","."))</f>
        <v>CAUSAREN JOHN ROBERT C.</v>
      </c>
      <c r="C145" s="18" t="s">
        <v>2261</v>
      </c>
      <c r="D145" s="18" t="s">
        <v>2262</v>
      </c>
      <c r="E145" s="18" t="s">
        <v>134</v>
      </c>
      <c r="F145" s="18" t="s">
        <v>687</v>
      </c>
      <c r="G145" s="8"/>
      <c r="H145" s="18" t="s">
        <v>135</v>
      </c>
      <c r="I145" s="8" t="b">
        <f>COUNTIF(Employees[Employee Name],Employees[[#This Row],[Employee Name]])&gt;1</f>
        <v>0</v>
      </c>
    </row>
    <row r="146" spans="1:9" ht="30" hidden="1" customHeight="1" x14ac:dyDescent="0.3">
      <c r="A146" s="44">
        <f>A145+1</f>
        <v>133</v>
      </c>
      <c r="B146" s="8" t="str">
        <f>CONCATENATE(Employees[[#This Row],[Lastname]]," ",Employees[[#This Row],[Firstname]], " ",LEFT(Employees[[#This Row],[Middlename]],1),IF(ISBLANK(Employees[[#This Row],[Middlename]])," ","."))</f>
        <v>CESICAR JOCHELLE JOAN S.</v>
      </c>
      <c r="C146" s="8" t="s">
        <v>1429</v>
      </c>
      <c r="D146" s="8" t="s">
        <v>1430</v>
      </c>
      <c r="E146" s="8" t="s">
        <v>1431</v>
      </c>
      <c r="F146" s="8" t="s">
        <v>1294</v>
      </c>
      <c r="G146" s="18" t="s">
        <v>1294</v>
      </c>
      <c r="H146" s="8" t="s">
        <v>1719</v>
      </c>
      <c r="I146" s="8" t="b">
        <f>COUNTIF(Employees[Employee Name],Employees[[#This Row],[Employee Name]])&gt;1</f>
        <v>0</v>
      </c>
    </row>
    <row r="147" spans="1:9" ht="30" hidden="1" customHeight="1" x14ac:dyDescent="0.3">
      <c r="A147" s="44">
        <f>A146+1</f>
        <v>134</v>
      </c>
      <c r="B147" s="8" t="str">
        <f>CONCATENATE(Employees[[#This Row],[Lastname]]," ",Employees[[#This Row],[Firstname]], " ",LEFT(Employees[[#This Row],[Middlename]],1),IF(ISBLANK(Employees[[#This Row],[Middlename]])," ","."))</f>
        <v>CHACON ELISA G.</v>
      </c>
      <c r="C147" s="8" t="s">
        <v>374</v>
      </c>
      <c r="D147" s="8" t="s">
        <v>375</v>
      </c>
      <c r="E147" s="8" t="s">
        <v>218</v>
      </c>
      <c r="F147" s="8" t="s">
        <v>376</v>
      </c>
      <c r="G147" s="18" t="s">
        <v>2006</v>
      </c>
      <c r="H147" s="8" t="s">
        <v>368</v>
      </c>
      <c r="I147" s="8" t="b">
        <f>COUNTIF(Employees[Employee Name],Employees[[#This Row],[Employee Name]])&gt;1</f>
        <v>0</v>
      </c>
    </row>
    <row r="148" spans="1:9" ht="30" hidden="1" customHeight="1" x14ac:dyDescent="0.3">
      <c r="A148" s="44">
        <f>A147+1</f>
        <v>135</v>
      </c>
      <c r="B148" s="8" t="str">
        <f>CONCATENATE(Employees[[#This Row],[Lastname]]," ",Employees[[#This Row],[Firstname]], " ",LEFT(Employees[[#This Row],[Middlename]],1),IF(ISBLANK(Employees[[#This Row],[Middlename]])," ","."))</f>
        <v>CHANGCO KATHLEEN CARLA F.</v>
      </c>
      <c r="C148" s="8" t="s">
        <v>1432</v>
      </c>
      <c r="D148" s="8" t="s">
        <v>1433</v>
      </c>
      <c r="E148" s="8" t="s">
        <v>1434</v>
      </c>
      <c r="F148" s="8" t="s">
        <v>1716</v>
      </c>
      <c r="G148" s="18" t="s">
        <v>1294</v>
      </c>
      <c r="H148" s="8" t="s">
        <v>135</v>
      </c>
      <c r="I148" s="8" t="b">
        <f>COUNTIF(Employees[Employee Name],Employees[[#This Row],[Employee Name]])&gt;1</f>
        <v>0</v>
      </c>
    </row>
    <row r="149" spans="1:9" ht="30" hidden="1" customHeight="1" x14ac:dyDescent="0.3">
      <c r="A149" s="44">
        <f>A147+1</f>
        <v>135</v>
      </c>
      <c r="B149" s="8" t="str">
        <f>CONCATENATE(Employees[[#This Row],[Lastname]]," ",Employees[[#This Row],[Firstname]], " ",LEFT(Employees[[#This Row],[Middlename]],1),IF(ISBLANK(Employees[[#This Row],[Middlename]])," ","."))</f>
        <v>COLETO ASHLEY M.</v>
      </c>
      <c r="C149" s="8" t="s">
        <v>891</v>
      </c>
      <c r="D149" s="8" t="s">
        <v>1435</v>
      </c>
      <c r="E149" s="8" t="s">
        <v>84</v>
      </c>
      <c r="F149" s="8" t="s">
        <v>1294</v>
      </c>
      <c r="G149" s="18" t="s">
        <v>1294</v>
      </c>
      <c r="H149" s="8" t="s">
        <v>1720</v>
      </c>
      <c r="I149" s="8" t="b">
        <f>COUNTIF(Employees[Employee Name],Employees[[#This Row],[Employee Name]])&gt;1</f>
        <v>0</v>
      </c>
    </row>
    <row r="150" spans="1:9" ht="30" hidden="1" customHeight="1" x14ac:dyDescent="0.3">
      <c r="A150" s="44">
        <f>A149+1</f>
        <v>136</v>
      </c>
      <c r="B150" s="8" t="str">
        <f>CONCATENATE(Employees[[#This Row],[Lastname]]," ",Employees[[#This Row],[Firstname]], " ",LEFT(Employees[[#This Row],[Middlename]],1),IF(ISBLANK(Employees[[#This Row],[Middlename]])," ","."))</f>
        <v>COLETO HANY ROY D.</v>
      </c>
      <c r="C150" s="8" t="s">
        <v>891</v>
      </c>
      <c r="D150" s="8" t="s">
        <v>892</v>
      </c>
      <c r="E150" s="8" t="s">
        <v>1332</v>
      </c>
      <c r="F150" s="8" t="s">
        <v>893</v>
      </c>
      <c r="G150" s="8" t="s">
        <v>2006</v>
      </c>
      <c r="H150" s="8" t="s">
        <v>97</v>
      </c>
      <c r="I150" s="8" t="b">
        <f>COUNTIF(Employees[Employee Name],Employees[[#This Row],[Employee Name]])&gt;1</f>
        <v>0</v>
      </c>
    </row>
    <row r="151" spans="1:9" ht="30" hidden="1" customHeight="1" x14ac:dyDescent="0.3">
      <c r="A151" s="44">
        <f>A149+1</f>
        <v>136</v>
      </c>
      <c r="B151" s="8" t="str">
        <f>CONCATENATE(Employees[[#This Row],[Lastname]]," ",Employees[[#This Row],[Firstname]], " ",LEFT(Employees[[#This Row],[Middlename]],1),IF(ISBLANK(Employees[[#This Row],[Middlename]])," ","."))</f>
        <v>CONSTANTE HERBERT F.</v>
      </c>
      <c r="C151" s="18" t="s">
        <v>1076</v>
      </c>
      <c r="D151" s="18" t="s">
        <v>1446</v>
      </c>
      <c r="E151" s="18" t="s">
        <v>238</v>
      </c>
      <c r="F151" s="18" t="s">
        <v>1710</v>
      </c>
      <c r="G151" s="8"/>
      <c r="H151" s="18" t="s">
        <v>152</v>
      </c>
      <c r="I151" s="8" t="b">
        <f>COUNTIF(Employees[Employee Name],Employees[[#This Row],[Employee Name]])&gt;1</f>
        <v>0</v>
      </c>
    </row>
    <row r="152" spans="1:9" ht="30" hidden="1" customHeight="1" x14ac:dyDescent="0.3">
      <c r="A152" s="44">
        <f>A150+1</f>
        <v>137</v>
      </c>
      <c r="B152" s="8" t="str">
        <f>CONCATENATE(Employees[[#This Row],[Lastname]]," ",Employees[[#This Row],[Firstname]], " ",LEFT(Employees[[#This Row],[Middlename]],1),IF(ISBLANK(Employees[[#This Row],[Middlename]])," ","."))</f>
        <v>CONSTANTE FLORAVILLA R.</v>
      </c>
      <c r="C152" s="8" t="s">
        <v>1076</v>
      </c>
      <c r="D152" s="8" t="s">
        <v>1077</v>
      </c>
      <c r="E152" s="8" t="s">
        <v>1078</v>
      </c>
      <c r="F152" s="8" t="s">
        <v>212</v>
      </c>
      <c r="G152" s="18" t="s">
        <v>2006</v>
      </c>
      <c r="H152" s="8" t="s">
        <v>213</v>
      </c>
      <c r="I152" s="8" t="b">
        <f>COUNTIF(Employees[Employee Name],Employees[[#This Row],[Employee Name]])&gt;1</f>
        <v>0</v>
      </c>
    </row>
    <row r="153" spans="1:9" ht="30" hidden="1" customHeight="1" x14ac:dyDescent="0.3">
      <c r="A153" s="44">
        <f>A150+1</f>
        <v>137</v>
      </c>
      <c r="B153" s="8" t="str">
        <f>CONCATENATE(Employees[[#This Row],[Lastname]]," ",Employees[[#This Row],[Firstname]], " ",LEFT(Employees[[#This Row],[Middlename]],1),IF(ISBLANK(Employees[[#This Row],[Middlename]])," ","."))</f>
        <v>CONTEMPRATO JOHANES D.</v>
      </c>
      <c r="C153" s="18" t="s">
        <v>2240</v>
      </c>
      <c r="D153" s="18" t="s">
        <v>2241</v>
      </c>
      <c r="E153" s="18" t="s">
        <v>119</v>
      </c>
      <c r="F153" s="18" t="s">
        <v>2242</v>
      </c>
      <c r="G153" s="8"/>
      <c r="H153" s="18" t="s">
        <v>2063</v>
      </c>
      <c r="I153" s="8" t="b">
        <f>COUNTIF(Employees[Employee Name],Employees[[#This Row],[Employee Name]])&gt;1</f>
        <v>0</v>
      </c>
    </row>
    <row r="154" spans="1:9" ht="30" hidden="1" customHeight="1" x14ac:dyDescent="0.3">
      <c r="A154" s="44" t="s">
        <v>88</v>
      </c>
      <c r="B154" s="8" t="str">
        <f>CONCATENATE(Employees[[#This Row],[Lastname]]," ",Employees[[#This Row],[Firstname]], " ",LEFT(Employees[[#This Row],[Middlename]],1),IF(ISBLANK(Employees[[#This Row],[Middlename]])," ","."))</f>
        <v>CONTRERAS ALEJANDRO M.</v>
      </c>
      <c r="C154" s="8" t="s">
        <v>1331</v>
      </c>
      <c r="D154" s="8" t="s">
        <v>1436</v>
      </c>
      <c r="E154" s="8" t="s">
        <v>84</v>
      </c>
      <c r="F154" s="8" t="s">
        <v>1294</v>
      </c>
      <c r="G154" s="18" t="s">
        <v>1294</v>
      </c>
      <c r="H154" s="8" t="s">
        <v>199</v>
      </c>
      <c r="I154" s="8" t="b">
        <f>COUNTIF(Employees[Employee Name],Employees[[#This Row],[Employee Name]])&gt;1</f>
        <v>0</v>
      </c>
    </row>
    <row r="155" spans="1:9" ht="30" hidden="1" customHeight="1" x14ac:dyDescent="0.3">
      <c r="A155" s="44" t="e">
        <f>A154+1</f>
        <v>#VALUE!</v>
      </c>
      <c r="B155" s="8" t="str">
        <f>CONCATENATE(Employees[[#This Row],[Lastname]]," ",Employees[[#This Row],[Firstname]], " ",LEFT(Employees[[#This Row],[Middlename]],1),IF(ISBLANK(Employees[[#This Row],[Middlename]])," ","."))</f>
        <v>CONTRERAS ALLAN B.</v>
      </c>
      <c r="C155" s="8" t="s">
        <v>1331</v>
      </c>
      <c r="D155" s="8" t="s">
        <v>1437</v>
      </c>
      <c r="E155" s="8" t="s">
        <v>145</v>
      </c>
      <c r="F155" s="8" t="s">
        <v>1294</v>
      </c>
      <c r="G155" s="18" t="s">
        <v>1294</v>
      </c>
      <c r="H155" s="8" t="s">
        <v>199</v>
      </c>
      <c r="I155" s="8" t="b">
        <f>COUNTIF(Employees[Employee Name],Employees[[#This Row],[Employee Name]])&gt;1</f>
        <v>0</v>
      </c>
    </row>
    <row r="156" spans="1:9" ht="30" hidden="1" customHeight="1" x14ac:dyDescent="0.3">
      <c r="A156" s="44" t="e">
        <f>A155+1</f>
        <v>#VALUE!</v>
      </c>
      <c r="B156" s="8" t="str">
        <f>CONCATENATE(Employees[[#This Row],[Lastname]]," ",Employees[[#This Row],[Firstname]], " ",LEFT(Employees[[#This Row],[Middlename]],1),IF(ISBLANK(Employees[[#This Row],[Middlename]])," ","."))</f>
        <v>CONTRERAS SARAH JANE P.</v>
      </c>
      <c r="C156" s="8" t="s">
        <v>1331</v>
      </c>
      <c r="D156" s="8" t="s">
        <v>1438</v>
      </c>
      <c r="E156" s="8" t="s">
        <v>124</v>
      </c>
      <c r="F156" s="8" t="s">
        <v>1294</v>
      </c>
      <c r="G156" s="18" t="s">
        <v>1294</v>
      </c>
      <c r="H156" s="8" t="s">
        <v>1708</v>
      </c>
      <c r="I156" s="8" t="b">
        <f>COUNTIF(Employees[Employee Name],Employees[[#This Row],[Employee Name]])&gt;1</f>
        <v>0</v>
      </c>
    </row>
    <row r="157" spans="1:9" ht="30" hidden="1" customHeight="1" x14ac:dyDescent="0.3">
      <c r="A157" s="44" t="e">
        <f>A156+1</f>
        <v>#VALUE!</v>
      </c>
      <c r="B157" s="8" t="str">
        <f>CONCATENATE(Employees[[#This Row],[Lastname]]," ",Employees[[#This Row],[Firstname]], " ",LEFT(Employees[[#This Row],[Middlename]],1),IF(ISBLANK(Employees[[#This Row],[Middlename]])," ","."))</f>
        <v>CORTADO JOEL B.</v>
      </c>
      <c r="C157" s="8" t="s">
        <v>1439</v>
      </c>
      <c r="D157" s="8" t="s">
        <v>793</v>
      </c>
      <c r="E157" s="8" t="s">
        <v>145</v>
      </c>
      <c r="F157" s="8" t="s">
        <v>1294</v>
      </c>
      <c r="G157" s="18" t="s">
        <v>1294</v>
      </c>
      <c r="H157" s="8" t="s">
        <v>199</v>
      </c>
      <c r="I157" s="8" t="b">
        <f>COUNTIF(Employees[Employee Name],Employees[[#This Row],[Employee Name]])&gt;1</f>
        <v>0</v>
      </c>
    </row>
    <row r="158" spans="1:9" ht="30" hidden="1" customHeight="1" x14ac:dyDescent="0.3">
      <c r="A158" s="44" t="e">
        <f>A156+1</f>
        <v>#VALUE!</v>
      </c>
      <c r="B158" s="8" t="str">
        <f>CONCATENATE(Employees[[#This Row],[Lastname]]," ",Employees[[#This Row],[Firstname]], " ",LEFT(Employees[[#This Row],[Middlename]],1),IF(ISBLANK(Employees[[#This Row],[Middlename]])," ","."))</f>
        <v>CORTEZ CHERIELYN B.</v>
      </c>
      <c r="C158" s="18" t="s">
        <v>240</v>
      </c>
      <c r="D158" s="18" t="s">
        <v>2196</v>
      </c>
      <c r="E158" s="18" t="s">
        <v>145</v>
      </c>
      <c r="F158" s="18" t="s">
        <v>2197</v>
      </c>
      <c r="G158" s="8"/>
      <c r="H158" s="18" t="s">
        <v>2198</v>
      </c>
      <c r="I158" s="8" t="b">
        <f>COUNTIF(Employees[Employee Name],Employees[[#This Row],[Employee Name]])&gt;1</f>
        <v>0</v>
      </c>
    </row>
    <row r="159" spans="1:9" ht="30" hidden="1" customHeight="1" x14ac:dyDescent="0.3">
      <c r="A159" s="44" t="e">
        <f>A157+1</f>
        <v>#VALUE!</v>
      </c>
      <c r="B159" s="8" t="str">
        <f>CONCATENATE(Employees[[#This Row],[Lastname]]," ",Employees[[#This Row],[Firstname]], " ",LEFT(Employees[[#This Row],[Middlename]],1),IF(ISBLANK(Employees[[#This Row],[Middlename]])," ","."))</f>
        <v>CORTEZ FIDELA B.</v>
      </c>
      <c r="C159" s="8" t="s">
        <v>240</v>
      </c>
      <c r="D159" s="8" t="s">
        <v>241</v>
      </c>
      <c r="E159" s="8" t="s">
        <v>145</v>
      </c>
      <c r="F159" s="18" t="s">
        <v>198</v>
      </c>
      <c r="G159" s="18" t="s">
        <v>2006</v>
      </c>
      <c r="H159" s="8" t="s">
        <v>242</v>
      </c>
      <c r="I159" s="8" t="b">
        <f>COUNTIF(Employees[Employee Name],Employees[[#This Row],[Employee Name]])&gt;1</f>
        <v>0</v>
      </c>
    </row>
    <row r="160" spans="1:9" ht="30" hidden="1" customHeight="1" x14ac:dyDescent="0.3">
      <c r="A160" s="44" t="e">
        <f t="shared" ref="A160:A182" si="7">A159+1</f>
        <v>#VALUE!</v>
      </c>
      <c r="B160" s="8" t="str">
        <f>CONCATENATE(Employees[[#This Row],[Lastname]]," ",Employees[[#This Row],[Firstname]], " ",LEFT(Employees[[#This Row],[Middlename]],1),IF(ISBLANK(Employees[[#This Row],[Middlename]])," ","."))</f>
        <v>CORTEZ MARCOS NOEL A.</v>
      </c>
      <c r="C160" s="8" t="s">
        <v>240</v>
      </c>
      <c r="D160" s="8" t="s">
        <v>651</v>
      </c>
      <c r="E160" s="8" t="s">
        <v>88</v>
      </c>
      <c r="F160" s="8" t="s">
        <v>652</v>
      </c>
      <c r="G160" s="8" t="s">
        <v>2006</v>
      </c>
      <c r="H160" s="18" t="s">
        <v>465</v>
      </c>
      <c r="I160" s="8" t="b">
        <f>COUNTIF(Employees[Employee Name],Employees[[#This Row],[Employee Name]])&gt;1</f>
        <v>0</v>
      </c>
    </row>
    <row r="161" spans="1:9" ht="30" hidden="1" customHeight="1" x14ac:dyDescent="0.3">
      <c r="A161" s="44" t="e">
        <f t="shared" si="7"/>
        <v>#VALUE!</v>
      </c>
      <c r="B161" s="8" t="str">
        <f>CONCATENATE(Employees[[#This Row],[Lastname]]," ",Employees[[#This Row],[Firstname]], " ",LEFT(Employees[[#This Row],[Middlename]],1),IF(ISBLANK(Employees[[#This Row],[Middlename]])," ","."))</f>
        <v>CORTEZ NERIFE H.</v>
      </c>
      <c r="C161" s="8" t="s">
        <v>240</v>
      </c>
      <c r="D161" s="8" t="s">
        <v>790</v>
      </c>
      <c r="E161" s="8" t="s">
        <v>791</v>
      </c>
      <c r="F161" s="8" t="s">
        <v>198</v>
      </c>
      <c r="G161" s="18" t="s">
        <v>2006</v>
      </c>
      <c r="H161" s="8" t="s">
        <v>1069</v>
      </c>
      <c r="I161" s="8" t="b">
        <f>COUNTIF(Employees[Employee Name],Employees[[#This Row],[Employee Name]])&gt;1</f>
        <v>0</v>
      </c>
    </row>
    <row r="162" spans="1:9" ht="30" hidden="1" customHeight="1" x14ac:dyDescent="0.3">
      <c r="A162" s="44" t="e">
        <f t="shared" si="7"/>
        <v>#VALUE!</v>
      </c>
      <c r="B162" s="8" t="str">
        <f>CONCATENATE(Employees[[#This Row],[Lastname]]," ",Employees[[#This Row],[Firstname]], " ",LEFT(Employees[[#This Row],[Middlename]],1),IF(ISBLANK(Employees[[#This Row],[Middlename]])," ","."))</f>
        <v>COSA PAOLA GRACE P.</v>
      </c>
      <c r="C162" s="8" t="s">
        <v>1440</v>
      </c>
      <c r="D162" s="8" t="s">
        <v>1441</v>
      </c>
      <c r="E162" s="8" t="s">
        <v>124</v>
      </c>
      <c r="F162" s="8" t="s">
        <v>1294</v>
      </c>
      <c r="G162" s="18" t="s">
        <v>1294</v>
      </c>
      <c r="H162" s="8" t="s">
        <v>1720</v>
      </c>
      <c r="I162" s="8" t="b">
        <f>COUNTIF(Employees[Employee Name],Employees[[#This Row],[Employee Name]])&gt;1</f>
        <v>0</v>
      </c>
    </row>
    <row r="163" spans="1:9" ht="30" hidden="1" customHeight="1" x14ac:dyDescent="0.3">
      <c r="A163" s="44" t="e">
        <f t="shared" si="7"/>
        <v>#VALUE!</v>
      </c>
      <c r="B163" s="8" t="str">
        <f>CONCATENATE(Employees[[#This Row],[Lastname]]," ",Employees[[#This Row],[Firstname]], " ",LEFT(Employees[[#This Row],[Middlename]],1),IF(ISBLANK(Employees[[#This Row],[Middlename]])," ","."))</f>
        <v xml:space="preserve">COSINO RIMWELL  </v>
      </c>
      <c r="C163" s="8" t="s">
        <v>1442</v>
      </c>
      <c r="D163" s="8" t="s">
        <v>1443</v>
      </c>
      <c r="E163" s="8"/>
      <c r="F163" s="8" t="s">
        <v>1716</v>
      </c>
      <c r="G163" s="18" t="s">
        <v>1294</v>
      </c>
      <c r="H163" s="8" t="s">
        <v>135</v>
      </c>
      <c r="I163" s="8" t="b">
        <f>COUNTIF(Employees[Employee Name],Employees[[#This Row],[Employee Name]])&gt;1</f>
        <v>0</v>
      </c>
    </row>
    <row r="164" spans="1:9" ht="30" hidden="1" customHeight="1" x14ac:dyDescent="0.3">
      <c r="A164" s="44" t="e">
        <f t="shared" si="7"/>
        <v>#VALUE!</v>
      </c>
      <c r="B164" s="8" t="str">
        <f>CONCATENATE(Employees[[#This Row],[Lastname]]," ",Employees[[#This Row],[Firstname]], " ",LEFT(Employees[[#This Row],[Middlename]],1),IF(ISBLANK(Employees[[#This Row],[Middlename]])," ","."))</f>
        <v>COSME CORAZON O.</v>
      </c>
      <c r="C164" s="8" t="s">
        <v>267</v>
      </c>
      <c r="D164" s="8" t="s">
        <v>1444</v>
      </c>
      <c r="E164" s="8" t="s">
        <v>583</v>
      </c>
      <c r="F164" s="8" t="s">
        <v>1294</v>
      </c>
      <c r="G164" s="18" t="s">
        <v>1294</v>
      </c>
      <c r="H164" s="8" t="s">
        <v>1715</v>
      </c>
      <c r="I164" s="8" t="b">
        <f>COUNTIF(Employees[Employee Name],Employees[[#This Row],[Employee Name]])&gt;1</f>
        <v>0</v>
      </c>
    </row>
    <row r="165" spans="1:9" ht="30" hidden="1" customHeight="1" x14ac:dyDescent="0.3">
      <c r="A165" s="44" t="e">
        <f t="shared" si="7"/>
        <v>#VALUE!</v>
      </c>
      <c r="B165" s="8" t="str">
        <f>CONCATENATE(Employees[[#This Row],[Lastname]]," ",Employees[[#This Row],[Firstname]], " ",LEFT(Employees[[#This Row],[Middlename]],1),IF(ISBLANK(Employees[[#This Row],[Middlename]])," ","."))</f>
        <v>COSME MA VICTORIA M.</v>
      </c>
      <c r="C165" s="8" t="s">
        <v>267</v>
      </c>
      <c r="D165" s="8" t="s">
        <v>268</v>
      </c>
      <c r="E165" s="8" t="s">
        <v>84</v>
      </c>
      <c r="F165" s="8" t="s">
        <v>125</v>
      </c>
      <c r="G165" s="18" t="s">
        <v>2006</v>
      </c>
      <c r="H165" s="8" t="s">
        <v>199</v>
      </c>
      <c r="I165" s="8" t="b">
        <f>COUNTIF(Employees[Employee Name],Employees[[#This Row],[Employee Name]])&gt;1</f>
        <v>0</v>
      </c>
    </row>
    <row r="166" spans="1:9" ht="30" hidden="1" customHeight="1" x14ac:dyDescent="0.3">
      <c r="A166" s="44" t="e">
        <f t="shared" si="7"/>
        <v>#VALUE!</v>
      </c>
      <c r="B166" s="8" t="str">
        <f>CONCATENATE(Employees[[#This Row],[Lastname]]," ",Employees[[#This Row],[Firstname]], " ",LEFT(Employees[[#This Row],[Middlename]],1),IF(ISBLANK(Employees[[#This Row],[Middlename]])," ","."))</f>
        <v>COSTANTE  SYLVIA C.</v>
      </c>
      <c r="C166" s="8" t="s">
        <v>989</v>
      </c>
      <c r="D166" s="8" t="s">
        <v>990</v>
      </c>
      <c r="E166" s="8" t="s">
        <v>134</v>
      </c>
      <c r="F166" s="8" t="s">
        <v>174</v>
      </c>
      <c r="G166" s="18" t="s">
        <v>2006</v>
      </c>
      <c r="H166" s="8" t="s">
        <v>333</v>
      </c>
      <c r="I166" s="8" t="b">
        <f>COUNTIF(Employees[Employee Name],Employees[[#This Row],[Employee Name]])&gt;1</f>
        <v>0</v>
      </c>
    </row>
    <row r="167" spans="1:9" ht="30" hidden="1" customHeight="1" x14ac:dyDescent="0.3">
      <c r="A167" s="44" t="e">
        <f t="shared" si="7"/>
        <v>#VALUE!</v>
      </c>
      <c r="B167" s="8" t="str">
        <f>CONCATENATE(Employees[[#This Row],[Lastname]]," ",Employees[[#This Row],[Firstname]], " ",LEFT(Employees[[#This Row],[Middlename]],1),IF(ISBLANK(Employees[[#This Row],[Middlename]])," ","."))</f>
        <v>COSTANTE HERBERT F.</v>
      </c>
      <c r="C167" s="8" t="s">
        <v>1445</v>
      </c>
      <c r="D167" s="8" t="s">
        <v>1446</v>
      </c>
      <c r="E167" s="8" t="s">
        <v>1434</v>
      </c>
      <c r="F167" s="8" t="s">
        <v>1710</v>
      </c>
      <c r="G167" s="18" t="s">
        <v>1710</v>
      </c>
      <c r="H167" s="8" t="s">
        <v>152</v>
      </c>
      <c r="I167" s="8" t="b">
        <f>COUNTIF(Employees[Employee Name],Employees[[#This Row],[Employee Name]])&gt;1</f>
        <v>0</v>
      </c>
    </row>
    <row r="168" spans="1:9" ht="30" hidden="1" customHeight="1" x14ac:dyDescent="0.3">
      <c r="A168" s="44" t="e">
        <f t="shared" si="7"/>
        <v>#VALUE!</v>
      </c>
      <c r="B168" s="8" t="str">
        <f>CONCATENATE(Employees[[#This Row],[Lastname]]," ",Employees[[#This Row],[Firstname]], " ",LEFT(Employees[[#This Row],[Middlename]],1),IF(ISBLANK(Employees[[#This Row],[Middlename]])," ","."))</f>
        <v>COTONER NELIA C.</v>
      </c>
      <c r="C168" s="8" t="s">
        <v>480</v>
      </c>
      <c r="D168" s="8" t="s">
        <v>481</v>
      </c>
      <c r="E168" s="8" t="s">
        <v>134</v>
      </c>
      <c r="F168" s="8" t="s">
        <v>482</v>
      </c>
      <c r="G168" s="18" t="s">
        <v>2006</v>
      </c>
      <c r="H168" s="8" t="s">
        <v>483</v>
      </c>
      <c r="I168" s="8" t="b">
        <f>COUNTIF(Employees[Employee Name],Employees[[#This Row],[Employee Name]])&gt;1</f>
        <v>0</v>
      </c>
    </row>
    <row r="169" spans="1:9" ht="30" hidden="1" customHeight="1" x14ac:dyDescent="0.3">
      <c r="A169" s="44" t="e">
        <f t="shared" si="7"/>
        <v>#VALUE!</v>
      </c>
      <c r="B169" s="8" t="str">
        <f>CONCATENATE(Employees[[#This Row],[Lastname]]," ",Employees[[#This Row],[Firstname]], " ",LEFT(Employees[[#This Row],[Middlename]],1),IF(ISBLANK(Employees[[#This Row],[Middlename]])," ","."))</f>
        <v>CREUS SAMUEL A.</v>
      </c>
      <c r="C169" s="18" t="s">
        <v>788</v>
      </c>
      <c r="D169" s="18" t="s">
        <v>2087</v>
      </c>
      <c r="E169" s="18" t="s">
        <v>88</v>
      </c>
      <c r="F169" s="18" t="s">
        <v>2088</v>
      </c>
      <c r="G169" s="8"/>
      <c r="H169" s="18" t="s">
        <v>2078</v>
      </c>
      <c r="I169" s="8" t="b">
        <f>COUNTIF(Employees[Employee Name],Employees[[#This Row],[Employee Name]])&gt;1</f>
        <v>0</v>
      </c>
    </row>
    <row r="170" spans="1:9" ht="30" hidden="1" customHeight="1" x14ac:dyDescent="0.3">
      <c r="A170" s="44" t="e">
        <f t="shared" si="7"/>
        <v>#VALUE!</v>
      </c>
      <c r="B170" s="8" t="str">
        <f>CONCATENATE(Employees[[#This Row],[Lastname]]," ",Employees[[#This Row],[Firstname]], " ",LEFT(Employees[[#This Row],[Middlename]],1),IF(ISBLANK(Employees[[#This Row],[Middlename]])," ","."))</f>
        <v>CRIZALDO THELMA U.</v>
      </c>
      <c r="C170" s="8" t="s">
        <v>830</v>
      </c>
      <c r="D170" s="8" t="s">
        <v>831</v>
      </c>
      <c r="E170" s="8" t="s">
        <v>596</v>
      </c>
      <c r="F170" s="8" t="s">
        <v>162</v>
      </c>
      <c r="G170" s="8" t="s">
        <v>2006</v>
      </c>
      <c r="H170" s="8" t="s">
        <v>135</v>
      </c>
      <c r="I170" s="8" t="b">
        <f>COUNTIF(Employees[Employee Name],Employees[[#This Row],[Employee Name]])&gt;1</f>
        <v>0</v>
      </c>
    </row>
    <row r="171" spans="1:9" ht="30" hidden="1" customHeight="1" x14ac:dyDescent="0.3">
      <c r="A171" s="44" t="e">
        <f t="shared" si="7"/>
        <v>#VALUE!</v>
      </c>
      <c r="B171" s="8" t="str">
        <f>CONCATENATE(Employees[[#This Row],[Lastname]]," ",Employees[[#This Row],[Firstname]], " ",LEFT(Employees[[#This Row],[Middlename]],1),IF(ISBLANK(Employees[[#This Row],[Middlename]])," ","."))</f>
        <v>CROOX VALERIE R.</v>
      </c>
      <c r="C171" s="8" t="s">
        <v>1447</v>
      </c>
      <c r="D171" s="8" t="s">
        <v>1448</v>
      </c>
      <c r="E171" s="8" t="s">
        <v>1449</v>
      </c>
      <c r="F171" s="8" t="s">
        <v>1294</v>
      </c>
      <c r="G171" s="18" t="s">
        <v>1294</v>
      </c>
      <c r="H171" s="8" t="s">
        <v>97</v>
      </c>
      <c r="I171" s="8" t="b">
        <f>COUNTIF(Employees[Employee Name],Employees[[#This Row],[Employee Name]])&gt;1</f>
        <v>0</v>
      </c>
    </row>
    <row r="172" spans="1:9" ht="30" hidden="1" customHeight="1" x14ac:dyDescent="0.3">
      <c r="A172" s="44" t="e">
        <f t="shared" si="7"/>
        <v>#VALUE!</v>
      </c>
      <c r="B172" s="8" t="str">
        <f>CONCATENATE(Employees[[#This Row],[Lastname]]," ",Employees[[#This Row],[Firstname]], " ",LEFT(Employees[[#This Row],[Middlename]],1),IF(ISBLANK(Employees[[#This Row],[Middlename]])," ","."))</f>
        <v>CRUZADA MAGDALENA A.</v>
      </c>
      <c r="C172" s="8" t="s">
        <v>497</v>
      </c>
      <c r="D172" s="8" t="s">
        <v>498</v>
      </c>
      <c r="E172" s="8" t="s">
        <v>512</v>
      </c>
      <c r="F172" s="8" t="s">
        <v>170</v>
      </c>
      <c r="G172" s="18" t="s">
        <v>2006</v>
      </c>
      <c r="H172" s="8" t="s">
        <v>483</v>
      </c>
      <c r="I172" s="8" t="b">
        <f>COUNTIF(Employees[Employee Name],Employees[[#This Row],[Employee Name]])&gt;1</f>
        <v>0</v>
      </c>
    </row>
    <row r="173" spans="1:9" ht="30" hidden="1" customHeight="1" x14ac:dyDescent="0.3">
      <c r="A173" s="44" t="e">
        <f t="shared" si="7"/>
        <v>#VALUE!</v>
      </c>
      <c r="B173" s="8" t="str">
        <f>CONCATENATE(Employees[[#This Row],[Lastname]]," ",Employees[[#This Row],[Firstname]], " ",LEFT(Employees[[#This Row],[Middlename]],1),IF(ISBLANK(Employees[[#This Row],[Middlename]])," ","."))</f>
        <v>CUENO FLOR M.</v>
      </c>
      <c r="C173" s="8" t="s">
        <v>1450</v>
      </c>
      <c r="D173" s="8" t="s">
        <v>1451</v>
      </c>
      <c r="E173" s="8" t="s">
        <v>556</v>
      </c>
      <c r="F173" s="8" t="s">
        <v>1294</v>
      </c>
      <c r="G173" s="18" t="s">
        <v>1294</v>
      </c>
      <c r="H173" s="8" t="s">
        <v>199</v>
      </c>
      <c r="I173" s="8" t="b">
        <f>COUNTIF(Employees[Employee Name],Employees[[#This Row],[Employee Name]])&gt;1</f>
        <v>0</v>
      </c>
    </row>
    <row r="174" spans="1:9" ht="30" hidden="1" customHeight="1" x14ac:dyDescent="0.3">
      <c r="A174" s="44" t="e">
        <f t="shared" si="7"/>
        <v>#VALUE!</v>
      </c>
      <c r="B174" s="8" t="str">
        <f>CONCATENATE(Employees[[#This Row],[Lastname]]," ",Employees[[#This Row],[Firstname]], " ",LEFT(Employees[[#This Row],[Middlename]],1),IF(ISBLANK(Employees[[#This Row],[Middlename]])," ","."))</f>
        <v>CUIZON DAYLIN M.</v>
      </c>
      <c r="C174" s="18" t="s">
        <v>2069</v>
      </c>
      <c r="D174" s="18" t="s">
        <v>2070</v>
      </c>
      <c r="E174" s="18" t="s">
        <v>2073</v>
      </c>
      <c r="F174" s="18" t="s">
        <v>2071</v>
      </c>
      <c r="G174" s="18" t="s">
        <v>1294</v>
      </c>
      <c r="H174" s="18" t="s">
        <v>1069</v>
      </c>
      <c r="I174" s="8" t="b">
        <f>COUNTIF(Employees[Employee Name],Employees[[#This Row],[Employee Name]])&gt;1</f>
        <v>0</v>
      </c>
    </row>
    <row r="175" spans="1:9" ht="30" hidden="1" customHeight="1" x14ac:dyDescent="0.3">
      <c r="A175" s="44" t="e">
        <f t="shared" si="7"/>
        <v>#VALUE!</v>
      </c>
      <c r="B175" s="8" t="str">
        <f>CONCATENATE(Employees[[#This Row],[Lastname]]," ",Employees[[#This Row],[Firstname]], " ",LEFT(Employees[[#This Row],[Middlename]],1),IF(ISBLANK(Employees[[#This Row],[Middlename]])," ","."))</f>
        <v>DAÑO ALMA R.</v>
      </c>
      <c r="C175" s="8" t="s">
        <v>1316</v>
      </c>
      <c r="D175" s="8" t="s">
        <v>87</v>
      </c>
      <c r="E175" s="8" t="s">
        <v>154</v>
      </c>
      <c r="F175" s="8" t="s">
        <v>198</v>
      </c>
      <c r="G175" s="18" t="s">
        <v>2006</v>
      </c>
      <c r="H175" s="8" t="s">
        <v>441</v>
      </c>
      <c r="I175" s="8" t="b">
        <f>COUNTIF(Employees[Employee Name],Employees[[#This Row],[Employee Name]])&gt;1</f>
        <v>0</v>
      </c>
    </row>
    <row r="176" spans="1:9" ht="30" hidden="1" customHeight="1" x14ac:dyDescent="0.3">
      <c r="A176" s="44" t="e">
        <f t="shared" si="7"/>
        <v>#VALUE!</v>
      </c>
      <c r="B176" s="8" t="str">
        <f>CONCATENATE(Employees[[#This Row],[Lastname]]," ",Employees[[#This Row],[Firstname]], " ",LEFT(Employees[[#This Row],[Middlename]],1),IF(ISBLANK(Employees[[#This Row],[Middlename]])," ","."))</f>
        <v>DATU SHIRLEY G.</v>
      </c>
      <c r="C176" s="8" t="s">
        <v>1452</v>
      </c>
      <c r="D176" s="8" t="s">
        <v>1453</v>
      </c>
      <c r="E176" s="8" t="s">
        <v>1454</v>
      </c>
      <c r="F176" s="8" t="s">
        <v>1721</v>
      </c>
      <c r="G176" s="18" t="s">
        <v>1294</v>
      </c>
      <c r="H176" s="8" t="s">
        <v>97</v>
      </c>
      <c r="I176" s="8" t="b">
        <f>COUNTIF(Employees[Employee Name],Employees[[#This Row],[Employee Name]])&gt;1</f>
        <v>0</v>
      </c>
    </row>
    <row r="177" spans="1:9" ht="30" hidden="1" customHeight="1" x14ac:dyDescent="0.3">
      <c r="A177" s="44" t="e">
        <f t="shared" si="7"/>
        <v>#VALUE!</v>
      </c>
      <c r="B177" s="8" t="str">
        <f>CONCATENATE(Employees[[#This Row],[Lastname]]," ",Employees[[#This Row],[Firstname]], " ",LEFT(Employees[[#This Row],[Middlename]],1),IF(ISBLANK(Employees[[#This Row],[Middlename]])," ","."))</f>
        <v>DAVID MELANIE D.</v>
      </c>
      <c r="C177" s="8" t="s">
        <v>1455</v>
      </c>
      <c r="D177" s="8" t="s">
        <v>707</v>
      </c>
      <c r="E177" s="8" t="s">
        <v>100</v>
      </c>
      <c r="F177" s="8" t="s">
        <v>1294</v>
      </c>
      <c r="G177" s="18" t="s">
        <v>1294</v>
      </c>
      <c r="H177" s="8" t="s">
        <v>1715</v>
      </c>
      <c r="I177" s="8" t="b">
        <f>COUNTIF(Employees[Employee Name],Employees[[#This Row],[Employee Name]])&gt;1</f>
        <v>0</v>
      </c>
    </row>
    <row r="178" spans="1:9" ht="30" hidden="1" customHeight="1" x14ac:dyDescent="0.3">
      <c r="A178" s="44" t="e">
        <f t="shared" si="7"/>
        <v>#VALUE!</v>
      </c>
      <c r="B178" s="8" t="str">
        <f>CONCATENATE(Employees[[#This Row],[Lastname]]," ",Employees[[#This Row],[Firstname]], " ",LEFT(Employees[[#This Row],[Middlename]],1),IF(ISBLANK(Employees[[#This Row],[Middlename]])," ","."))</f>
        <v>DE ASIS JANETTE D.</v>
      </c>
      <c r="C178" s="8" t="s">
        <v>1456</v>
      </c>
      <c r="D178" s="8" t="s">
        <v>1457</v>
      </c>
      <c r="E178" s="8" t="s">
        <v>119</v>
      </c>
      <c r="F178" s="8" t="s">
        <v>1294</v>
      </c>
      <c r="G178" s="18" t="s">
        <v>1294</v>
      </c>
      <c r="H178" s="8" t="s">
        <v>152</v>
      </c>
      <c r="I178" s="8" t="b">
        <f>COUNTIF(Employees[Employee Name],Employees[[#This Row],[Employee Name]])&gt;1</f>
        <v>0</v>
      </c>
    </row>
    <row r="179" spans="1:9" ht="30" hidden="1" customHeight="1" x14ac:dyDescent="0.3">
      <c r="A179" s="44" t="e">
        <f t="shared" si="7"/>
        <v>#VALUE!</v>
      </c>
      <c r="B179" s="8" t="str">
        <f>CONCATENATE(Employees[[#This Row],[Lastname]]," ",Employees[[#This Row],[Firstname]], " ",LEFT(Employees[[#This Row],[Middlename]],1),IF(ISBLANK(Employees[[#This Row],[Middlename]])," ","."))</f>
        <v>DE CASTRO  CHRISTINE JEAN D.</v>
      </c>
      <c r="C179" s="8" t="s">
        <v>455</v>
      </c>
      <c r="D179" s="8" t="s">
        <v>1458</v>
      </c>
      <c r="E179" s="8" t="s">
        <v>119</v>
      </c>
      <c r="F179" s="8" t="s">
        <v>1294</v>
      </c>
      <c r="G179" s="18" t="s">
        <v>1294</v>
      </c>
      <c r="H179" s="8" t="s">
        <v>213</v>
      </c>
      <c r="I179" s="8" t="b">
        <f>COUNTIF(Employees[Employee Name],Employees[[#This Row],[Employee Name]])&gt;1</f>
        <v>0</v>
      </c>
    </row>
    <row r="180" spans="1:9" ht="30" hidden="1" customHeight="1" x14ac:dyDescent="0.3">
      <c r="A180" s="44" t="e">
        <f t="shared" si="7"/>
        <v>#VALUE!</v>
      </c>
      <c r="B180" s="8" t="str">
        <f>CONCATENATE(Employees[[#This Row],[Lastname]]," ",Employees[[#This Row],[Firstname]], " ",LEFT(Employees[[#This Row],[Middlename]],1),IF(ISBLANK(Employees[[#This Row],[Middlename]])," ","."))</f>
        <v>DE CASTRO JOSEPH NHOEL T.</v>
      </c>
      <c r="C180" s="8" t="s">
        <v>455</v>
      </c>
      <c r="D180" s="8" t="s">
        <v>957</v>
      </c>
      <c r="E180" s="8" t="s">
        <v>955</v>
      </c>
      <c r="F180" s="8" t="s">
        <v>956</v>
      </c>
      <c r="G180" s="8" t="s">
        <v>2006</v>
      </c>
      <c r="H180" s="8" t="s">
        <v>539</v>
      </c>
      <c r="I180" s="8" t="b">
        <f>COUNTIF(Employees[Employee Name],Employees[[#This Row],[Employee Name]])&gt;1</f>
        <v>0</v>
      </c>
    </row>
    <row r="181" spans="1:9" ht="30" hidden="1" customHeight="1" x14ac:dyDescent="0.3">
      <c r="A181" s="44" t="e">
        <f t="shared" si="7"/>
        <v>#VALUE!</v>
      </c>
      <c r="B181" s="8" t="str">
        <f>CONCATENATE(Employees[[#This Row],[Lastname]]," ",Employees[[#This Row],[Firstname]], " ",LEFT(Employees[[#This Row],[Middlename]],1),IF(ISBLANK(Employees[[#This Row],[Middlename]])," ","."))</f>
        <v>DE CASTRO JUANITA M.</v>
      </c>
      <c r="C181" s="8" t="s">
        <v>455</v>
      </c>
      <c r="D181" s="8" t="s">
        <v>456</v>
      </c>
      <c r="E181" s="8" t="s">
        <v>84</v>
      </c>
      <c r="F181" s="8" t="s">
        <v>457</v>
      </c>
      <c r="G181" s="18" t="s">
        <v>2006</v>
      </c>
      <c r="H181" s="8" t="s">
        <v>272</v>
      </c>
      <c r="I181" s="8" t="b">
        <f>COUNTIF(Employees[Employee Name],Employees[[#This Row],[Employee Name]])&gt;1</f>
        <v>0</v>
      </c>
    </row>
    <row r="182" spans="1:9" ht="30" hidden="1" customHeight="1" x14ac:dyDescent="0.3">
      <c r="A182" s="44" t="e">
        <f t="shared" si="7"/>
        <v>#VALUE!</v>
      </c>
      <c r="B182" s="8" t="str">
        <f>CONCATENATE(Employees[[#This Row],[Lastname]]," ",Employees[[#This Row],[Firstname]], " ",LEFT(Employees[[#This Row],[Middlename]],1),IF(ISBLANK(Employees[[#This Row],[Middlename]])," ","."))</f>
        <v>DE CASTRO MARYLEN A.</v>
      </c>
      <c r="C182" s="18" t="s">
        <v>455</v>
      </c>
      <c r="D182" s="18" t="s">
        <v>2127</v>
      </c>
      <c r="E182" s="18" t="s">
        <v>88</v>
      </c>
      <c r="F182" s="18" t="s">
        <v>2128</v>
      </c>
      <c r="G182" s="8"/>
      <c r="H182" s="18" t="s">
        <v>141</v>
      </c>
      <c r="I182" s="8" t="b">
        <f>COUNTIF(Employees[Employee Name],Employees[[#This Row],[Employee Name]])&gt;1</f>
        <v>0</v>
      </c>
    </row>
    <row r="183" spans="1:9" ht="30" hidden="1" customHeight="1" x14ac:dyDescent="0.3">
      <c r="A183" s="44" t="e">
        <f>A181+1</f>
        <v>#VALUE!</v>
      </c>
      <c r="B183" s="8" t="str">
        <f>CONCATENATE(Employees[[#This Row],[Lastname]]," ",Employees[[#This Row],[Firstname]], " ",LEFT(Employees[[#This Row],[Middlename]],1),IF(ISBLANK(Employees[[#This Row],[Middlename]])," ","."))</f>
        <v>DE GRANO  RONALEI P.</v>
      </c>
      <c r="C183" s="18" t="s">
        <v>2215</v>
      </c>
      <c r="D183" s="18" t="s">
        <v>2216</v>
      </c>
      <c r="E183" s="18" t="s">
        <v>124</v>
      </c>
      <c r="F183" s="18" t="s">
        <v>1294</v>
      </c>
      <c r="G183" s="8"/>
      <c r="H183" s="18" t="s">
        <v>2063</v>
      </c>
      <c r="I183" s="8" t="b">
        <f>COUNTIF(Employees[Employee Name],Employees[[#This Row],[Employee Name]])&gt;1</f>
        <v>0</v>
      </c>
    </row>
    <row r="184" spans="1:9" ht="30" hidden="1" customHeight="1" x14ac:dyDescent="0.3">
      <c r="A184" s="44" t="e">
        <f>A182+1</f>
        <v>#VALUE!</v>
      </c>
      <c r="B184" s="8" t="str">
        <f>CONCATENATE(Employees[[#This Row],[Lastname]]," ",Employees[[#This Row],[Firstname]], " ",LEFT(Employees[[#This Row],[Middlename]],1),IF(ISBLANK(Employees[[#This Row],[Middlename]])," ","."))</f>
        <v>DE GRANO LIUSA R.</v>
      </c>
      <c r="C184" s="8" t="s">
        <v>418</v>
      </c>
      <c r="D184" s="8" t="s">
        <v>771</v>
      </c>
      <c r="E184" s="8" t="s">
        <v>332</v>
      </c>
      <c r="F184" s="8" t="s">
        <v>125</v>
      </c>
      <c r="G184" s="18" t="s">
        <v>2006</v>
      </c>
      <c r="H184" s="8" t="s">
        <v>103</v>
      </c>
      <c r="I184" s="8" t="b">
        <f>COUNTIF(Employees[Employee Name],Employees[[#This Row],[Employee Name]])&gt;1</f>
        <v>0</v>
      </c>
    </row>
    <row r="185" spans="1:9" ht="30" hidden="1" customHeight="1" x14ac:dyDescent="0.3">
      <c r="A185" s="44" t="e">
        <f t="shared" ref="A185:A220" si="8">A184+1</f>
        <v>#VALUE!</v>
      </c>
      <c r="B185" s="8" t="str">
        <f>CONCATENATE(Employees[[#This Row],[Lastname]]," ",Employees[[#This Row],[Firstname]], " ",LEFT(Employees[[#This Row],[Middlename]],1),IF(ISBLANK(Employees[[#This Row],[Middlename]])," ","."))</f>
        <v>DE GRANO MA. ERLINDA F.</v>
      </c>
      <c r="C185" s="8" t="s">
        <v>418</v>
      </c>
      <c r="D185" s="8" t="s">
        <v>419</v>
      </c>
      <c r="E185" s="8" t="s">
        <v>238</v>
      </c>
      <c r="F185" s="8" t="s">
        <v>125</v>
      </c>
      <c r="G185" s="18" t="s">
        <v>2006</v>
      </c>
      <c r="H185" s="8" t="s">
        <v>103</v>
      </c>
      <c r="I185" s="8" t="b">
        <f>COUNTIF(Employees[Employee Name],Employees[[#This Row],[Employee Name]])&gt;1</f>
        <v>0</v>
      </c>
    </row>
    <row r="186" spans="1:9" ht="30" hidden="1" customHeight="1" x14ac:dyDescent="0.3">
      <c r="A186" s="44" t="e">
        <f t="shared" si="8"/>
        <v>#VALUE!</v>
      </c>
      <c r="B186" s="8" t="str">
        <f>CONCATENATE(Employees[[#This Row],[Lastname]]," ",Employees[[#This Row],[Firstname]], " ",LEFT(Employees[[#This Row],[Middlename]],1),IF(ISBLANK(Employees[[#This Row],[Middlename]])," ","."))</f>
        <v>DE GUIA MARIVIC B.</v>
      </c>
      <c r="C186" s="8" t="s">
        <v>1459</v>
      </c>
      <c r="D186" s="8" t="s">
        <v>1460</v>
      </c>
      <c r="E186" s="8" t="s">
        <v>1461</v>
      </c>
      <c r="F186" s="8" t="s">
        <v>1710</v>
      </c>
      <c r="G186" s="18" t="s">
        <v>1710</v>
      </c>
      <c r="H186" s="8" t="s">
        <v>1711</v>
      </c>
      <c r="I186" s="8" t="b">
        <f>COUNTIF(Employees[Employee Name],Employees[[#This Row],[Employee Name]])&gt;1</f>
        <v>0</v>
      </c>
    </row>
    <row r="187" spans="1:9" ht="30" hidden="1" customHeight="1" x14ac:dyDescent="0.3">
      <c r="A187" s="44" t="e">
        <f t="shared" si="8"/>
        <v>#VALUE!</v>
      </c>
      <c r="B187" s="8" t="str">
        <f>CONCATENATE(Employees[[#This Row],[Lastname]]," ",Employees[[#This Row],[Firstname]], " ",LEFT(Employees[[#This Row],[Middlename]],1),IF(ISBLANK(Employees[[#This Row],[Middlename]])," ","."))</f>
        <v xml:space="preserve">DE GUZMAN CLEMENTE  </v>
      </c>
      <c r="C187" s="8" t="s">
        <v>164</v>
      </c>
      <c r="D187" s="8" t="s">
        <v>1462</v>
      </c>
      <c r="E187" s="8"/>
      <c r="F187" s="8" t="s">
        <v>1294</v>
      </c>
      <c r="G187" s="18" t="s">
        <v>1294</v>
      </c>
      <c r="H187" s="8" t="s">
        <v>97</v>
      </c>
      <c r="I187" s="8" t="b">
        <f>COUNTIF(Employees[Employee Name],Employees[[#This Row],[Employee Name]])&gt;1</f>
        <v>0</v>
      </c>
    </row>
    <row r="188" spans="1:9" ht="30" hidden="1" customHeight="1" x14ac:dyDescent="0.3">
      <c r="A188" s="44" t="e">
        <f t="shared" si="8"/>
        <v>#VALUE!</v>
      </c>
      <c r="B188" s="8" t="str">
        <f>CONCATENATE(Employees[[#This Row],[Lastname]]," ",Employees[[#This Row],[Firstname]], " ",LEFT(Employees[[#This Row],[Middlename]],1),IF(ISBLANK(Employees[[#This Row],[Middlename]])," ","."))</f>
        <v>DE GUZMAN RONALD ANDREW G.</v>
      </c>
      <c r="C188" s="8" t="s">
        <v>164</v>
      </c>
      <c r="D188" s="8" t="s">
        <v>165</v>
      </c>
      <c r="E188" s="8" t="s">
        <v>810</v>
      </c>
      <c r="F188" s="8" t="s">
        <v>96</v>
      </c>
      <c r="G188" s="8" t="s">
        <v>2006</v>
      </c>
      <c r="H188" s="8" t="s">
        <v>135</v>
      </c>
      <c r="I188" s="8" t="b">
        <f>COUNTIF(Employees[Employee Name],Employees[[#This Row],[Employee Name]])&gt;1</f>
        <v>0</v>
      </c>
    </row>
    <row r="189" spans="1:9" ht="30" hidden="1" customHeight="1" x14ac:dyDescent="0.3">
      <c r="A189" s="44" t="e">
        <f t="shared" si="8"/>
        <v>#VALUE!</v>
      </c>
      <c r="B189" s="8" t="str">
        <f>CONCATENATE(Employees[[#This Row],[Lastname]]," ",Employees[[#This Row],[Firstname]], " ",LEFT(Employees[[#This Row],[Middlename]],1),IF(ISBLANK(Employees[[#This Row],[Middlename]])," ","."))</f>
        <v>DE LARA GRACE L.</v>
      </c>
      <c r="C189" s="8" t="s">
        <v>1463</v>
      </c>
      <c r="D189" s="8" t="s">
        <v>1464</v>
      </c>
      <c r="E189" s="8" t="s">
        <v>1465</v>
      </c>
      <c r="F189" s="8" t="s">
        <v>1294</v>
      </c>
      <c r="G189" s="18" t="s">
        <v>1294</v>
      </c>
      <c r="H189" s="8" t="s">
        <v>97</v>
      </c>
      <c r="I189" s="8" t="b">
        <f>COUNTIF(Employees[Employee Name],Employees[[#This Row],[Employee Name]])&gt;1</f>
        <v>0</v>
      </c>
    </row>
    <row r="190" spans="1:9" ht="30" hidden="1" customHeight="1" x14ac:dyDescent="0.3">
      <c r="A190" s="44" t="e">
        <f t="shared" si="8"/>
        <v>#VALUE!</v>
      </c>
      <c r="B190" s="8" t="str">
        <f>CONCATENATE(Employees[[#This Row],[Lastname]]," ",Employees[[#This Row],[Firstname]], " ",LEFT(Employees[[#This Row],[Middlename]],1),IF(ISBLANK(Employees[[#This Row],[Middlename]])," ","."))</f>
        <v>DE LEON ANALITA B.</v>
      </c>
      <c r="C190" s="8" t="s">
        <v>1466</v>
      </c>
      <c r="D190" s="8" t="s">
        <v>1467</v>
      </c>
      <c r="E190" s="8" t="s">
        <v>344</v>
      </c>
      <c r="F190" s="8" t="s">
        <v>1294</v>
      </c>
      <c r="G190" s="18" t="s">
        <v>1294</v>
      </c>
      <c r="H190" s="8" t="s">
        <v>199</v>
      </c>
      <c r="I190" s="8" t="b">
        <f>COUNTIF(Employees[Employee Name],Employees[[#This Row],[Employee Name]])&gt;1</f>
        <v>0</v>
      </c>
    </row>
    <row r="191" spans="1:9" ht="30" hidden="1" customHeight="1" x14ac:dyDescent="0.3">
      <c r="A191" s="44" t="e">
        <f t="shared" si="8"/>
        <v>#VALUE!</v>
      </c>
      <c r="B191" s="8" t="str">
        <f>CONCATENATE(Employees[[#This Row],[Lastname]]," ",Employees[[#This Row],[Firstname]], " ",LEFT(Employees[[#This Row],[Middlename]],1),IF(ISBLANK(Employees[[#This Row],[Middlename]])," ","."))</f>
        <v xml:space="preserve">DE LUNA ERNESTO  </v>
      </c>
      <c r="C191" s="8" t="s">
        <v>992</v>
      </c>
      <c r="D191" s="8" t="s">
        <v>908</v>
      </c>
      <c r="E191" s="8"/>
      <c r="F191" s="8" t="s">
        <v>198</v>
      </c>
      <c r="G191" s="18" t="s">
        <v>2006</v>
      </c>
      <c r="H191" s="8" t="s">
        <v>592</v>
      </c>
      <c r="I191" s="8" t="b">
        <f>COUNTIF(Employees[Employee Name],Employees[[#This Row],[Employee Name]])&gt;1</f>
        <v>0</v>
      </c>
    </row>
    <row r="192" spans="1:9" ht="30" hidden="1" customHeight="1" x14ac:dyDescent="0.3">
      <c r="A192" s="44" t="e">
        <f t="shared" si="8"/>
        <v>#VALUE!</v>
      </c>
      <c r="B192" s="8" t="str">
        <f>CONCATENATE(Employees[[#This Row],[Lastname]]," ",Employees[[#This Row],[Firstname]], " ",LEFT(Employees[[#This Row],[Middlename]],1),IF(ISBLANK(Employees[[#This Row],[Middlename]])," ","."))</f>
        <v>DE OCAMPO ALMA A.</v>
      </c>
      <c r="C192" s="8" t="s">
        <v>361</v>
      </c>
      <c r="D192" s="8" t="s">
        <v>87</v>
      </c>
      <c r="E192" s="8" t="s">
        <v>1278</v>
      </c>
      <c r="F192" s="8" t="s">
        <v>125</v>
      </c>
      <c r="G192" s="18" t="s">
        <v>2006</v>
      </c>
      <c r="H192" s="8" t="s">
        <v>103</v>
      </c>
      <c r="I192" s="8" t="b">
        <f>COUNTIF(Employees[Employee Name],Employees[[#This Row],[Employee Name]])&gt;1</f>
        <v>0</v>
      </c>
    </row>
    <row r="193" spans="1:9" ht="30" hidden="1" customHeight="1" x14ac:dyDescent="0.3">
      <c r="A193" s="44" t="e">
        <f t="shared" si="8"/>
        <v>#VALUE!</v>
      </c>
      <c r="B193" s="8" t="str">
        <f>CONCATENATE(Employees[[#This Row],[Lastname]]," ",Employees[[#This Row],[Firstname]], " ",LEFT(Employees[[#This Row],[Middlename]],1),IF(ISBLANK(Employees[[#This Row],[Middlename]])," ","."))</f>
        <v>DE OCAMPO MA. ELENA D.</v>
      </c>
      <c r="C193" s="8" t="s">
        <v>361</v>
      </c>
      <c r="D193" s="8" t="s">
        <v>362</v>
      </c>
      <c r="E193" s="8" t="s">
        <v>119</v>
      </c>
      <c r="F193" s="8" t="s">
        <v>125</v>
      </c>
      <c r="G193" s="18" t="s">
        <v>2006</v>
      </c>
      <c r="H193" s="8" t="s">
        <v>363</v>
      </c>
      <c r="I193" s="8" t="b">
        <f>COUNTIF(Employees[Employee Name],Employees[[#This Row],[Employee Name]])&gt;1</f>
        <v>0</v>
      </c>
    </row>
    <row r="194" spans="1:9" ht="30" hidden="1" customHeight="1" x14ac:dyDescent="0.3">
      <c r="A194" s="44" t="e">
        <f t="shared" si="8"/>
        <v>#VALUE!</v>
      </c>
      <c r="B194" s="8" t="str">
        <f>CONCATENATE(Employees[[#This Row],[Lastname]]," ",Employees[[#This Row],[Firstname]], " ",LEFT(Employees[[#This Row],[Middlename]],1),IF(ISBLANK(Employees[[#This Row],[Middlename]])," ","."))</f>
        <v>DE OCAMPO MARISSA B.</v>
      </c>
      <c r="C194" s="8" t="s">
        <v>361</v>
      </c>
      <c r="D194" s="8" t="s">
        <v>185</v>
      </c>
      <c r="E194" s="8" t="s">
        <v>145</v>
      </c>
      <c r="F194" s="8" t="s">
        <v>488</v>
      </c>
      <c r="G194" s="8" t="s">
        <v>2006</v>
      </c>
      <c r="H194" s="8" t="s">
        <v>489</v>
      </c>
      <c r="I194" s="8" t="b">
        <f>COUNTIF(Employees[Employee Name],Employees[[#This Row],[Employee Name]])&gt;1</f>
        <v>0</v>
      </c>
    </row>
    <row r="195" spans="1:9" ht="30" hidden="1" customHeight="1" x14ac:dyDescent="0.3">
      <c r="A195" s="44" t="e">
        <f t="shared" si="8"/>
        <v>#VALUE!</v>
      </c>
      <c r="B195" s="8" t="str">
        <f>CONCATENATE(Employees[[#This Row],[Lastname]]," ",Employees[[#This Row],[Firstname]], " ",LEFT(Employees[[#This Row],[Middlename]],1),IF(ISBLANK(Employees[[#This Row],[Middlename]])," ","."))</f>
        <v>DE SAGUN NANCY D.</v>
      </c>
      <c r="C195" s="8" t="s">
        <v>248</v>
      </c>
      <c r="D195" s="8" t="s">
        <v>1468</v>
      </c>
      <c r="E195" s="8" t="s">
        <v>100</v>
      </c>
      <c r="F195" s="8" t="s">
        <v>1294</v>
      </c>
      <c r="G195" s="18" t="s">
        <v>1294</v>
      </c>
      <c r="H195" s="8" t="s">
        <v>363</v>
      </c>
      <c r="I195" s="8" t="b">
        <f>COUNTIF(Employees[Employee Name],Employees[[#This Row],[Employee Name]])&gt;1</f>
        <v>0</v>
      </c>
    </row>
    <row r="196" spans="1:9" ht="30" hidden="1" customHeight="1" x14ac:dyDescent="0.3">
      <c r="A196" s="44" t="e">
        <f t="shared" si="8"/>
        <v>#VALUE!</v>
      </c>
      <c r="B196" s="8" t="str">
        <f>CONCATENATE(Employees[[#This Row],[Lastname]]," ",Employees[[#This Row],[Firstname]], " ",LEFT(Employees[[#This Row],[Middlename]],1),IF(ISBLANK(Employees[[#This Row],[Middlename]])," ","."))</f>
        <v>DE SAGUN VICTOR V.</v>
      </c>
      <c r="C196" s="8" t="s">
        <v>248</v>
      </c>
      <c r="D196" s="8" t="s">
        <v>249</v>
      </c>
      <c r="E196" s="8" t="s">
        <v>150</v>
      </c>
      <c r="F196" s="18" t="s">
        <v>2011</v>
      </c>
      <c r="G196" s="18" t="s">
        <v>2006</v>
      </c>
      <c r="H196" s="8" t="s">
        <v>242</v>
      </c>
      <c r="I196" s="8" t="b">
        <f>COUNTIF(Employees[Employee Name],Employees[[#This Row],[Employee Name]])&gt;1</f>
        <v>0</v>
      </c>
    </row>
    <row r="197" spans="1:9" ht="30" hidden="1" customHeight="1" x14ac:dyDescent="0.3">
      <c r="A197" s="44" t="e">
        <f t="shared" si="8"/>
        <v>#VALUE!</v>
      </c>
      <c r="B197" s="8" t="str">
        <f>CONCATENATE(Employees[[#This Row],[Lastname]]," ",Employees[[#This Row],[Firstname]], " ",LEFT(Employees[[#This Row],[Middlename]],1),IF(ISBLANK(Employees[[#This Row],[Middlename]])," ","."))</f>
        <v>DE VILLA JAYVEE U.</v>
      </c>
      <c r="C197" s="8" t="s">
        <v>339</v>
      </c>
      <c r="D197" s="8" t="s">
        <v>2031</v>
      </c>
      <c r="E197" s="8" t="s">
        <v>2032</v>
      </c>
      <c r="F197" s="8" t="s">
        <v>2033</v>
      </c>
      <c r="G197" s="8" t="s">
        <v>2006</v>
      </c>
      <c r="H197" s="8" t="s">
        <v>441</v>
      </c>
      <c r="I197" s="8" t="b">
        <f>COUNTIF(Employees[Employee Name],Employees[[#This Row],[Employee Name]])&gt;1</f>
        <v>0</v>
      </c>
    </row>
    <row r="198" spans="1:9" ht="30" hidden="1" customHeight="1" x14ac:dyDescent="0.3">
      <c r="A198" s="44" t="e">
        <f t="shared" si="8"/>
        <v>#VALUE!</v>
      </c>
      <c r="B198" s="8" t="str">
        <f>CONCATENATE(Employees[[#This Row],[Lastname]]," ",Employees[[#This Row],[Firstname]], " ",LEFT(Employees[[#This Row],[Middlename]],1),IF(ISBLANK(Employees[[#This Row],[Middlename]])," ","."))</f>
        <v>DE VILLA MYRNA D.</v>
      </c>
      <c r="C198" s="8" t="s">
        <v>339</v>
      </c>
      <c r="D198" s="8" t="s">
        <v>531</v>
      </c>
      <c r="E198" s="8" t="s">
        <v>785</v>
      </c>
      <c r="F198" s="8" t="s">
        <v>198</v>
      </c>
      <c r="G198" s="18" t="s">
        <v>2006</v>
      </c>
      <c r="H198" s="8" t="s">
        <v>209</v>
      </c>
      <c r="I198" s="8" t="b">
        <f>COUNTIF(Employees[Employee Name],Employees[[#This Row],[Employee Name]])&gt;1</f>
        <v>0</v>
      </c>
    </row>
    <row r="199" spans="1:9" ht="30" hidden="1" customHeight="1" x14ac:dyDescent="0.3">
      <c r="A199" s="44" t="e">
        <f t="shared" si="8"/>
        <v>#VALUE!</v>
      </c>
      <c r="B199" s="8" t="str">
        <f>CONCATENATE(Employees[[#This Row],[Lastname]]," ",Employees[[#This Row],[Firstname]], " ",LEFT(Employees[[#This Row],[Middlename]],1),IF(ISBLANK(Employees[[#This Row],[Middlename]])," ","."))</f>
        <v>DE VILLA OFELIA G.</v>
      </c>
      <c r="C199" s="8" t="s">
        <v>339</v>
      </c>
      <c r="D199" s="8" t="s">
        <v>197</v>
      </c>
      <c r="E199" s="8" t="s">
        <v>166</v>
      </c>
      <c r="F199" s="8" t="s">
        <v>198</v>
      </c>
      <c r="G199" s="18" t="s">
        <v>2006</v>
      </c>
      <c r="H199" s="8" t="s">
        <v>337</v>
      </c>
      <c r="I199" s="8" t="b">
        <f>COUNTIF(Employees[Employee Name],Employees[[#This Row],[Employee Name]])&gt;1</f>
        <v>0</v>
      </c>
    </row>
    <row r="200" spans="1:9" ht="30" hidden="1" customHeight="1" x14ac:dyDescent="0.3">
      <c r="A200" s="44" t="e">
        <f t="shared" si="8"/>
        <v>#VALUE!</v>
      </c>
      <c r="B200" s="8" t="str">
        <f>CONCATENATE(Employees[[#This Row],[Lastname]]," ",Employees[[#This Row],[Firstname]], " ",LEFT(Employees[[#This Row],[Middlename]],1),IF(ISBLANK(Employees[[#This Row],[Middlename]])," ","."))</f>
        <v>DEL MUNDO ESTER B.</v>
      </c>
      <c r="C200" s="8" t="s">
        <v>449</v>
      </c>
      <c r="D200" s="8" t="s">
        <v>450</v>
      </c>
      <c r="E200" s="8" t="s">
        <v>145</v>
      </c>
      <c r="F200" s="8" t="s">
        <v>125</v>
      </c>
      <c r="G200" s="18" t="s">
        <v>2006</v>
      </c>
      <c r="H200" s="8" t="s">
        <v>272</v>
      </c>
      <c r="I200" s="8" t="b">
        <f>COUNTIF(Employees[Employee Name],Employees[[#This Row],[Employee Name]])&gt;1</f>
        <v>0</v>
      </c>
    </row>
    <row r="201" spans="1:9" ht="30" hidden="1" customHeight="1" x14ac:dyDescent="0.3">
      <c r="A201" s="44" t="e">
        <f t="shared" si="8"/>
        <v>#VALUE!</v>
      </c>
      <c r="B201" s="8" t="str">
        <f>CONCATENATE(Employees[[#This Row],[Lastname]]," ",Employees[[#This Row],[Firstname]], " ",LEFT(Employees[[#This Row],[Middlename]],1),IF(ISBLANK(Employees[[#This Row],[Middlename]])," ","."))</f>
        <v>DEL MUNDO HERMOGENES C.</v>
      </c>
      <c r="C201" s="8" t="s">
        <v>449</v>
      </c>
      <c r="D201" s="8" t="s">
        <v>452</v>
      </c>
      <c r="E201" s="8" t="s">
        <v>134</v>
      </c>
      <c r="F201" s="8" t="s">
        <v>453</v>
      </c>
      <c r="G201" s="18" t="s">
        <v>2006</v>
      </c>
      <c r="H201" s="8" t="s">
        <v>272</v>
      </c>
      <c r="I201" s="8" t="b">
        <f>COUNTIF(Employees[Employee Name],Employees[[#This Row],[Employee Name]])&gt;1</f>
        <v>0</v>
      </c>
    </row>
    <row r="202" spans="1:9" ht="30" hidden="1" customHeight="1" x14ac:dyDescent="0.3">
      <c r="A202" s="44" t="e">
        <f t="shared" si="8"/>
        <v>#VALUE!</v>
      </c>
      <c r="B202" s="8" t="str">
        <f>CONCATENATE(Employees[[#This Row],[Lastname]]," ",Employees[[#This Row],[Firstname]], " ",LEFT(Employees[[#This Row],[Middlename]],1),IF(ISBLANK(Employees[[#This Row],[Middlename]])," ","."))</f>
        <v>DEL MUNDO JONAS B.</v>
      </c>
      <c r="C202" s="8" t="s">
        <v>449</v>
      </c>
      <c r="D202" s="8" t="s">
        <v>2001</v>
      </c>
      <c r="E202" s="8" t="s">
        <v>145</v>
      </c>
      <c r="F202" s="8" t="s">
        <v>1294</v>
      </c>
      <c r="G202" s="18" t="s">
        <v>1294</v>
      </c>
      <c r="H202" s="8" t="s">
        <v>135</v>
      </c>
      <c r="I202" s="8" t="b">
        <f>COUNTIF(Employees[Employee Name],Employees[[#This Row],[Employee Name]])&gt;1</f>
        <v>0</v>
      </c>
    </row>
    <row r="203" spans="1:9" ht="30" hidden="1" customHeight="1" x14ac:dyDescent="0.3">
      <c r="A203" s="44" t="e">
        <f t="shared" si="8"/>
        <v>#VALUE!</v>
      </c>
      <c r="B203" s="8" t="str">
        <f>CONCATENATE(Employees[[#This Row],[Lastname]]," ",Employees[[#This Row],[Firstname]], " ",LEFT(Employees[[#This Row],[Middlename]],1),IF(ISBLANK(Employees[[#This Row],[Middlename]])," ","."))</f>
        <v>DEL MUNDO ROSALLE A.</v>
      </c>
      <c r="C203" s="8" t="s">
        <v>449</v>
      </c>
      <c r="D203" s="8" t="s">
        <v>523</v>
      </c>
      <c r="E203" s="8" t="s">
        <v>88</v>
      </c>
      <c r="F203" s="8" t="s">
        <v>125</v>
      </c>
      <c r="G203" s="18" t="s">
        <v>2006</v>
      </c>
      <c r="H203" s="8" t="s">
        <v>156</v>
      </c>
      <c r="I203" s="8" t="b">
        <f>COUNTIF(Employees[Employee Name],Employees[[#This Row],[Employee Name]])&gt;1</f>
        <v>0</v>
      </c>
    </row>
    <row r="204" spans="1:9" ht="30" hidden="1" customHeight="1" x14ac:dyDescent="0.3">
      <c r="A204" s="44" t="e">
        <f t="shared" si="8"/>
        <v>#VALUE!</v>
      </c>
      <c r="B204" s="8" t="str">
        <f>CONCATENATE(Employees[[#This Row],[Lastname]]," ",Employees[[#This Row],[Firstname]], " ",LEFT(Employees[[#This Row],[Middlename]],1),IF(ISBLANK(Employees[[#This Row],[Middlename]])," ","."))</f>
        <v>DELA CRUZ CHARITO A.</v>
      </c>
      <c r="C204" s="8" t="s">
        <v>1018</v>
      </c>
      <c r="D204" s="8" t="s">
        <v>1469</v>
      </c>
      <c r="E204" s="8" t="s">
        <v>665</v>
      </c>
      <c r="F204" s="8" t="s">
        <v>1294</v>
      </c>
      <c r="G204" s="18" t="s">
        <v>1294</v>
      </c>
      <c r="H204" s="8" t="s">
        <v>644</v>
      </c>
      <c r="I204" s="8" t="b">
        <f>COUNTIF(Employees[Employee Name],Employees[[#This Row],[Employee Name]])&gt;1</f>
        <v>0</v>
      </c>
    </row>
    <row r="205" spans="1:9" ht="30" hidden="1" customHeight="1" x14ac:dyDescent="0.3">
      <c r="A205" s="44" t="e">
        <f t="shared" si="8"/>
        <v>#VALUE!</v>
      </c>
      <c r="B205" s="8" t="str">
        <f>CONCATENATE(Employees[[#This Row],[Lastname]]," ",Employees[[#This Row],[Firstname]], " ",LEFT(Employees[[#This Row],[Middlename]],1),IF(ISBLANK(Employees[[#This Row],[Middlename]])," ","."))</f>
        <v>DELA CRUZ EVANGELINE P.</v>
      </c>
      <c r="C205" s="8" t="s">
        <v>1018</v>
      </c>
      <c r="D205" s="8" t="s">
        <v>208</v>
      </c>
      <c r="E205" s="8" t="s">
        <v>124</v>
      </c>
      <c r="F205" s="8" t="s">
        <v>125</v>
      </c>
      <c r="G205" s="18" t="s">
        <v>2006</v>
      </c>
      <c r="H205" s="8" t="s">
        <v>1019</v>
      </c>
      <c r="I205" s="8" t="b">
        <f>COUNTIF(Employees[Employee Name],Employees[[#This Row],[Employee Name]])&gt;1</f>
        <v>0</v>
      </c>
    </row>
    <row r="206" spans="1:9" ht="30" hidden="1" customHeight="1" x14ac:dyDescent="0.3">
      <c r="A206" s="44" t="e">
        <f t="shared" si="8"/>
        <v>#VALUE!</v>
      </c>
      <c r="B206" s="8" t="str">
        <f>CONCATENATE(Employees[[#This Row],[Lastname]]," ",Employees[[#This Row],[Firstname]], " ",LEFT(Employees[[#This Row],[Middlename]],1),IF(ISBLANK(Employees[[#This Row],[Middlename]])," ","."))</f>
        <v>DELA CRUZ SHIELA G.</v>
      </c>
      <c r="C206" s="8" t="s">
        <v>1018</v>
      </c>
      <c r="D206" s="8" t="s">
        <v>1998</v>
      </c>
      <c r="E206" s="8" t="s">
        <v>1999</v>
      </c>
      <c r="F206" s="8" t="s">
        <v>192</v>
      </c>
      <c r="G206" s="8" t="s">
        <v>2006</v>
      </c>
      <c r="H206" s="8" t="s">
        <v>97</v>
      </c>
      <c r="I206" s="8" t="b">
        <f>COUNTIF(Employees[Employee Name],Employees[[#This Row],[Employee Name]])&gt;1</f>
        <v>0</v>
      </c>
    </row>
    <row r="207" spans="1:9" ht="30" hidden="1" customHeight="1" x14ac:dyDescent="0.3">
      <c r="A207" s="44" t="e">
        <f t="shared" si="8"/>
        <v>#VALUE!</v>
      </c>
      <c r="B207" s="8" t="str">
        <f>CONCATENATE(Employees[[#This Row],[Lastname]]," ",Employees[[#This Row],[Firstname]], " ",LEFT(Employees[[#This Row],[Middlename]],1),IF(ISBLANK(Employees[[#This Row],[Middlename]])," ","."))</f>
        <v>DELA GRACIA MA. CECILIA P.</v>
      </c>
      <c r="C207" s="8" t="s">
        <v>867</v>
      </c>
      <c r="D207" s="8" t="s">
        <v>868</v>
      </c>
      <c r="E207" s="8" t="s">
        <v>869</v>
      </c>
      <c r="F207" s="8" t="s">
        <v>870</v>
      </c>
      <c r="G207" s="18" t="s">
        <v>2006</v>
      </c>
      <c r="H207" s="8" t="s">
        <v>441</v>
      </c>
      <c r="I207" s="8" t="b">
        <f>COUNTIF(Employees[Employee Name],Employees[[#This Row],[Employee Name]])&gt;1</f>
        <v>0</v>
      </c>
    </row>
    <row r="208" spans="1:9" ht="30" hidden="1" customHeight="1" x14ac:dyDescent="0.3">
      <c r="A208" s="44" t="e">
        <f t="shared" si="8"/>
        <v>#VALUE!</v>
      </c>
      <c r="B208" s="8" t="str">
        <f>CONCATENATE(Employees[[#This Row],[Lastname]]," ",Employees[[#This Row],[Firstname]], " ",LEFT(Employees[[#This Row],[Middlename]],1),IF(ISBLANK(Employees[[#This Row],[Middlename]])," ","."))</f>
        <v>DELA PEÑA ALFREDO C.</v>
      </c>
      <c r="C208" s="8" t="s">
        <v>1002</v>
      </c>
      <c r="D208" s="8" t="s">
        <v>180</v>
      </c>
      <c r="E208" s="8" t="s">
        <v>904</v>
      </c>
      <c r="F208" s="8" t="s">
        <v>903</v>
      </c>
      <c r="G208" s="18" t="s">
        <v>2006</v>
      </c>
      <c r="H208" s="8" t="s">
        <v>272</v>
      </c>
      <c r="I208" s="8" t="b">
        <f>COUNTIF(Employees[Employee Name],Employees[[#This Row],[Employee Name]])&gt;1</f>
        <v>0</v>
      </c>
    </row>
    <row r="209" spans="1:9" ht="30" hidden="1" customHeight="1" x14ac:dyDescent="0.3">
      <c r="A209" s="44" t="e">
        <f t="shared" si="8"/>
        <v>#VALUE!</v>
      </c>
      <c r="B209" s="8" t="str">
        <f>CONCATENATE(Employees[[#This Row],[Lastname]]," ",Employees[[#This Row],[Firstname]], " ",LEFT(Employees[[#This Row],[Middlename]],1),IF(ISBLANK(Employees[[#This Row],[Middlename]])," ","."))</f>
        <v>DELFINO NINA C.</v>
      </c>
      <c r="C209" s="8" t="s">
        <v>388</v>
      </c>
      <c r="D209" s="8" t="s">
        <v>389</v>
      </c>
      <c r="E209" s="8" t="s">
        <v>134</v>
      </c>
      <c r="F209" s="8" t="s">
        <v>96</v>
      </c>
      <c r="G209" s="8" t="s">
        <v>2006</v>
      </c>
      <c r="H209" s="8" t="s">
        <v>97</v>
      </c>
      <c r="I209" s="8" t="b">
        <f>COUNTIF(Employees[Employee Name],Employees[[#This Row],[Employee Name]])&gt;1</f>
        <v>0</v>
      </c>
    </row>
    <row r="210" spans="1:9" ht="30" hidden="1" customHeight="1" x14ac:dyDescent="0.3">
      <c r="A210" s="44" t="e">
        <f t="shared" si="8"/>
        <v>#VALUE!</v>
      </c>
      <c r="B210" s="8" t="str">
        <f>CONCATENATE(Employees[[#This Row],[Lastname]]," ",Employees[[#This Row],[Firstname]], " ",LEFT(Employees[[#This Row],[Middlename]],1),IF(ISBLANK(Employees[[#This Row],[Middlename]])," ","."))</f>
        <v xml:space="preserve">DELMUNDO JONAS  </v>
      </c>
      <c r="C210" s="18" t="s">
        <v>2115</v>
      </c>
      <c r="D210" s="18" t="s">
        <v>2001</v>
      </c>
      <c r="E210" s="8"/>
      <c r="F210" s="18" t="s">
        <v>2116</v>
      </c>
      <c r="G210" s="8"/>
      <c r="H210" s="18" t="s">
        <v>135</v>
      </c>
      <c r="I210" s="8" t="b">
        <f>COUNTIF(Employees[Employee Name],Employees[[#This Row],[Employee Name]])&gt;1</f>
        <v>0</v>
      </c>
    </row>
    <row r="211" spans="1:9" ht="30" hidden="1" customHeight="1" x14ac:dyDescent="0.3">
      <c r="A211" s="44" t="e">
        <f t="shared" si="8"/>
        <v>#VALUE!</v>
      </c>
      <c r="B211" s="8" t="str">
        <f>CONCATENATE(Employees[[#This Row],[Lastname]]," ",Employees[[#This Row],[Firstname]], " ",LEFT(Employees[[#This Row],[Middlename]],1),IF(ISBLANK(Employees[[#This Row],[Middlename]])," ","."))</f>
        <v>DEMATERA PEDRO B.</v>
      </c>
      <c r="C211" s="8" t="s">
        <v>1470</v>
      </c>
      <c r="D211" s="8" t="s">
        <v>1471</v>
      </c>
      <c r="E211" s="8" t="s">
        <v>803</v>
      </c>
      <c r="F211" s="8" t="s">
        <v>1294</v>
      </c>
      <c r="G211" s="18" t="s">
        <v>1294</v>
      </c>
      <c r="H211" s="8" t="s">
        <v>352</v>
      </c>
      <c r="I211" s="8" t="b">
        <f>COUNTIF(Employees[Employee Name],Employees[[#This Row],[Employee Name]])&gt;1</f>
        <v>0</v>
      </c>
    </row>
    <row r="212" spans="1:9" ht="30" hidden="1" customHeight="1" x14ac:dyDescent="0.3">
      <c r="A212" s="44" t="e">
        <f t="shared" si="8"/>
        <v>#VALUE!</v>
      </c>
      <c r="B212" s="8" t="str">
        <f>CONCATENATE(Employees[[#This Row],[Lastname]]," ",Employees[[#This Row],[Firstname]], " ",LEFT(Employees[[#This Row],[Middlename]],1),IF(ISBLANK(Employees[[#This Row],[Middlename]])," ","."))</f>
        <v>DERLA APOLONIO JR D.</v>
      </c>
      <c r="C212" s="8" t="s">
        <v>1472</v>
      </c>
      <c r="D212" s="8" t="s">
        <v>1473</v>
      </c>
      <c r="E212" s="8" t="s">
        <v>119</v>
      </c>
      <c r="F212" s="8" t="s">
        <v>1294</v>
      </c>
      <c r="G212" s="18" t="s">
        <v>1294</v>
      </c>
      <c r="H212" s="8" t="s">
        <v>290</v>
      </c>
      <c r="I212" s="8" t="b">
        <f>COUNTIF(Employees[Employee Name],Employees[[#This Row],[Employee Name]])&gt;1</f>
        <v>0</v>
      </c>
    </row>
    <row r="213" spans="1:9" ht="30" hidden="1" customHeight="1" x14ac:dyDescent="0.3">
      <c r="A213" s="44" t="e">
        <f t="shared" si="8"/>
        <v>#VALUE!</v>
      </c>
      <c r="B213" s="8" t="str">
        <f>CONCATENATE(Employees[[#This Row],[Lastname]]," ",Employees[[#This Row],[Firstname]], " ",LEFT(Employees[[#This Row],[Middlename]],1),IF(ISBLANK(Employees[[#This Row],[Middlename]])," ","."))</f>
        <v>DERLA ARTHUR D.</v>
      </c>
      <c r="C213" s="8" t="s">
        <v>1472</v>
      </c>
      <c r="D213" s="8" t="s">
        <v>1474</v>
      </c>
      <c r="E213" s="8" t="s">
        <v>1475</v>
      </c>
      <c r="F213" s="8" t="s">
        <v>1294</v>
      </c>
      <c r="G213" s="18" t="s">
        <v>1294</v>
      </c>
      <c r="H213" s="8" t="s">
        <v>290</v>
      </c>
      <c r="I213" s="8" t="b">
        <f>COUNTIF(Employees[Employee Name],Employees[[#This Row],[Employee Name]])&gt;1</f>
        <v>0</v>
      </c>
    </row>
    <row r="214" spans="1:9" ht="30" hidden="1" customHeight="1" x14ac:dyDescent="0.3">
      <c r="A214" s="44" t="e">
        <f t="shared" si="8"/>
        <v>#VALUE!</v>
      </c>
      <c r="B214" s="8" t="str">
        <f>CONCATENATE(Employees[[#This Row],[Lastname]]," ",Employees[[#This Row],[Firstname]], " ",LEFT(Employees[[#This Row],[Middlename]],1),IF(ISBLANK(Employees[[#This Row],[Middlename]])," ","."))</f>
        <v>DESEPEDA ADELAIDA R.</v>
      </c>
      <c r="C214" s="18" t="s">
        <v>2113</v>
      </c>
      <c r="D214" s="18" t="s">
        <v>264</v>
      </c>
      <c r="E214" s="18" t="s">
        <v>332</v>
      </c>
      <c r="F214" s="18" t="s">
        <v>1294</v>
      </c>
      <c r="G214" s="8"/>
      <c r="H214" s="18" t="s">
        <v>209</v>
      </c>
      <c r="I214" s="8" t="b">
        <f>COUNTIF(Employees[Employee Name],Employees[[#This Row],[Employee Name]])&gt;1</f>
        <v>0</v>
      </c>
    </row>
    <row r="215" spans="1:9" ht="30" hidden="1" customHeight="1" x14ac:dyDescent="0.3">
      <c r="A215" s="44" t="e">
        <f t="shared" si="8"/>
        <v>#VALUE!</v>
      </c>
      <c r="B215" s="8" t="str">
        <f>CONCATENATE(Employees[[#This Row],[Lastname]]," ",Employees[[#This Row],[Firstname]], " ",LEFT(Employees[[#This Row],[Middlename]],1),IF(ISBLANK(Employees[[#This Row],[Middlename]])," ","."))</f>
        <v>DESINGAŃO PURIFICACION A.</v>
      </c>
      <c r="C215" s="8" t="s">
        <v>1476</v>
      </c>
      <c r="D215" s="8" t="s">
        <v>1477</v>
      </c>
      <c r="E215" s="8" t="s">
        <v>1478</v>
      </c>
      <c r="F215" s="8" t="s">
        <v>1294</v>
      </c>
      <c r="G215" s="18" t="s">
        <v>1294</v>
      </c>
      <c r="H215" s="8" t="s">
        <v>363</v>
      </c>
      <c r="I215" s="8" t="b">
        <f>COUNTIF(Employees[Employee Name],Employees[[#This Row],[Employee Name]])&gt;1</f>
        <v>0</v>
      </c>
    </row>
    <row r="216" spans="1:9" ht="30" hidden="1" customHeight="1" x14ac:dyDescent="0.3">
      <c r="A216" s="44" t="e">
        <f t="shared" si="8"/>
        <v>#VALUE!</v>
      </c>
      <c r="B216" s="8" t="str">
        <f>CONCATENATE(Employees[[#This Row],[Lastname]]," ",Employees[[#This Row],[Firstname]], " ",LEFT(Employees[[#This Row],[Middlename]],1),IF(ISBLANK(Employees[[#This Row],[Middlename]])," ","."))</f>
        <v xml:space="preserve">DESIPEDA ALDWIN  </v>
      </c>
      <c r="C216" s="18" t="s">
        <v>1479</v>
      </c>
      <c r="D216" s="18" t="s">
        <v>2111</v>
      </c>
      <c r="E216" s="8"/>
      <c r="F216" s="18" t="s">
        <v>1294</v>
      </c>
      <c r="G216" s="18"/>
      <c r="H216" s="18" t="s">
        <v>290</v>
      </c>
      <c r="I216" s="8" t="b">
        <f>COUNTIF(Employees[Employee Name],Employees[[#This Row],[Employee Name]])&gt;1</f>
        <v>0</v>
      </c>
    </row>
    <row r="217" spans="1:9" ht="30" hidden="1" customHeight="1" x14ac:dyDescent="0.3">
      <c r="A217" s="44" t="e">
        <f t="shared" si="8"/>
        <v>#VALUE!</v>
      </c>
      <c r="B217" s="8" t="str">
        <f>CONCATENATE(Employees[[#This Row],[Lastname]]," ",Employees[[#This Row],[Firstname]], " ",LEFT(Employees[[#This Row],[Middlename]],1),IF(ISBLANK(Employees[[#This Row],[Middlename]])," ","."))</f>
        <v>DESIPEDA MACARIA P.</v>
      </c>
      <c r="C217" s="8" t="s">
        <v>1479</v>
      </c>
      <c r="D217" s="8" t="s">
        <v>1480</v>
      </c>
      <c r="E217" s="8" t="s">
        <v>1481</v>
      </c>
      <c r="F217" s="8" t="s">
        <v>1294</v>
      </c>
      <c r="G217" s="18" t="s">
        <v>1294</v>
      </c>
      <c r="H217" s="8" t="s">
        <v>1711</v>
      </c>
      <c r="I217" s="8" t="b">
        <f>COUNTIF(Employees[Employee Name],Employees[[#This Row],[Employee Name]])&gt;1</f>
        <v>0</v>
      </c>
    </row>
    <row r="218" spans="1:9" ht="30" hidden="1" customHeight="1" x14ac:dyDescent="0.3">
      <c r="A218" s="44" t="e">
        <f t="shared" si="8"/>
        <v>#VALUE!</v>
      </c>
      <c r="B218" s="8" t="str">
        <f>CONCATENATE(Employees[[#This Row],[Lastname]]," ",Employees[[#This Row],[Firstname]], " ",LEFT(Employees[[#This Row],[Middlename]],1),IF(ISBLANK(Employees[[#This Row],[Middlename]])," ","."))</f>
        <v>DEVILLA ALICE P.</v>
      </c>
      <c r="C218" s="18" t="s">
        <v>2107</v>
      </c>
      <c r="D218" s="18" t="s">
        <v>2108</v>
      </c>
      <c r="E218" s="18" t="s">
        <v>124</v>
      </c>
      <c r="F218" s="18" t="s">
        <v>1294</v>
      </c>
      <c r="G218" s="8"/>
      <c r="H218" s="18" t="s">
        <v>2063</v>
      </c>
      <c r="I218" s="8" t="b">
        <f>COUNTIF(Employees[Employee Name],Employees[[#This Row],[Employee Name]])&gt;1</f>
        <v>0</v>
      </c>
    </row>
    <row r="219" spans="1:9" ht="30" hidden="1" customHeight="1" x14ac:dyDescent="0.3">
      <c r="A219" s="44" t="e">
        <f t="shared" si="8"/>
        <v>#VALUE!</v>
      </c>
      <c r="B219" s="8" t="str">
        <f>CONCATENATE(Employees[[#This Row],[Lastname]]," ",Employees[[#This Row],[Firstname]], " ",LEFT(Employees[[#This Row],[Middlename]],1),IF(ISBLANK(Employees[[#This Row],[Middlename]])," ","."))</f>
        <v>DIAZ CAROLINA P.</v>
      </c>
      <c r="C219" s="8" t="s">
        <v>1291</v>
      </c>
      <c r="D219" s="8" t="s">
        <v>544</v>
      </c>
      <c r="E219" s="8" t="s">
        <v>124</v>
      </c>
      <c r="F219" s="8" t="s">
        <v>1294</v>
      </c>
      <c r="G219" s="18" t="s">
        <v>1294</v>
      </c>
      <c r="H219" s="8" t="s">
        <v>363</v>
      </c>
      <c r="I219" s="8" t="b">
        <f>COUNTIF(Employees[Employee Name],Employees[[#This Row],[Employee Name]])&gt;1</f>
        <v>0</v>
      </c>
    </row>
    <row r="220" spans="1:9" s="8" customFormat="1" ht="30" hidden="1" customHeight="1" x14ac:dyDescent="0.3">
      <c r="A220" s="44" t="e">
        <f t="shared" si="8"/>
        <v>#VALUE!</v>
      </c>
      <c r="B220" s="8" t="str">
        <f>CONCATENATE(Employees[[#This Row],[Lastname]]," ",Employees[[#This Row],[Firstname]], " ",LEFT(Employees[[#This Row],[Middlename]],1),IF(ISBLANK(Employees[[#This Row],[Middlename]])," ","."))</f>
        <v xml:space="preserve">DIGNO DANILO  </v>
      </c>
      <c r="C220" s="8" t="s">
        <v>1482</v>
      </c>
      <c r="D220" s="8" t="s">
        <v>308</v>
      </c>
      <c r="F220" s="8" t="s">
        <v>1294</v>
      </c>
      <c r="G220" s="18" t="s">
        <v>1294</v>
      </c>
      <c r="H220" s="8" t="s">
        <v>290</v>
      </c>
      <c r="I220" s="8" t="b">
        <f>COUNTIF(Employees[Employee Name],Employees[[#This Row],[Employee Name]])&gt;1</f>
        <v>0</v>
      </c>
    </row>
    <row r="221" spans="1:9" s="8" customFormat="1" ht="30" hidden="1" customHeight="1" x14ac:dyDescent="0.3">
      <c r="A221" s="44" t="e">
        <f>A219+1</f>
        <v>#VALUE!</v>
      </c>
      <c r="B221" s="8" t="str">
        <f>CONCATENATE(Employees[[#This Row],[Lastname]]," ",Employees[[#This Row],[Firstname]], " ",LEFT(Employees[[#This Row],[Middlename]],1),IF(ISBLANK(Employees[[#This Row],[Middlename]])," ","."))</f>
        <v xml:space="preserve">DIGO MANUEL  </v>
      </c>
      <c r="C221" s="8" t="s">
        <v>292</v>
      </c>
      <c r="D221" s="8" t="s">
        <v>293</v>
      </c>
      <c r="F221" s="18" t="s">
        <v>2012</v>
      </c>
      <c r="G221" s="18" t="s">
        <v>2006</v>
      </c>
      <c r="H221" s="8" t="s">
        <v>199</v>
      </c>
      <c r="I221" s="8" t="b">
        <f>COUNTIF(Employees[Employee Name],Employees[[#This Row],[Employee Name]])&gt;1</f>
        <v>0</v>
      </c>
    </row>
    <row r="222" spans="1:9" s="8" customFormat="1" ht="30" hidden="1" customHeight="1" x14ac:dyDescent="0.3">
      <c r="A222" s="44" t="e">
        <f>A221+1</f>
        <v>#VALUE!</v>
      </c>
      <c r="B222" s="8" t="str">
        <f>CONCATENATE(Employees[[#This Row],[Lastname]]," ",Employees[[#This Row],[Firstname]], " ",LEFT(Employees[[#This Row],[Middlename]],1),IF(ISBLANK(Employees[[#This Row],[Middlename]])," ","."))</f>
        <v>DIGO MARIE BERNADETTE C.</v>
      </c>
      <c r="C222" s="8" t="s">
        <v>292</v>
      </c>
      <c r="D222" s="8" t="s">
        <v>1483</v>
      </c>
      <c r="E222" s="8" t="s">
        <v>1484</v>
      </c>
      <c r="F222" s="8" t="s">
        <v>1294</v>
      </c>
      <c r="G222" s="18" t="s">
        <v>1294</v>
      </c>
      <c r="H222" s="8" t="s">
        <v>97</v>
      </c>
      <c r="I222" s="8" t="b">
        <f>COUNTIF(Employees[Employee Name],Employees[[#This Row],[Employee Name]])&gt;1</f>
        <v>0</v>
      </c>
    </row>
    <row r="223" spans="1:9" ht="30" hidden="1" customHeight="1" x14ac:dyDescent="0.3">
      <c r="A223" s="44" t="e">
        <f>A221+1</f>
        <v>#VALUE!</v>
      </c>
      <c r="B223" s="8" t="str">
        <f>CONCATENATE(Employees[[#This Row],[Lastname]]," ",Employees[[#This Row],[Firstname]], " ",LEFT(Employees[[#This Row],[Middlename]],1),IF(ISBLANK(Employees[[#This Row],[Middlename]])," ","."))</f>
        <v>DIGO VIRGILIO M.</v>
      </c>
      <c r="C223" s="18" t="s">
        <v>292</v>
      </c>
      <c r="D223" s="18" t="s">
        <v>1133</v>
      </c>
      <c r="E223" s="18" t="s">
        <v>84</v>
      </c>
      <c r="F223" s="18" t="s">
        <v>198</v>
      </c>
      <c r="G223" s="8"/>
      <c r="H223" s="18" t="s">
        <v>1069</v>
      </c>
      <c r="I223" s="8" t="b">
        <f>COUNTIF(Employees[Employee Name],Employees[[#This Row],[Employee Name]])&gt;1</f>
        <v>0</v>
      </c>
    </row>
    <row r="224" spans="1:9" ht="30" hidden="1" customHeight="1" x14ac:dyDescent="0.3">
      <c r="A224" s="44" t="e">
        <f t="shared" ref="A224:A255" si="9">A223+1</f>
        <v>#VALUE!</v>
      </c>
      <c r="B224" s="8" t="str">
        <f>CONCATENATE(Employees[[#This Row],[Lastname]]," ",Employees[[#This Row],[Firstname]], " ",LEFT(Employees[[#This Row],[Middlename]],1),IF(ISBLANK(Employees[[#This Row],[Middlename]])," ","."))</f>
        <v>DILIDILI AIREEN M.</v>
      </c>
      <c r="C224" s="8" t="s">
        <v>1485</v>
      </c>
      <c r="D224" s="8" t="s">
        <v>1486</v>
      </c>
      <c r="E224" s="8" t="s">
        <v>809</v>
      </c>
      <c r="F224" s="8" t="s">
        <v>1294</v>
      </c>
      <c r="G224" s="18" t="s">
        <v>1294</v>
      </c>
      <c r="H224" s="8" t="s">
        <v>1711</v>
      </c>
      <c r="I224" s="8" t="b">
        <f>COUNTIF(Employees[Employee Name],Employees[[#This Row],[Employee Name]])&gt;1</f>
        <v>0</v>
      </c>
    </row>
    <row r="225" spans="1:9" ht="30" hidden="1" customHeight="1" x14ac:dyDescent="0.3">
      <c r="A225" s="44" t="e">
        <f t="shared" si="9"/>
        <v>#VALUE!</v>
      </c>
      <c r="B225" s="8" t="str">
        <f>CONCATENATE(Employees[[#This Row],[Lastname]]," ",Employees[[#This Row],[Firstname]], " ",LEFT(Employees[[#This Row],[Middlename]],1),IF(ISBLANK(Employees[[#This Row],[Middlename]])," ","."))</f>
        <v>DIMAANO LEOVIGILDA A.</v>
      </c>
      <c r="C225" s="8" t="s">
        <v>1487</v>
      </c>
      <c r="D225" s="8" t="s">
        <v>1488</v>
      </c>
      <c r="E225" s="8" t="s">
        <v>285</v>
      </c>
      <c r="F225" s="8" t="s">
        <v>1294</v>
      </c>
      <c r="G225" s="18" t="s">
        <v>1294</v>
      </c>
      <c r="H225" s="8" t="s">
        <v>1713</v>
      </c>
      <c r="I225" s="8" t="b">
        <f>COUNTIF(Employees[Employee Name],Employees[[#This Row],[Employee Name]])&gt;1</f>
        <v>0</v>
      </c>
    </row>
    <row r="226" spans="1:9" ht="30" hidden="1" customHeight="1" x14ac:dyDescent="0.3">
      <c r="A226" s="44" t="e">
        <f t="shared" si="9"/>
        <v>#VALUE!</v>
      </c>
      <c r="B226" s="8" t="str">
        <f>CONCATENATE(Employees[[#This Row],[Lastname]]," ",Employees[[#This Row],[Firstname]], " ",LEFT(Employees[[#This Row],[Middlename]],1),IF(ISBLANK(Employees[[#This Row],[Middlename]])," ","."))</f>
        <v>DIMAILIG ARLYN R.</v>
      </c>
      <c r="C226" s="8" t="s">
        <v>1489</v>
      </c>
      <c r="D226" s="8" t="s">
        <v>1490</v>
      </c>
      <c r="E226" s="8" t="s">
        <v>332</v>
      </c>
      <c r="F226" s="8" t="s">
        <v>1294</v>
      </c>
      <c r="G226" s="18" t="s">
        <v>1294</v>
      </c>
      <c r="H226" s="8" t="s">
        <v>592</v>
      </c>
      <c r="I226" s="8" t="b">
        <f>COUNTIF(Employees[Employee Name],Employees[[#This Row],[Employee Name]])&gt;1</f>
        <v>0</v>
      </c>
    </row>
    <row r="227" spans="1:9" ht="30" hidden="1" customHeight="1" x14ac:dyDescent="0.3">
      <c r="A227" s="44" t="e">
        <f t="shared" si="9"/>
        <v>#VALUE!</v>
      </c>
      <c r="B227" s="8" t="str">
        <f>CONCATENATE(Employees[[#This Row],[Lastname]]," ",Employees[[#This Row],[Firstname]], " ",LEFT(Employees[[#This Row],[Middlename]],1),IF(ISBLANK(Employees[[#This Row],[Middlename]])," ","."))</f>
        <v>DIMAPILIS ALFREDO C.</v>
      </c>
      <c r="C227" s="8" t="s">
        <v>100</v>
      </c>
      <c r="D227" s="8" t="s">
        <v>180</v>
      </c>
      <c r="E227" s="8" t="s">
        <v>134</v>
      </c>
      <c r="F227" s="8" t="s">
        <v>181</v>
      </c>
      <c r="G227" s="18" t="s">
        <v>2006</v>
      </c>
      <c r="H227" s="8" t="s">
        <v>182</v>
      </c>
      <c r="I227" s="8" t="b">
        <f>COUNTIF(Employees[Employee Name],Employees[[#This Row],[Employee Name]])&gt;1</f>
        <v>0</v>
      </c>
    </row>
    <row r="228" spans="1:9" ht="30" hidden="1" customHeight="1" x14ac:dyDescent="0.3">
      <c r="A228" s="44" t="e">
        <f t="shared" si="9"/>
        <v>#VALUE!</v>
      </c>
      <c r="B228" s="8" t="str">
        <f>CONCATENATE(Employees[[#This Row],[Lastname]]," ",Employees[[#This Row],[Firstname]], " ",LEFT(Employees[[#This Row],[Middlename]],1),IF(ISBLANK(Employees[[#This Row],[Middlename]])," ","."))</f>
        <v>DIMAPILIS ANTHONY A.</v>
      </c>
      <c r="C228" s="8" t="s">
        <v>100</v>
      </c>
      <c r="D228" s="8" t="s">
        <v>101</v>
      </c>
      <c r="E228" s="8" t="s">
        <v>88</v>
      </c>
      <c r="F228" s="8" t="s">
        <v>102</v>
      </c>
      <c r="G228" s="8" t="s">
        <v>2006</v>
      </c>
      <c r="H228" s="8" t="s">
        <v>103</v>
      </c>
      <c r="I228" s="8" t="b">
        <f>COUNTIF(Employees[Employee Name],Employees[[#This Row],[Employee Name]])&gt;1</f>
        <v>0</v>
      </c>
    </row>
    <row r="229" spans="1:9" ht="30" hidden="1" customHeight="1" x14ac:dyDescent="0.3">
      <c r="A229" s="44" t="e">
        <f t="shared" si="9"/>
        <v>#VALUE!</v>
      </c>
      <c r="B229" s="8" t="str">
        <f>CONCATENATE(Employees[[#This Row],[Lastname]]," ",Employees[[#This Row],[Firstname]], " ",LEFT(Employees[[#This Row],[Middlename]],1),IF(ISBLANK(Employees[[#This Row],[Middlename]])," ","."))</f>
        <v>DIMAPILIS ARIEL M.</v>
      </c>
      <c r="C229" s="8" t="s">
        <v>100</v>
      </c>
      <c r="D229" s="8" t="s">
        <v>402</v>
      </c>
      <c r="E229" s="8" t="s">
        <v>322</v>
      </c>
      <c r="F229" s="8" t="s">
        <v>403</v>
      </c>
      <c r="G229" s="8" t="s">
        <v>2006</v>
      </c>
      <c r="H229" s="8" t="s">
        <v>103</v>
      </c>
      <c r="I229" s="8" t="b">
        <f>COUNTIF(Employees[Employee Name],Employees[[#This Row],[Employee Name]])&gt;1</f>
        <v>0</v>
      </c>
    </row>
    <row r="230" spans="1:9" ht="30" hidden="1" customHeight="1" x14ac:dyDescent="0.3">
      <c r="A230" s="44" t="e">
        <f t="shared" si="9"/>
        <v>#VALUE!</v>
      </c>
      <c r="B230" s="8" t="str">
        <f>CONCATENATE(Employees[[#This Row],[Lastname]]," ",Employees[[#This Row],[Firstname]], " ",LEFT(Employees[[#This Row],[Middlename]],1),IF(ISBLANK(Employees[[#This Row],[Middlename]])," ","."))</f>
        <v>DIMAPILIS DENNIS C.</v>
      </c>
      <c r="C230" s="8" t="s">
        <v>100</v>
      </c>
      <c r="D230" s="8" t="s">
        <v>301</v>
      </c>
      <c r="E230" s="8" t="s">
        <v>134</v>
      </c>
      <c r="F230" s="8" t="s">
        <v>302</v>
      </c>
      <c r="G230" s="18" t="s">
        <v>2006</v>
      </c>
      <c r="H230" s="8" t="s">
        <v>297</v>
      </c>
      <c r="I230" s="8" t="b">
        <f>COUNTIF(Employees[Employee Name],Employees[[#This Row],[Employee Name]])&gt;1</f>
        <v>0</v>
      </c>
    </row>
    <row r="231" spans="1:9" ht="30" hidden="1" customHeight="1" x14ac:dyDescent="0.3">
      <c r="A231" s="44" t="e">
        <f t="shared" si="9"/>
        <v>#VALUE!</v>
      </c>
      <c r="B231" s="8" t="str">
        <f>CONCATENATE(Employees[[#This Row],[Lastname]]," ",Employees[[#This Row],[Firstname]], " ",LEFT(Employees[[#This Row],[Middlename]],1),IF(ISBLANK(Employees[[#This Row],[Middlename]])," ","."))</f>
        <v>DIMAPILIS ELIZABETH A.</v>
      </c>
      <c r="C231" s="8" t="s">
        <v>100</v>
      </c>
      <c r="D231" s="8" t="s">
        <v>211</v>
      </c>
      <c r="E231" s="8" t="s">
        <v>618</v>
      </c>
      <c r="F231" s="8" t="s">
        <v>212</v>
      </c>
      <c r="G231" s="18" t="s">
        <v>2006</v>
      </c>
      <c r="H231" s="8" t="s">
        <v>213</v>
      </c>
      <c r="I231" s="8" t="b">
        <f>COUNTIF(Employees[Employee Name],Employees[[#This Row],[Employee Name]])&gt;1</f>
        <v>0</v>
      </c>
    </row>
    <row r="232" spans="1:9" ht="30" hidden="1" customHeight="1" x14ac:dyDescent="0.3">
      <c r="A232" s="44" t="e">
        <f t="shared" si="9"/>
        <v>#VALUE!</v>
      </c>
      <c r="B232" s="8" t="str">
        <f>CONCATENATE(Employees[[#This Row],[Lastname]]," ",Employees[[#This Row],[Firstname]], " ",LEFT(Employees[[#This Row],[Middlename]],1),IF(ISBLANK(Employees[[#This Row],[Middlename]])," ","."))</f>
        <v>DIMAPILIS ELVIRA S.</v>
      </c>
      <c r="C232" s="8" t="s">
        <v>100</v>
      </c>
      <c r="D232" s="8" t="s">
        <v>501</v>
      </c>
      <c r="E232" s="8" t="s">
        <v>161</v>
      </c>
      <c r="F232" s="8" t="s">
        <v>125</v>
      </c>
      <c r="G232" s="18" t="s">
        <v>2006</v>
      </c>
      <c r="H232" s="8" t="s">
        <v>103</v>
      </c>
      <c r="I232" s="8" t="b">
        <f>COUNTIF(Employees[Employee Name],Employees[[#This Row],[Employee Name]])&gt;1</f>
        <v>0</v>
      </c>
    </row>
    <row r="233" spans="1:9" ht="30" hidden="1" customHeight="1" x14ac:dyDescent="0.3">
      <c r="A233" s="44" t="e">
        <f t="shared" si="9"/>
        <v>#VALUE!</v>
      </c>
      <c r="B233" s="8" t="str">
        <f>CONCATENATE(Employees[[#This Row],[Lastname]]," ",Employees[[#This Row],[Firstname]], " ",LEFT(Employees[[#This Row],[Middlename]],1),IF(ISBLANK(Employees[[#This Row],[Middlename]])," ","."))</f>
        <v>DIMAPILIS JONNA T.</v>
      </c>
      <c r="C233" s="8" t="s">
        <v>100</v>
      </c>
      <c r="D233" s="8" t="s">
        <v>106</v>
      </c>
      <c r="E233" s="8" t="s">
        <v>107</v>
      </c>
      <c r="F233" s="8" t="s">
        <v>108</v>
      </c>
      <c r="G233" s="18" t="s">
        <v>2006</v>
      </c>
      <c r="H233" s="8" t="s">
        <v>109</v>
      </c>
      <c r="I233" s="8" t="b">
        <f>COUNTIF(Employees[Employee Name],Employees[[#This Row],[Employee Name]])&gt;1</f>
        <v>0</v>
      </c>
    </row>
    <row r="234" spans="1:9" ht="30" hidden="1" customHeight="1" x14ac:dyDescent="0.3">
      <c r="A234" s="44" t="e">
        <f t="shared" si="9"/>
        <v>#VALUE!</v>
      </c>
      <c r="B234" s="8" t="str">
        <f>CONCATENATE(Employees[[#This Row],[Lastname]]," ",Employees[[#This Row],[Firstname]], " ",LEFT(Employees[[#This Row],[Middlename]],1),IF(ISBLANK(Employees[[#This Row],[Middlename]])," ","."))</f>
        <v>DIMAPILIS JOSEPHINE P.</v>
      </c>
      <c r="C234" s="8" t="s">
        <v>100</v>
      </c>
      <c r="D234" s="8" t="s">
        <v>408</v>
      </c>
      <c r="E234" s="8" t="s">
        <v>124</v>
      </c>
      <c r="F234" s="8" t="s">
        <v>125</v>
      </c>
      <c r="G234" s="18" t="s">
        <v>2006</v>
      </c>
      <c r="H234" s="8" t="s">
        <v>103</v>
      </c>
      <c r="I234" s="8" t="b">
        <f>COUNTIF(Employees[Employee Name],Employees[[#This Row],[Employee Name]])&gt;1</f>
        <v>0</v>
      </c>
    </row>
    <row r="235" spans="1:9" ht="30" hidden="1" customHeight="1" x14ac:dyDescent="0.3">
      <c r="A235" s="44" t="e">
        <f t="shared" si="9"/>
        <v>#VALUE!</v>
      </c>
      <c r="B235" s="8" t="str">
        <f>CONCATENATE(Employees[[#This Row],[Lastname]]," ",Employees[[#This Row],[Firstname]], " ",LEFT(Employees[[#This Row],[Middlename]],1),IF(ISBLANK(Employees[[#This Row],[Middlename]])," ","."))</f>
        <v>DIMAPILIS MA. TRINIDAD S.</v>
      </c>
      <c r="C235" s="8" t="s">
        <v>100</v>
      </c>
      <c r="D235" s="8" t="s">
        <v>260</v>
      </c>
      <c r="E235" s="8" t="s">
        <v>161</v>
      </c>
      <c r="F235" s="8" t="s">
        <v>198</v>
      </c>
      <c r="G235" s="18" t="s">
        <v>2006</v>
      </c>
      <c r="H235" s="8" t="s">
        <v>261</v>
      </c>
      <c r="I235" s="8" t="b">
        <f>COUNTIF(Employees[Employee Name],Employees[[#This Row],[Employee Name]])&gt;1</f>
        <v>0</v>
      </c>
    </row>
    <row r="236" spans="1:9" ht="30" hidden="1" customHeight="1" x14ac:dyDescent="0.3">
      <c r="A236" s="44" t="e">
        <f t="shared" si="9"/>
        <v>#VALUE!</v>
      </c>
      <c r="B236" s="8" t="str">
        <f>CONCATENATE(Employees[[#This Row],[Lastname]]," ",Employees[[#This Row],[Firstname]], " ",LEFT(Employees[[#This Row],[Middlename]],1),IF(ISBLANK(Employees[[#This Row],[Middlename]])," ","."))</f>
        <v>DIMAPILIS VILMA T.</v>
      </c>
      <c r="C236" s="8" t="s">
        <v>100</v>
      </c>
      <c r="D236" s="8" t="s">
        <v>526</v>
      </c>
      <c r="E236" s="8" t="s">
        <v>882</v>
      </c>
      <c r="F236" s="8" t="s">
        <v>198</v>
      </c>
      <c r="G236" s="18" t="s">
        <v>2006</v>
      </c>
      <c r="H236" s="8" t="s">
        <v>209</v>
      </c>
      <c r="I236" s="8" t="b">
        <f>COUNTIF(Employees[Employee Name],Employees[[#This Row],[Employee Name]])&gt;1</f>
        <v>0</v>
      </c>
    </row>
    <row r="237" spans="1:9" ht="30" hidden="1" customHeight="1" x14ac:dyDescent="0.3">
      <c r="A237" s="44" t="e">
        <f t="shared" si="9"/>
        <v>#VALUE!</v>
      </c>
      <c r="B237" s="8" t="str">
        <f>CONCATENATE(Employees[[#This Row],[Lastname]]," ",Employees[[#This Row],[Firstname]], " ",LEFT(Employees[[#This Row],[Middlename]],1),IF(ISBLANK(Employees[[#This Row],[Middlename]])," ","."))</f>
        <v>DIMAPILIS VINCE BENEDICT R.</v>
      </c>
      <c r="C237" s="8" t="s">
        <v>100</v>
      </c>
      <c r="D237" s="8" t="s">
        <v>1491</v>
      </c>
      <c r="E237" s="8" t="s">
        <v>1492</v>
      </c>
      <c r="F237" s="8" t="s">
        <v>1710</v>
      </c>
      <c r="G237" s="18" t="s">
        <v>1710</v>
      </c>
      <c r="H237" s="8" t="s">
        <v>135</v>
      </c>
      <c r="I237" s="8" t="b">
        <f>COUNTIF(Employees[Employee Name],Employees[[#This Row],[Employee Name]])&gt;1</f>
        <v>0</v>
      </c>
    </row>
    <row r="238" spans="1:9" ht="30" hidden="1" customHeight="1" x14ac:dyDescent="0.3">
      <c r="A238" s="44" t="e">
        <f t="shared" si="9"/>
        <v>#VALUE!</v>
      </c>
      <c r="B238" s="8" t="str">
        <f>CONCATENATE(Employees[[#This Row],[Lastname]]," ",Employees[[#This Row],[Firstname]], " ",LEFT(Employees[[#This Row],[Middlename]],1),IF(ISBLANK(Employees[[#This Row],[Middlename]])," ","."))</f>
        <v>DIMARANAN ANNA P.</v>
      </c>
      <c r="C238" s="8" t="s">
        <v>168</v>
      </c>
      <c r="D238" s="8" t="s">
        <v>1493</v>
      </c>
      <c r="E238" s="8" t="s">
        <v>1494</v>
      </c>
      <c r="F238" s="8" t="s">
        <v>1710</v>
      </c>
      <c r="G238" s="18" t="s">
        <v>1710</v>
      </c>
      <c r="H238" s="8" t="s">
        <v>1723</v>
      </c>
      <c r="I238" s="8" t="b">
        <f>COUNTIF(Employees[Employee Name],Employees[[#This Row],[Employee Name]])&gt;1</f>
        <v>0</v>
      </c>
    </row>
    <row r="239" spans="1:9" ht="30" hidden="1" customHeight="1" x14ac:dyDescent="0.3">
      <c r="A239" s="44" t="e">
        <f t="shared" si="9"/>
        <v>#VALUE!</v>
      </c>
      <c r="B239" s="8" t="str">
        <f>CONCATENATE(Employees[[#This Row],[Lastname]]," ",Employees[[#This Row],[Firstname]], " ",LEFT(Employees[[#This Row],[Middlename]],1),IF(ISBLANK(Employees[[#This Row],[Middlename]])," ","."))</f>
        <v>DIMARANAN GREGORIA C.</v>
      </c>
      <c r="C239" s="8" t="s">
        <v>168</v>
      </c>
      <c r="D239" s="8" t="s">
        <v>865</v>
      </c>
      <c r="E239" s="8" t="s">
        <v>654</v>
      </c>
      <c r="F239" s="8" t="s">
        <v>314</v>
      </c>
      <c r="G239" s="18" t="s">
        <v>2006</v>
      </c>
      <c r="H239" s="8" t="s">
        <v>441</v>
      </c>
      <c r="I239" s="8" t="b">
        <f>COUNTIF(Employees[Employee Name],Employees[[#This Row],[Employee Name]])&gt;1</f>
        <v>0</v>
      </c>
    </row>
    <row r="240" spans="1:9" ht="30" hidden="1" customHeight="1" x14ac:dyDescent="0.3">
      <c r="A240" s="44" t="e">
        <f t="shared" si="9"/>
        <v>#VALUE!</v>
      </c>
      <c r="B240" s="8" t="str">
        <f>CONCATENATE(Employees[[#This Row],[Lastname]]," ",Employees[[#This Row],[Firstname]], " ",LEFT(Employees[[#This Row],[Middlename]],1),IF(ISBLANK(Employees[[#This Row],[Middlename]])," ","."))</f>
        <v>DIMARANAN JENELIN B.</v>
      </c>
      <c r="C240" s="18" t="s">
        <v>168</v>
      </c>
      <c r="D240" s="18" t="s">
        <v>2047</v>
      </c>
      <c r="E240" s="18" t="s">
        <v>145</v>
      </c>
      <c r="F240" s="18" t="s">
        <v>1292</v>
      </c>
      <c r="G240" s="18" t="s">
        <v>1294</v>
      </c>
      <c r="H240" s="18" t="s">
        <v>363</v>
      </c>
      <c r="I240" s="8" t="b">
        <f>COUNTIF(Employees[Employee Name],Employees[[#This Row],[Employee Name]])&gt;1</f>
        <v>0</v>
      </c>
    </row>
    <row r="241" spans="1:9" ht="30" hidden="1" customHeight="1" x14ac:dyDescent="0.3">
      <c r="A241" s="44" t="e">
        <f t="shared" si="9"/>
        <v>#VALUE!</v>
      </c>
      <c r="B241" s="8" t="str">
        <f>CONCATENATE(Employees[[#This Row],[Lastname]]," ",Employees[[#This Row],[Firstname]], " ",LEFT(Employees[[#This Row],[Middlename]],1),IF(ISBLANK(Employees[[#This Row],[Middlename]])," ","."))</f>
        <v>DIMARANAN JOEL M.</v>
      </c>
      <c r="C241" s="8" t="s">
        <v>168</v>
      </c>
      <c r="D241" s="8" t="s">
        <v>793</v>
      </c>
      <c r="E241" s="8" t="s">
        <v>84</v>
      </c>
      <c r="F241" s="8" t="s">
        <v>1710</v>
      </c>
      <c r="G241" s="18" t="s">
        <v>1710</v>
      </c>
      <c r="H241" s="8" t="s">
        <v>1711</v>
      </c>
      <c r="I241" s="8" t="b">
        <f>COUNTIF(Employees[Employee Name],Employees[[#This Row],[Employee Name]])&gt;1</f>
        <v>0</v>
      </c>
    </row>
    <row r="242" spans="1:9" ht="30" hidden="1" customHeight="1" x14ac:dyDescent="0.3">
      <c r="A242" s="44" t="e">
        <f t="shared" si="9"/>
        <v>#VALUE!</v>
      </c>
      <c r="B242" s="8" t="str">
        <f>CONCATENATE(Employees[[#This Row],[Lastname]]," ",Employees[[#This Row],[Firstname]], " ",LEFT(Employees[[#This Row],[Middlename]],1),IF(ISBLANK(Employees[[#This Row],[Middlename]])," ","."))</f>
        <v>DIMARANAN KHRISSELLE E.</v>
      </c>
      <c r="C242" s="8" t="s">
        <v>168</v>
      </c>
      <c r="D242" s="8" t="s">
        <v>1495</v>
      </c>
      <c r="E242" s="8" t="s">
        <v>1496</v>
      </c>
      <c r="F242" s="8" t="s">
        <v>1717</v>
      </c>
      <c r="G242" s="8" t="s">
        <v>1710</v>
      </c>
      <c r="H242" s="8" t="s">
        <v>1715</v>
      </c>
      <c r="I242" s="8" t="b">
        <f>COUNTIF(Employees[Employee Name],Employees[[#This Row],[Employee Name]])&gt;1</f>
        <v>0</v>
      </c>
    </row>
    <row r="243" spans="1:9" ht="30" hidden="1" customHeight="1" x14ac:dyDescent="0.3">
      <c r="A243" s="44" t="e">
        <f t="shared" si="9"/>
        <v>#VALUE!</v>
      </c>
      <c r="B243" s="8" t="str">
        <f>CONCATENATE(Employees[[#This Row],[Lastname]]," ",Employees[[#This Row],[Firstname]], " ",LEFT(Employees[[#This Row],[Middlename]],1),IF(ISBLANK(Employees[[#This Row],[Middlename]])," ","."))</f>
        <v>DIMARANAN PERPETUA F.</v>
      </c>
      <c r="C243" s="8" t="s">
        <v>168</v>
      </c>
      <c r="D243" s="8" t="s">
        <v>528</v>
      </c>
      <c r="E243" s="8" t="s">
        <v>238</v>
      </c>
      <c r="F243" s="8" t="s">
        <v>120</v>
      </c>
      <c r="G243" s="18" t="s">
        <v>2006</v>
      </c>
      <c r="H243" s="8" t="s">
        <v>529</v>
      </c>
      <c r="I243" s="8" t="b">
        <f>COUNTIF(Employees[Employee Name],Employees[[#This Row],[Employee Name]])&gt;1</f>
        <v>0</v>
      </c>
    </row>
    <row r="244" spans="1:9" ht="30" hidden="1" customHeight="1" x14ac:dyDescent="0.3">
      <c r="A244" s="44" t="e">
        <f t="shared" si="9"/>
        <v>#VALUE!</v>
      </c>
      <c r="B244" s="8" t="str">
        <f>CONCATENATE(Employees[[#This Row],[Lastname]]," ",Employees[[#This Row],[Firstname]], " ",LEFT(Employees[[#This Row],[Middlename]],1),IF(ISBLANK(Employees[[#This Row],[Middlename]])," ","."))</f>
        <v>DIMARANAN REYNALDO R.</v>
      </c>
      <c r="C244" s="8" t="s">
        <v>168</v>
      </c>
      <c r="D244" s="8" t="s">
        <v>600</v>
      </c>
      <c r="E244" s="8" t="s">
        <v>332</v>
      </c>
      <c r="F244" s="8" t="s">
        <v>198</v>
      </c>
      <c r="G244" s="18" t="s">
        <v>2006</v>
      </c>
      <c r="H244" s="8" t="s">
        <v>287</v>
      </c>
      <c r="I244" s="8" t="b">
        <f>COUNTIF(Employees[Employee Name],Employees[[#This Row],[Employee Name]])&gt;1</f>
        <v>0</v>
      </c>
    </row>
    <row r="245" spans="1:9" ht="30" hidden="1" customHeight="1" x14ac:dyDescent="0.3">
      <c r="A245" s="44" t="e">
        <f t="shared" si="9"/>
        <v>#VALUE!</v>
      </c>
      <c r="B245" s="8" t="str">
        <f>CONCATENATE(Employees[[#This Row],[Lastname]]," ",Employees[[#This Row],[Firstname]], " ",LEFT(Employees[[#This Row],[Middlename]],1),IF(ISBLANK(Employees[[#This Row],[Middlename]])," ","."))</f>
        <v>DIMARANAN RODORA G.</v>
      </c>
      <c r="C245" s="8" t="s">
        <v>168</v>
      </c>
      <c r="D245" s="8" t="s">
        <v>169</v>
      </c>
      <c r="E245" s="8" t="s">
        <v>166</v>
      </c>
      <c r="F245" s="8" t="s">
        <v>170</v>
      </c>
      <c r="G245" s="18" t="s">
        <v>2006</v>
      </c>
      <c r="H245" s="8" t="s">
        <v>89</v>
      </c>
      <c r="I245" s="8" t="b">
        <f>COUNTIF(Employees[Employee Name],Employees[[#This Row],[Employee Name]])&gt;1</f>
        <v>0</v>
      </c>
    </row>
    <row r="246" spans="1:9" ht="30" hidden="1" customHeight="1" x14ac:dyDescent="0.3">
      <c r="A246" s="44" t="e">
        <f t="shared" si="9"/>
        <v>#VALUE!</v>
      </c>
      <c r="B246" s="8" t="str">
        <f>CONCATENATE(Employees[[#This Row],[Lastname]]," ",Employees[[#This Row],[Firstname]], " ",LEFT(Employees[[#This Row],[Middlename]],1),IF(ISBLANK(Employees[[#This Row],[Middlename]])," ","."))</f>
        <v xml:space="preserve">DISEPEDA ALDWIN  </v>
      </c>
      <c r="C246" s="18" t="s">
        <v>294</v>
      </c>
      <c r="D246" s="18" t="s">
        <v>2111</v>
      </c>
      <c r="E246" s="8"/>
      <c r="F246" s="18" t="s">
        <v>1294</v>
      </c>
      <c r="G246" s="18"/>
      <c r="H246" s="18" t="s">
        <v>290</v>
      </c>
      <c r="I246" s="8" t="b">
        <f>COUNTIF(Employees[Employee Name],Employees[[#This Row],[Employee Name]])&gt;1</f>
        <v>0</v>
      </c>
    </row>
    <row r="247" spans="1:9" ht="30" hidden="1" customHeight="1" x14ac:dyDescent="0.3">
      <c r="A247" s="44" t="e">
        <f t="shared" si="9"/>
        <v>#VALUE!</v>
      </c>
      <c r="B247" s="8" t="str">
        <f>CONCATENATE(Employees[[#This Row],[Lastname]]," ",Employees[[#This Row],[Firstname]], " ",LEFT(Employees[[#This Row],[Middlename]],1),IF(ISBLANK(Employees[[#This Row],[Middlename]])," ","."))</f>
        <v>DISEPEDA MACARIA P.</v>
      </c>
      <c r="C247" s="8" t="s">
        <v>294</v>
      </c>
      <c r="D247" s="8" t="s">
        <v>1480</v>
      </c>
      <c r="E247" s="8" t="s">
        <v>1481</v>
      </c>
      <c r="F247" s="8" t="s">
        <v>1294</v>
      </c>
      <c r="G247" s="18" t="s">
        <v>1294</v>
      </c>
      <c r="H247" s="8" t="s">
        <v>1711</v>
      </c>
      <c r="I247" s="8" t="b">
        <f>COUNTIF(Employees[Employee Name],Employees[[#This Row],[Employee Name]])&gt;1</f>
        <v>0</v>
      </c>
    </row>
    <row r="248" spans="1:9" ht="30" hidden="1" customHeight="1" x14ac:dyDescent="0.3">
      <c r="A248" s="44" t="e">
        <f t="shared" si="9"/>
        <v>#VALUE!</v>
      </c>
      <c r="B248" s="8" t="str">
        <f>CONCATENATE(Employees[[#This Row],[Lastname]]," ",Employees[[#This Row],[Firstname]], " ",LEFT(Employees[[#This Row],[Middlename]],1),IF(ISBLANK(Employees[[#This Row],[Middlename]])," ","."))</f>
        <v xml:space="preserve">DISEPEDA ROMELITO  </v>
      </c>
      <c r="C248" s="8" t="s">
        <v>294</v>
      </c>
      <c r="D248" s="8" t="s">
        <v>295</v>
      </c>
      <c r="E248" s="8"/>
      <c r="F248" s="8" t="s">
        <v>296</v>
      </c>
      <c r="G248" s="8" t="s">
        <v>2006</v>
      </c>
      <c r="H248" s="8" t="s">
        <v>297</v>
      </c>
      <c r="I248" s="8" t="b">
        <f>COUNTIF(Employees[Employee Name],Employees[[#This Row],[Employee Name]])&gt;1</f>
        <v>0</v>
      </c>
    </row>
    <row r="249" spans="1:9" ht="30" hidden="1" customHeight="1" x14ac:dyDescent="0.3">
      <c r="A249" s="44" t="e">
        <f t="shared" si="9"/>
        <v>#VALUE!</v>
      </c>
      <c r="B249" s="8" t="str">
        <f>CONCATENATE(Employees[[#This Row],[Lastname]]," ",Employees[[#This Row],[Firstname]], " ",LEFT(Employees[[#This Row],[Middlename]],1),IF(ISBLANK(Employees[[#This Row],[Middlename]])," ","."))</f>
        <v xml:space="preserve">DOCTORA ZENAIDA  </v>
      </c>
      <c r="C249" s="8" t="s">
        <v>289</v>
      </c>
      <c r="D249" s="8" t="s">
        <v>160</v>
      </c>
      <c r="E249" s="8"/>
      <c r="F249" s="18" t="s">
        <v>198</v>
      </c>
      <c r="G249" s="18" t="s">
        <v>2006</v>
      </c>
      <c r="H249" s="8" t="s">
        <v>290</v>
      </c>
      <c r="I249" s="8" t="b">
        <f>COUNTIF(Employees[Employee Name],Employees[[#This Row],[Employee Name]])&gt;1</f>
        <v>0</v>
      </c>
    </row>
    <row r="250" spans="1:9" ht="30" hidden="1" customHeight="1" x14ac:dyDescent="0.3">
      <c r="A250" s="44" t="e">
        <f t="shared" si="9"/>
        <v>#VALUE!</v>
      </c>
      <c r="B250" s="8" t="str">
        <f>CONCATENATE(Employees[[#This Row],[Lastname]]," ",Employees[[#This Row],[Firstname]], " ",LEFT(Employees[[#This Row],[Middlename]],1),IF(ISBLANK(Employees[[#This Row],[Middlename]])," ","."))</f>
        <v>DOGELIO CHRISTIAN B.</v>
      </c>
      <c r="C250" s="8" t="s">
        <v>535</v>
      </c>
      <c r="D250" s="8" t="s">
        <v>1497</v>
      </c>
      <c r="E250" s="8" t="s">
        <v>145</v>
      </c>
      <c r="F250" s="8" t="s">
        <v>1294</v>
      </c>
      <c r="G250" s="18" t="s">
        <v>1294</v>
      </c>
      <c r="H250" s="8" t="s">
        <v>328</v>
      </c>
      <c r="I250" s="8" t="b">
        <f>COUNTIF(Employees[Employee Name],Employees[[#This Row],[Employee Name]])&gt;1</f>
        <v>0</v>
      </c>
    </row>
    <row r="251" spans="1:9" ht="30" hidden="1" customHeight="1" x14ac:dyDescent="0.3">
      <c r="A251" s="44" t="e">
        <f t="shared" si="9"/>
        <v>#VALUE!</v>
      </c>
      <c r="B251" s="8" t="str">
        <f>CONCATENATE(Employees[[#This Row],[Lastname]]," ",Employees[[#This Row],[Firstname]], " ",LEFT(Employees[[#This Row],[Middlename]],1),IF(ISBLANK(Employees[[#This Row],[Middlename]])," ","."))</f>
        <v>DOGELIO DANNA MARIZ V.</v>
      </c>
      <c r="C251" s="18" t="s">
        <v>535</v>
      </c>
      <c r="D251" s="18" t="s">
        <v>2118</v>
      </c>
      <c r="E251" s="18" t="s">
        <v>150</v>
      </c>
      <c r="F251" s="18" t="s">
        <v>2119</v>
      </c>
      <c r="G251" s="18"/>
      <c r="H251" s="18" t="s">
        <v>441</v>
      </c>
      <c r="I251" s="8" t="b">
        <f>COUNTIF(Employees[Employee Name],Employees[[#This Row],[Employee Name]])&gt;1</f>
        <v>0</v>
      </c>
    </row>
    <row r="252" spans="1:9" ht="30" hidden="1" customHeight="1" x14ac:dyDescent="0.3">
      <c r="A252" s="44" t="e">
        <f t="shared" si="9"/>
        <v>#VALUE!</v>
      </c>
      <c r="B252" s="8" t="str">
        <f>CONCATENATE(Employees[[#This Row],[Lastname]]," ",Employees[[#This Row],[Firstname]], " ",LEFT(Employees[[#This Row],[Middlename]],1),IF(ISBLANK(Employees[[#This Row],[Middlename]])," ","."))</f>
        <v>DOGELIO JEAN MELODY M.</v>
      </c>
      <c r="C252" s="8" t="s">
        <v>535</v>
      </c>
      <c r="D252" s="8" t="s">
        <v>1498</v>
      </c>
      <c r="E252" s="8" t="s">
        <v>1499</v>
      </c>
      <c r="F252" s="8" t="s">
        <v>1710</v>
      </c>
      <c r="G252" s="18" t="s">
        <v>1710</v>
      </c>
      <c r="H252" s="8" t="s">
        <v>103</v>
      </c>
      <c r="I252" s="8" t="b">
        <f>COUNTIF(Employees[Employee Name],Employees[[#This Row],[Employee Name]])&gt;1</f>
        <v>0</v>
      </c>
    </row>
    <row r="253" spans="1:9" ht="30" hidden="1" customHeight="1" x14ac:dyDescent="0.3">
      <c r="A253" s="44" t="e">
        <f t="shared" si="9"/>
        <v>#VALUE!</v>
      </c>
      <c r="B253" s="8" t="str">
        <f>CONCATENATE(Employees[[#This Row],[Lastname]]," ",Employees[[#This Row],[Firstname]], " ",LEFT(Employees[[#This Row],[Middlename]],1),IF(ISBLANK(Employees[[#This Row],[Middlename]])," ","."))</f>
        <v>DOGELIO RONNEL D.</v>
      </c>
      <c r="C253" s="8" t="s">
        <v>535</v>
      </c>
      <c r="D253" s="8" t="s">
        <v>1313</v>
      </c>
      <c r="E253" s="8" t="s">
        <v>1314</v>
      </c>
      <c r="F253" s="8" t="s">
        <v>273</v>
      </c>
      <c r="G253" s="18" t="s">
        <v>2006</v>
      </c>
      <c r="H253" s="8" t="s">
        <v>272</v>
      </c>
      <c r="I253" s="8" t="b">
        <f>COUNTIF(Employees[Employee Name],Employees[[#This Row],[Employee Name]])&gt;1</f>
        <v>0</v>
      </c>
    </row>
    <row r="254" spans="1:9" ht="30" hidden="1" customHeight="1" x14ac:dyDescent="0.3">
      <c r="A254" s="44" t="e">
        <f t="shared" si="9"/>
        <v>#VALUE!</v>
      </c>
      <c r="B254" s="8" t="str">
        <f>CONCATENATE(Employees[[#This Row],[Lastname]]," ",Employees[[#This Row],[Firstname]], " ",LEFT(Employees[[#This Row],[Middlename]],1),IF(ISBLANK(Employees[[#This Row],[Middlename]])," ","."))</f>
        <v>DOGNIDON MARLYN P.</v>
      </c>
      <c r="C254" s="8" t="s">
        <v>702</v>
      </c>
      <c r="D254" s="8" t="s">
        <v>703</v>
      </c>
      <c r="E254" s="8" t="s">
        <v>124</v>
      </c>
      <c r="F254" s="8" t="s">
        <v>96</v>
      </c>
      <c r="G254" s="8" t="s">
        <v>2006</v>
      </c>
      <c r="H254" s="8" t="s">
        <v>97</v>
      </c>
      <c r="I254" s="8" t="b">
        <f>COUNTIF(Employees[Employee Name],Employees[[#This Row],[Employee Name]])&gt;1</f>
        <v>0</v>
      </c>
    </row>
    <row r="255" spans="1:9" ht="30" hidden="1" customHeight="1" x14ac:dyDescent="0.3">
      <c r="A255" s="44" t="e">
        <f t="shared" si="9"/>
        <v>#VALUE!</v>
      </c>
      <c r="B255" s="8" t="str">
        <f>CONCATENATE(Employees[[#This Row],[Lastname]]," ",Employees[[#This Row],[Firstname]], " ",LEFT(Employees[[#This Row],[Middlename]],1),IF(ISBLANK(Employees[[#This Row],[Middlename]])," ","."))</f>
        <v>DOLOT JESUS JR. D.</v>
      </c>
      <c r="C255" s="8" t="s">
        <v>1050</v>
      </c>
      <c r="D255" s="8" t="s">
        <v>1051</v>
      </c>
      <c r="E255" s="8" t="s">
        <v>119</v>
      </c>
      <c r="F255" s="8" t="s">
        <v>125</v>
      </c>
      <c r="G255" s="18" t="s">
        <v>2006</v>
      </c>
      <c r="H255" s="8" t="s">
        <v>156</v>
      </c>
      <c r="I255" s="8" t="b">
        <f>COUNTIF(Employees[Employee Name],Employees[[#This Row],[Employee Name]])&gt;1</f>
        <v>0</v>
      </c>
    </row>
    <row r="256" spans="1:9" ht="30" hidden="1" customHeight="1" x14ac:dyDescent="0.3">
      <c r="A256" s="44" t="e">
        <f>A254+1</f>
        <v>#VALUE!</v>
      </c>
      <c r="B256" s="8" t="str">
        <f>CONCATENATE(Employees[[#This Row],[Lastname]]," ",Employees[[#This Row],[Firstname]], " ",LEFT(Employees[[#This Row],[Middlename]],1),IF(ISBLANK(Employees[[#This Row],[Middlename]])," ","."))</f>
        <v>DOMINGO RACHEL L.</v>
      </c>
      <c r="C256" s="8" t="s">
        <v>1234</v>
      </c>
      <c r="D256" s="8" t="s">
        <v>1235</v>
      </c>
      <c r="E256" s="8" t="s">
        <v>228</v>
      </c>
      <c r="F256" s="8" t="s">
        <v>1288</v>
      </c>
      <c r="G256" s="18" t="s">
        <v>2006</v>
      </c>
      <c r="H256" s="8" t="s">
        <v>199</v>
      </c>
      <c r="I256" s="8" t="b">
        <f>COUNTIF(Employees[Employee Name],Employees[[#This Row],[Employee Name]])&gt;1</f>
        <v>0</v>
      </c>
    </row>
    <row r="257" spans="1:9" ht="30" hidden="1" customHeight="1" x14ac:dyDescent="0.3">
      <c r="A257" s="44" t="e">
        <f>A255+1</f>
        <v>#VALUE!</v>
      </c>
      <c r="B257" s="8" t="str">
        <f>CONCATENATE(Employees[[#This Row],[Lastname]]," ",Employees[[#This Row],[Firstname]], " ",LEFT(Employees[[#This Row],[Middlename]],1),IF(ISBLANK(Employees[[#This Row],[Middlename]])," ","."))</f>
        <v>DORADO JULAIDA M.</v>
      </c>
      <c r="C257" s="18" t="s">
        <v>2236</v>
      </c>
      <c r="D257" s="18" t="s">
        <v>2237</v>
      </c>
      <c r="E257" s="18" t="s">
        <v>84</v>
      </c>
      <c r="F257" s="18" t="s">
        <v>2238</v>
      </c>
      <c r="G257" s="8"/>
      <c r="H257" s="18" t="s">
        <v>290</v>
      </c>
      <c r="I257" s="8" t="b">
        <f>COUNTIF(Employees[Employee Name],Employees[[#This Row],[Employee Name]])&gt;1</f>
        <v>0</v>
      </c>
    </row>
    <row r="258" spans="1:9" ht="30" hidden="1" customHeight="1" x14ac:dyDescent="0.3">
      <c r="A258" s="44" t="e">
        <f t="shared" ref="A258:A267" si="10">A257+1</f>
        <v>#VALUE!</v>
      </c>
      <c r="B258" s="8" t="str">
        <f>CONCATENATE(Employees[[#This Row],[Lastname]]," ",Employees[[#This Row],[Firstname]], " ",LEFT(Employees[[#This Row],[Middlename]],1),IF(ISBLANK(Employees[[#This Row],[Middlename]])," ","."))</f>
        <v>DUNGO PURISIMA CORAZON E.</v>
      </c>
      <c r="C258" s="8" t="s">
        <v>1023</v>
      </c>
      <c r="D258" s="8" t="s">
        <v>410</v>
      </c>
      <c r="E258" s="8" t="s">
        <v>380</v>
      </c>
      <c r="F258" s="8" t="s">
        <v>392</v>
      </c>
      <c r="G258" s="8" t="s">
        <v>2006</v>
      </c>
      <c r="H258" s="8" t="s">
        <v>103</v>
      </c>
      <c r="I258" s="8" t="b">
        <f>COUNTIF(Employees[Employee Name],Employees[[#This Row],[Employee Name]])&gt;1</f>
        <v>0</v>
      </c>
    </row>
    <row r="259" spans="1:9" ht="30" hidden="1" customHeight="1" x14ac:dyDescent="0.3">
      <c r="A259" s="44" t="e">
        <f t="shared" si="10"/>
        <v>#VALUE!</v>
      </c>
      <c r="B259" s="8" t="str">
        <f>CONCATENATE(Employees[[#This Row],[Lastname]]," ",Employees[[#This Row],[Firstname]], " ",LEFT(Employees[[#This Row],[Middlename]],1),IF(ISBLANK(Employees[[#This Row],[Middlename]])," ","."))</f>
        <v>EGASAN DELIA J.</v>
      </c>
      <c r="C259" s="8" t="s">
        <v>823</v>
      </c>
      <c r="D259" s="8" t="s">
        <v>824</v>
      </c>
      <c r="E259" s="8" t="s">
        <v>193</v>
      </c>
      <c r="F259" s="18" t="s">
        <v>198</v>
      </c>
      <c r="G259" s="18" t="s">
        <v>2006</v>
      </c>
      <c r="H259" s="8" t="s">
        <v>135</v>
      </c>
      <c r="I259" s="8" t="b">
        <f>COUNTIF(Employees[Employee Name],Employees[[#This Row],[Employee Name]])&gt;1</f>
        <v>0</v>
      </c>
    </row>
    <row r="260" spans="1:9" ht="30" hidden="1" customHeight="1" x14ac:dyDescent="0.3">
      <c r="A260" s="44" t="e">
        <f t="shared" si="10"/>
        <v>#VALUE!</v>
      </c>
      <c r="B260" s="8" t="str">
        <f>CONCATENATE(Employees[[#This Row],[Lastname]]," ",Employees[[#This Row],[Firstname]], " ",LEFT(Employees[[#This Row],[Middlename]],1),IF(ISBLANK(Employees[[#This Row],[Middlename]])," ","."))</f>
        <v>EMELO MARXIANE T.</v>
      </c>
      <c r="C260" s="8" t="s">
        <v>929</v>
      </c>
      <c r="D260" s="8" t="s">
        <v>930</v>
      </c>
      <c r="E260" s="8" t="s">
        <v>107</v>
      </c>
      <c r="F260" s="8" t="s">
        <v>816</v>
      </c>
      <c r="G260" s="8" t="s">
        <v>2006</v>
      </c>
      <c r="H260" s="8" t="s">
        <v>97</v>
      </c>
      <c r="I260" s="8" t="b">
        <f>COUNTIF(Employees[Employee Name],Employees[[#This Row],[Employee Name]])&gt;1</f>
        <v>0</v>
      </c>
    </row>
    <row r="261" spans="1:9" ht="30" hidden="1" customHeight="1" x14ac:dyDescent="0.3">
      <c r="A261" s="44" t="e">
        <f t="shared" si="10"/>
        <v>#VALUE!</v>
      </c>
      <c r="B261" s="8" t="str">
        <f>CONCATENATE(Employees[[#This Row],[Lastname]]," ",Employees[[#This Row],[Firstname]], " ",LEFT(Employees[[#This Row],[Middlename]],1),IF(ISBLANK(Employees[[#This Row],[Middlename]])," ","."))</f>
        <v>EMELO MARYJANE T.</v>
      </c>
      <c r="C261" s="8" t="s">
        <v>929</v>
      </c>
      <c r="D261" s="8" t="s">
        <v>1046</v>
      </c>
      <c r="E261" s="8" t="s">
        <v>107</v>
      </c>
      <c r="F261" s="8" t="s">
        <v>816</v>
      </c>
      <c r="G261" s="8" t="s">
        <v>2006</v>
      </c>
      <c r="H261" s="8" t="s">
        <v>97</v>
      </c>
      <c r="I261" s="8" t="b">
        <f>COUNTIF(Employees[Employee Name],Employees[[#This Row],[Employee Name]])&gt;1</f>
        <v>0</v>
      </c>
    </row>
    <row r="262" spans="1:9" ht="30" hidden="1" customHeight="1" x14ac:dyDescent="0.3">
      <c r="A262" s="44" t="e">
        <f t="shared" si="10"/>
        <v>#VALUE!</v>
      </c>
      <c r="B262" s="8" t="str">
        <f>CONCATENATE(Employees[[#This Row],[Lastname]]," ",Employees[[#This Row],[Firstname]], " ",LEFT(Employees[[#This Row],[Middlename]],1),IF(ISBLANK(Employees[[#This Row],[Middlename]])," ","."))</f>
        <v>ENMACIO LEILA A.</v>
      </c>
      <c r="C262" s="8" t="s">
        <v>518</v>
      </c>
      <c r="D262" s="8" t="s">
        <v>519</v>
      </c>
      <c r="E262" s="8" t="s">
        <v>285</v>
      </c>
      <c r="F262" s="8" t="s">
        <v>520</v>
      </c>
      <c r="G262" s="18" t="s">
        <v>2006</v>
      </c>
      <c r="H262" s="8" t="s">
        <v>441</v>
      </c>
      <c r="I262" s="8" t="b">
        <f>COUNTIF(Employees[Employee Name],Employees[[#This Row],[Employee Name]])&gt;1</f>
        <v>0</v>
      </c>
    </row>
    <row r="263" spans="1:9" ht="30" hidden="1" customHeight="1" x14ac:dyDescent="0.3">
      <c r="A263" s="44" t="e">
        <f t="shared" si="10"/>
        <v>#VALUE!</v>
      </c>
      <c r="B263" s="8" t="str">
        <f>CONCATENATE(Employees[[#This Row],[Lastname]]," ",Employees[[#This Row],[Firstname]], " ",LEFT(Employees[[#This Row],[Middlename]],1),IF(ISBLANK(Employees[[#This Row],[Middlename]])," ","."))</f>
        <v>ENRIQUEZ ANABEL O.</v>
      </c>
      <c r="C263" s="8" t="s">
        <v>122</v>
      </c>
      <c r="D263" s="8" t="s">
        <v>391</v>
      </c>
      <c r="E263" s="8" t="s">
        <v>1501</v>
      </c>
      <c r="F263" s="8" t="s">
        <v>1294</v>
      </c>
      <c r="G263" s="18" t="s">
        <v>1294</v>
      </c>
      <c r="H263" s="8" t="s">
        <v>135</v>
      </c>
      <c r="I263" s="8" t="b">
        <f>COUNTIF(Employees[Employee Name],Employees[[#This Row],[Employee Name]])&gt;1</f>
        <v>0</v>
      </c>
    </row>
    <row r="264" spans="1:9" ht="30" hidden="1" customHeight="1" x14ac:dyDescent="0.3">
      <c r="A264" s="44" t="e">
        <f t="shared" si="10"/>
        <v>#VALUE!</v>
      </c>
      <c r="B264" s="8" t="str">
        <f>CONCATENATE(Employees[[#This Row],[Lastname]]," ",Employees[[#This Row],[Firstname]], " ",LEFT(Employees[[#This Row],[Middlename]],1),IF(ISBLANK(Employees[[#This Row],[Middlename]])," ","."))</f>
        <v>ENRIQUEZ EDGAR P.</v>
      </c>
      <c r="C264" s="8" t="s">
        <v>122</v>
      </c>
      <c r="D264" s="8" t="s">
        <v>123</v>
      </c>
      <c r="E264" s="8" t="s">
        <v>124</v>
      </c>
      <c r="F264" s="8" t="s">
        <v>125</v>
      </c>
      <c r="G264" s="18" t="s">
        <v>2006</v>
      </c>
      <c r="H264" s="8" t="s">
        <v>126</v>
      </c>
      <c r="I264" s="8" t="b">
        <f>COUNTIF(Employees[Employee Name],Employees[[#This Row],[Employee Name]])&gt;1</f>
        <v>0</v>
      </c>
    </row>
    <row r="265" spans="1:9" ht="30" hidden="1" customHeight="1" x14ac:dyDescent="0.3">
      <c r="A265" s="44" t="e">
        <f t="shared" si="10"/>
        <v>#VALUE!</v>
      </c>
      <c r="B265" s="8" t="str">
        <f>CONCATENATE(Employees[[#This Row],[Lastname]]," ",Employees[[#This Row],[Firstname]], " ",LEFT(Employees[[#This Row],[Middlename]],1),IF(ISBLANK(Employees[[#This Row],[Middlename]])," ","."))</f>
        <v xml:space="preserve">ENRIQUEZ ERIBERTO  </v>
      </c>
      <c r="C265" s="18" t="s">
        <v>122</v>
      </c>
      <c r="D265" s="18" t="s">
        <v>2125</v>
      </c>
      <c r="E265" s="8"/>
      <c r="F265" s="18" t="s">
        <v>1294</v>
      </c>
      <c r="G265" s="8"/>
      <c r="H265" s="18" t="s">
        <v>290</v>
      </c>
      <c r="I265" s="8" t="b">
        <f>COUNTIF(Employees[Employee Name],Employees[[#This Row],[Employee Name]])&gt;1</f>
        <v>0</v>
      </c>
    </row>
    <row r="266" spans="1:9" ht="30" hidden="1" customHeight="1" x14ac:dyDescent="0.3">
      <c r="A266" s="44" t="e">
        <f t="shared" si="10"/>
        <v>#VALUE!</v>
      </c>
      <c r="B266" s="8" t="str">
        <f>CONCATENATE(Employees[[#This Row],[Lastname]]," ",Employees[[#This Row],[Firstname]], " ",LEFT(Employees[[#This Row],[Middlename]],1),IF(ISBLANK(Employees[[#This Row],[Middlename]])," ","."))</f>
        <v>EREÑO MELANIE B.</v>
      </c>
      <c r="C266" s="18" t="s">
        <v>2148</v>
      </c>
      <c r="D266" s="18" t="s">
        <v>707</v>
      </c>
      <c r="E266" s="18" t="s">
        <v>145</v>
      </c>
      <c r="F266" s="18" t="s">
        <v>125</v>
      </c>
      <c r="G266" s="8"/>
      <c r="H266" s="18" t="s">
        <v>152</v>
      </c>
      <c r="I266" s="8" t="b">
        <f>COUNTIF(Employees[Employee Name],Employees[[#This Row],[Employee Name]])&gt;1</f>
        <v>0</v>
      </c>
    </row>
    <row r="267" spans="1:9" ht="30" hidden="1" customHeight="1" x14ac:dyDescent="0.3">
      <c r="A267" s="44" t="e">
        <f t="shared" si="10"/>
        <v>#VALUE!</v>
      </c>
      <c r="B267" s="8" t="str">
        <f>CONCATENATE(Employees[[#This Row],[Lastname]]," ",Employees[[#This Row],[Firstname]], " ",LEFT(Employees[[#This Row],[Middlename]],1),IF(ISBLANK(Employees[[#This Row],[Middlename]])," ","."))</f>
        <v>ERIDAO ROSALINDA P.</v>
      </c>
      <c r="C267" s="8" t="s">
        <v>231</v>
      </c>
      <c r="D267" s="8" t="s">
        <v>230</v>
      </c>
      <c r="E267" s="8" t="s">
        <v>124</v>
      </c>
      <c r="F267" s="8" t="s">
        <v>223</v>
      </c>
      <c r="G267" s="8" t="s">
        <v>2006</v>
      </c>
      <c r="H267" s="8" t="s">
        <v>213</v>
      </c>
      <c r="I267" s="8" t="b">
        <f>COUNTIF(Employees[Employee Name],Employees[[#This Row],[Employee Name]])&gt;1</f>
        <v>0</v>
      </c>
    </row>
    <row r="268" spans="1:9" ht="30" hidden="1" customHeight="1" x14ac:dyDescent="0.3">
      <c r="A268" s="44" t="e">
        <f>A266+1</f>
        <v>#VALUE!</v>
      </c>
      <c r="B268" s="8" t="str">
        <f>CONCATENATE(Employees[[#This Row],[Lastname]]," ",Employees[[#This Row],[Firstname]], " ",LEFT(Employees[[#This Row],[Middlename]],1),IF(ISBLANK(Employees[[#This Row],[Middlename]])," ","."))</f>
        <v xml:space="preserve">ERNI RANDY  </v>
      </c>
      <c r="C268" s="18" t="s">
        <v>1528</v>
      </c>
      <c r="D268" s="18" t="s">
        <v>2268</v>
      </c>
      <c r="E268" s="8"/>
      <c r="F268" s="18" t="s">
        <v>2269</v>
      </c>
      <c r="G268" s="8"/>
      <c r="H268" s="18" t="s">
        <v>1722</v>
      </c>
      <c r="I268" s="8" t="b">
        <f>COUNTIF(Employees[Employee Name],Employees[[#This Row],[Employee Name]])&gt;1</f>
        <v>0</v>
      </c>
    </row>
    <row r="269" spans="1:9" ht="30" hidden="1" customHeight="1" x14ac:dyDescent="0.3">
      <c r="A269" s="44" t="e">
        <f>A268+1</f>
        <v>#VALUE!</v>
      </c>
      <c r="B269" s="8" t="str">
        <f>CONCATENATE(Employees[[#This Row],[Lastname]]," ",Employees[[#This Row],[Firstname]], " ",LEFT(Employees[[#This Row],[Middlename]],1),IF(ISBLANK(Employees[[#This Row],[Middlename]])," ","."))</f>
        <v>ESCAMILLAS EVELYN M.</v>
      </c>
      <c r="C269" s="8" t="s">
        <v>414</v>
      </c>
      <c r="D269" s="8" t="s">
        <v>415</v>
      </c>
      <c r="E269" s="8" t="s">
        <v>84</v>
      </c>
      <c r="F269" s="8" t="s">
        <v>416</v>
      </c>
      <c r="G269" s="8" t="s">
        <v>2006</v>
      </c>
      <c r="H269" s="8" t="s">
        <v>103</v>
      </c>
      <c r="I269" s="8" t="b">
        <f>COUNTIF(Employees[Employee Name],Employees[[#This Row],[Employee Name]])&gt;1</f>
        <v>0</v>
      </c>
    </row>
    <row r="270" spans="1:9" ht="30" hidden="1" customHeight="1" x14ac:dyDescent="0.3">
      <c r="A270" s="44" t="e">
        <f>A269+1</f>
        <v>#VALUE!</v>
      </c>
      <c r="B270" s="8" t="str">
        <f>CONCATENATE(Employees[[#This Row],[Lastname]]," ",Employees[[#This Row],[Firstname]], " ",LEFT(Employees[[#This Row],[Middlename]],1),IF(ISBLANK(Employees[[#This Row],[Middlename]])," ","."))</f>
        <v xml:space="preserve">ESMAEL EMRAN  </v>
      </c>
      <c r="C270" s="8" t="s">
        <v>1502</v>
      </c>
      <c r="D270" s="8" t="s">
        <v>1503</v>
      </c>
      <c r="E270" s="8"/>
      <c r="F270" s="8" t="s">
        <v>1294</v>
      </c>
      <c r="G270" s="18" t="s">
        <v>1294</v>
      </c>
      <c r="H270" s="8" t="s">
        <v>290</v>
      </c>
      <c r="I270" s="8" t="b">
        <f>COUNTIF(Employees[Employee Name],Employees[[#This Row],[Employee Name]])&gt;1</f>
        <v>0</v>
      </c>
    </row>
    <row r="271" spans="1:9" ht="30" hidden="1" customHeight="1" x14ac:dyDescent="0.3">
      <c r="A271" s="44" t="e">
        <f>A269+1</f>
        <v>#VALUE!</v>
      </c>
      <c r="B271" s="8" t="str">
        <f>CONCATENATE(Employees[[#This Row],[Lastname]]," ",Employees[[#This Row],[Firstname]], " ",LEFT(Employees[[#This Row],[Middlename]],1),IF(ISBLANK(Employees[[#This Row],[Middlename]])," ","."))</f>
        <v>ESPINELI LORETA N.</v>
      </c>
      <c r="C271" s="18" t="s">
        <v>2254</v>
      </c>
      <c r="D271" s="18" t="s">
        <v>2255</v>
      </c>
      <c r="E271" s="18" t="s">
        <v>336</v>
      </c>
      <c r="F271" s="18" t="s">
        <v>1294</v>
      </c>
      <c r="G271" s="8"/>
      <c r="H271" s="18" t="s">
        <v>199</v>
      </c>
      <c r="I271" s="8" t="b">
        <f>COUNTIF(Employees[Employee Name],Employees[[#This Row],[Employee Name]])&gt;1</f>
        <v>0</v>
      </c>
    </row>
    <row r="272" spans="1:9" ht="30" hidden="1" customHeight="1" x14ac:dyDescent="0.3">
      <c r="A272" s="44" t="e">
        <f>A270+1</f>
        <v>#VALUE!</v>
      </c>
      <c r="B272" s="8" t="str">
        <f>CONCATENATE(Employees[[#This Row],[Lastname]]," ",Employees[[#This Row],[Firstname]], " ",LEFT(Employees[[#This Row],[Middlename]],1),IF(ISBLANK(Employees[[#This Row],[Middlename]])," ","."))</f>
        <v>ESPINOSA RUBY ANN V.</v>
      </c>
      <c r="C272" s="8" t="s">
        <v>1504</v>
      </c>
      <c r="D272" s="8" t="s">
        <v>1505</v>
      </c>
      <c r="E272" s="8" t="s">
        <v>725</v>
      </c>
      <c r="F272" s="8" t="s">
        <v>1294</v>
      </c>
      <c r="G272" s="18" t="s">
        <v>1294</v>
      </c>
      <c r="H272" s="8" t="s">
        <v>97</v>
      </c>
      <c r="I272" s="8" t="b">
        <f>COUNTIF(Employees[Employee Name],Employees[[#This Row],[Employee Name]])&gt;1</f>
        <v>0</v>
      </c>
    </row>
    <row r="273" spans="1:9" ht="30" hidden="1" customHeight="1" x14ac:dyDescent="0.3">
      <c r="A273" s="44" t="e">
        <f>A272+1</f>
        <v>#VALUE!</v>
      </c>
      <c r="B273" s="8" t="str">
        <f>CONCATENATE(Employees[[#This Row],[Lastname]]," ",Employees[[#This Row],[Firstname]], " ",LEFT(Employees[[#This Row],[Middlename]],1),IF(ISBLANK(Employees[[#This Row],[Middlename]])," ","."))</f>
        <v>ESPIRITU RONALD M.</v>
      </c>
      <c r="C273" s="8" t="s">
        <v>624</v>
      </c>
      <c r="D273" s="8" t="s">
        <v>625</v>
      </c>
      <c r="E273" s="8" t="s">
        <v>84</v>
      </c>
      <c r="F273" s="8" t="s">
        <v>125</v>
      </c>
      <c r="G273" s="18" t="s">
        <v>2006</v>
      </c>
      <c r="H273" s="8" t="s">
        <v>103</v>
      </c>
      <c r="I273" s="8" t="b">
        <f>COUNTIF(Employees[Employee Name],Employees[[#This Row],[Employee Name]])&gt;1</f>
        <v>0</v>
      </c>
    </row>
    <row r="274" spans="1:9" ht="30" hidden="1" customHeight="1" x14ac:dyDescent="0.3">
      <c r="A274" s="44" t="e">
        <f>A273+1</f>
        <v>#VALUE!</v>
      </c>
      <c r="B274" s="8" t="str">
        <f>CONCATENATE(Employees[[#This Row],[Lastname]]," ",Employees[[#This Row],[Firstname]], " ",LEFT(Employees[[#This Row],[Middlename]],1),IF(ISBLANK(Employees[[#This Row],[Middlename]])," ","."))</f>
        <v>ESTABILLO JUSTINE CARL G.</v>
      </c>
      <c r="C274" s="8" t="s">
        <v>1409</v>
      </c>
      <c r="D274" s="8" t="s">
        <v>1506</v>
      </c>
      <c r="E274" s="8" t="s">
        <v>1507</v>
      </c>
      <c r="F274" s="8" t="s">
        <v>1710</v>
      </c>
      <c r="G274" s="18" t="s">
        <v>1710</v>
      </c>
      <c r="H274" s="8" t="s">
        <v>135</v>
      </c>
      <c r="I274" s="8" t="b">
        <f>COUNTIF(Employees[Employee Name],Employees[[#This Row],[Employee Name]])&gt;1</f>
        <v>0</v>
      </c>
    </row>
    <row r="275" spans="1:9" ht="30" hidden="1" customHeight="1" x14ac:dyDescent="0.3">
      <c r="A275" s="44" t="e">
        <f>A274+1</f>
        <v>#VALUE!</v>
      </c>
      <c r="B275" s="8" t="str">
        <f>CONCATENATE(Employees[[#This Row],[Lastname]]," ",Employees[[#This Row],[Firstname]], " ",LEFT(Employees[[#This Row],[Middlename]],1),IF(ISBLANK(Employees[[#This Row],[Middlename]])," ","."))</f>
        <v>ESTALE JOCELYN M.</v>
      </c>
      <c r="C275" s="8" t="s">
        <v>1508</v>
      </c>
      <c r="D275" s="8" t="s">
        <v>1509</v>
      </c>
      <c r="E275" s="8" t="s">
        <v>132</v>
      </c>
      <c r="F275" s="8" t="s">
        <v>1294</v>
      </c>
      <c r="G275" s="18" t="s">
        <v>1294</v>
      </c>
      <c r="H275" s="8" t="s">
        <v>1713</v>
      </c>
      <c r="I275" s="8" t="b">
        <f>COUNTIF(Employees[Employee Name],Employees[[#This Row],[Employee Name]])&gt;1</f>
        <v>0</v>
      </c>
    </row>
    <row r="276" spans="1:9" ht="30" hidden="1" customHeight="1" x14ac:dyDescent="0.3">
      <c r="A276" s="44" t="e">
        <f>A275+1</f>
        <v>#VALUE!</v>
      </c>
      <c r="B276" s="8" t="str">
        <f>CONCATENATE(Employees[[#This Row],[Lastname]]," ",Employees[[#This Row],[Firstname]], " ",LEFT(Employees[[#This Row],[Middlename]],1),IF(ISBLANK(Employees[[#This Row],[Middlename]])," ","."))</f>
        <v>ESTIEBER ARISTOTLE B.</v>
      </c>
      <c r="C276" s="8" t="s">
        <v>1510</v>
      </c>
      <c r="D276" s="8" t="s">
        <v>1511</v>
      </c>
      <c r="E276" s="8" t="s">
        <v>145</v>
      </c>
      <c r="F276" s="8" t="s">
        <v>1294</v>
      </c>
      <c r="G276" s="18" t="s">
        <v>1294</v>
      </c>
      <c r="H276" s="8" t="s">
        <v>290</v>
      </c>
      <c r="I276" s="8" t="b">
        <f>COUNTIF(Employees[Employee Name],Employees[[#This Row],[Employee Name]])&gt;1</f>
        <v>0</v>
      </c>
    </row>
    <row r="277" spans="1:9" ht="30" hidden="1" customHeight="1" x14ac:dyDescent="0.3">
      <c r="A277" s="44" t="e">
        <f>A276+1</f>
        <v>#VALUE!</v>
      </c>
      <c r="B277" s="8" t="str">
        <f>CONCATENATE(Employees[[#This Row],[Lastname]]," ",Employees[[#This Row],[Firstname]], " ",LEFT(Employees[[#This Row],[Middlename]],1),IF(ISBLANK(Employees[[#This Row],[Middlename]])," ","."))</f>
        <v>ESTIGOY BEVERLY ANNE P.</v>
      </c>
      <c r="C277" s="8" t="s">
        <v>385</v>
      </c>
      <c r="D277" s="8" t="s">
        <v>386</v>
      </c>
      <c r="E277" s="8" t="s">
        <v>124</v>
      </c>
      <c r="F277" s="8" t="s">
        <v>96</v>
      </c>
      <c r="G277" s="8" t="s">
        <v>2006</v>
      </c>
      <c r="H277" s="8" t="s">
        <v>97</v>
      </c>
      <c r="I277" s="8" t="b">
        <f>COUNTIF(Employees[Employee Name],Employees[[#This Row],[Employee Name]])&gt;1</f>
        <v>0</v>
      </c>
    </row>
    <row r="278" spans="1:9" ht="30" hidden="1" customHeight="1" x14ac:dyDescent="0.3">
      <c r="A278" s="44" t="e">
        <f>A276+1</f>
        <v>#VALUE!</v>
      </c>
      <c r="B278" s="8" t="str">
        <f>CONCATENATE(Employees[[#This Row],[Lastname]]," ",Employees[[#This Row],[Firstname]], " ",LEFT(Employees[[#This Row],[Middlename]],1),IF(ISBLANK(Employees[[#This Row],[Middlename]])," ","."))</f>
        <v>ESTOLE JOCELYN D.</v>
      </c>
      <c r="C278" s="8" t="s">
        <v>1512</v>
      </c>
      <c r="D278" s="8" t="s">
        <v>1509</v>
      </c>
      <c r="E278" s="8" t="s">
        <v>119</v>
      </c>
      <c r="F278" s="8" t="s">
        <v>1294</v>
      </c>
      <c r="G278" s="18" t="s">
        <v>1294</v>
      </c>
      <c r="H278" s="8" t="s">
        <v>368</v>
      </c>
      <c r="I278" s="8" t="b">
        <f>COUNTIF(Employees[Employee Name],Employees[[#This Row],[Employee Name]])&gt;1</f>
        <v>0</v>
      </c>
    </row>
    <row r="279" spans="1:9" ht="30" hidden="1" customHeight="1" x14ac:dyDescent="0.3">
      <c r="A279" s="44" t="e">
        <f t="shared" ref="A279:A295" si="11">A278+1</f>
        <v>#VALUE!</v>
      </c>
      <c r="B279" s="8" t="str">
        <f>CONCATENATE(Employees[[#This Row],[Lastname]]," ",Employees[[#This Row],[Firstname]], " ",LEFT(Employees[[#This Row],[Middlename]],1),IF(ISBLANK(Employees[[#This Row],[Middlename]])," ","."))</f>
        <v>ESTRANGCO MERCY U.</v>
      </c>
      <c r="C279" s="8" t="s">
        <v>594</v>
      </c>
      <c r="D279" s="8" t="s">
        <v>595</v>
      </c>
      <c r="E279" s="8" t="s">
        <v>596</v>
      </c>
      <c r="F279" s="8" t="s">
        <v>198</v>
      </c>
      <c r="G279" s="18" t="s">
        <v>2006</v>
      </c>
      <c r="H279" s="8" t="s">
        <v>592</v>
      </c>
      <c r="I279" s="8" t="b">
        <f>COUNTIF(Employees[Employee Name],Employees[[#This Row],[Employee Name]])&gt;1</f>
        <v>0</v>
      </c>
    </row>
    <row r="280" spans="1:9" ht="30" hidden="1" customHeight="1" x14ac:dyDescent="0.3">
      <c r="A280" s="44" t="e">
        <f t="shared" si="11"/>
        <v>#VALUE!</v>
      </c>
      <c r="B280" s="8" t="str">
        <f>CONCATENATE(Employees[[#This Row],[Lastname]]," ",Employees[[#This Row],[Firstname]], " ",LEFT(Employees[[#This Row],[Middlename]],1),IF(ISBLANK(Employees[[#This Row],[Middlename]])," ","."))</f>
        <v>EVANGELISTA NORENA S.</v>
      </c>
      <c r="C280" s="8" t="s">
        <v>767</v>
      </c>
      <c r="D280" s="8" t="s">
        <v>768</v>
      </c>
      <c r="E280" s="8" t="s">
        <v>161</v>
      </c>
      <c r="F280" s="8" t="s">
        <v>769</v>
      </c>
      <c r="G280" s="18" t="s">
        <v>2006</v>
      </c>
      <c r="H280" s="8" t="s">
        <v>103</v>
      </c>
      <c r="I280" s="8" t="b">
        <f>COUNTIF(Employees[Employee Name],Employees[[#This Row],[Employee Name]])&gt;1</f>
        <v>0</v>
      </c>
    </row>
    <row r="281" spans="1:9" ht="30" hidden="1" customHeight="1" x14ac:dyDescent="0.3">
      <c r="A281" s="44" t="e">
        <f t="shared" si="11"/>
        <v>#VALUE!</v>
      </c>
      <c r="B281" s="8" t="str">
        <f>CONCATENATE(Employees[[#This Row],[Lastname]]," ",Employees[[#This Row],[Firstname]], " ",LEFT(Employees[[#This Row],[Middlename]],1),IF(ISBLANK(Employees[[#This Row],[Middlename]])," ","."))</f>
        <v>FELICIDARIO PAMELA C.</v>
      </c>
      <c r="C281" s="8" t="s">
        <v>1266</v>
      </c>
      <c r="D281" s="8" t="s">
        <v>1267</v>
      </c>
      <c r="E281" s="8" t="s">
        <v>1268</v>
      </c>
      <c r="F281" s="8" t="s">
        <v>125</v>
      </c>
      <c r="G281" s="18" t="s">
        <v>2006</v>
      </c>
      <c r="H281" s="8" t="s">
        <v>1201</v>
      </c>
      <c r="I281" s="8" t="b">
        <f>COUNTIF(Employees[Employee Name],Employees[[#This Row],[Employee Name]])&gt;1</f>
        <v>0</v>
      </c>
    </row>
    <row r="282" spans="1:9" ht="30" hidden="1" customHeight="1" x14ac:dyDescent="0.3">
      <c r="A282" s="44" t="e">
        <f t="shared" si="11"/>
        <v>#VALUE!</v>
      </c>
      <c r="B282" s="8" t="str">
        <f>CONCATENATE(Employees[[#This Row],[Lastname]]," ",Employees[[#This Row],[Firstname]], " ",LEFT(Employees[[#This Row],[Middlename]],1),IF(ISBLANK(Employees[[#This Row],[Middlename]])," ","."))</f>
        <v>FELLO VIRGILIO O.</v>
      </c>
      <c r="C282" s="8" t="s">
        <v>1132</v>
      </c>
      <c r="D282" s="8" t="s">
        <v>1133</v>
      </c>
      <c r="E282" s="8" t="s">
        <v>583</v>
      </c>
      <c r="F282" s="8" t="s">
        <v>1294</v>
      </c>
      <c r="G282" s="18" t="s">
        <v>1294</v>
      </c>
      <c r="H282" s="8" t="s">
        <v>199</v>
      </c>
      <c r="I282" s="8" t="b">
        <f>COUNTIF(Employees[Employee Name],Employees[[#This Row],[Employee Name]])&gt;1</f>
        <v>0</v>
      </c>
    </row>
    <row r="283" spans="1:9" ht="30" hidden="1" customHeight="1" x14ac:dyDescent="0.3">
      <c r="A283" s="44" t="e">
        <f t="shared" si="11"/>
        <v>#VALUE!</v>
      </c>
      <c r="B283" s="8" t="str">
        <f>CONCATENATE(Employees[[#This Row],[Lastname]]," ",Employees[[#This Row],[Firstname]], " ",LEFT(Employees[[#This Row],[Middlename]],1),IF(ISBLANK(Employees[[#This Row],[Middlename]])," ","."))</f>
        <v>FERMA AMELITA V.</v>
      </c>
      <c r="C283" s="8" t="s">
        <v>432</v>
      </c>
      <c r="D283" s="8" t="s">
        <v>773</v>
      </c>
      <c r="E283" s="8" t="s">
        <v>725</v>
      </c>
      <c r="F283" s="18" t="s">
        <v>2013</v>
      </c>
      <c r="G283" s="18" t="s">
        <v>2006</v>
      </c>
      <c r="H283" s="18" t="s">
        <v>1068</v>
      </c>
      <c r="I283" s="8" t="b">
        <f>COUNTIF(Employees[Employee Name],Employees[[#This Row],[Employee Name]])&gt;1</f>
        <v>0</v>
      </c>
    </row>
    <row r="284" spans="1:9" ht="30" hidden="1" customHeight="1" x14ac:dyDescent="0.3">
      <c r="A284" s="44" t="e">
        <f t="shared" si="11"/>
        <v>#VALUE!</v>
      </c>
      <c r="B284" s="8" t="str">
        <f>CONCATENATE(Employees[[#This Row],[Lastname]]," ",Employees[[#This Row],[Firstname]], " ",LEFT(Employees[[#This Row],[Middlename]],1),IF(ISBLANK(Employees[[#This Row],[Middlename]])," ","."))</f>
        <v>FERMA ARCELI C.</v>
      </c>
      <c r="C284" s="8" t="s">
        <v>432</v>
      </c>
      <c r="D284" s="8" t="s">
        <v>433</v>
      </c>
      <c r="E284" s="8" t="s">
        <v>134</v>
      </c>
      <c r="F284" s="8" t="s">
        <v>125</v>
      </c>
      <c r="G284" s="18" t="s">
        <v>2006</v>
      </c>
      <c r="H284" s="8" t="s">
        <v>333</v>
      </c>
      <c r="I284" s="8" t="b">
        <f>COUNTIF(Employees[Employee Name],Employees[[#This Row],[Employee Name]])&gt;1</f>
        <v>0</v>
      </c>
    </row>
    <row r="285" spans="1:9" ht="30" hidden="1" customHeight="1" x14ac:dyDescent="0.3">
      <c r="A285" s="44" t="e">
        <f t="shared" si="11"/>
        <v>#VALUE!</v>
      </c>
      <c r="B285" s="8" t="str">
        <f>CONCATENATE(Employees[[#This Row],[Lastname]]," ",Employees[[#This Row],[Firstname]], " ",LEFT(Employees[[#This Row],[Middlename]],1),IF(ISBLANK(Employees[[#This Row],[Middlename]])," ","."))</f>
        <v>FERMA ELIZA C.</v>
      </c>
      <c r="C285" s="18" t="s">
        <v>432</v>
      </c>
      <c r="D285" s="18" t="s">
        <v>2141</v>
      </c>
      <c r="E285" s="18" t="s">
        <v>134</v>
      </c>
      <c r="F285" s="18" t="s">
        <v>2142</v>
      </c>
      <c r="G285" s="8"/>
      <c r="H285" s="18" t="s">
        <v>2143</v>
      </c>
      <c r="I285" s="8" t="b">
        <f>COUNTIF(Employees[Employee Name],Employees[[#This Row],[Employee Name]])&gt;1</f>
        <v>0</v>
      </c>
    </row>
    <row r="286" spans="1:9" ht="30" hidden="1" customHeight="1" x14ac:dyDescent="0.3">
      <c r="A286" s="44" t="e">
        <f t="shared" si="11"/>
        <v>#VALUE!</v>
      </c>
      <c r="B286" s="8" t="str">
        <f>CONCATENATE(Employees[[#This Row],[Lastname]]," ",Employees[[#This Row],[Firstname]], " ",LEFT(Employees[[#This Row],[Middlename]],1),IF(ISBLANK(Employees[[#This Row],[Middlename]])," ","."))</f>
        <v>FERMA ERIC N.</v>
      </c>
      <c r="C286" s="8" t="s">
        <v>432</v>
      </c>
      <c r="D286" s="8" t="s">
        <v>1513</v>
      </c>
      <c r="E286" s="8" t="s">
        <v>1514</v>
      </c>
      <c r="F286" s="8" t="s">
        <v>1294</v>
      </c>
      <c r="G286" s="18" t="s">
        <v>1294</v>
      </c>
      <c r="H286" s="8" t="s">
        <v>209</v>
      </c>
      <c r="I286" s="8" t="b">
        <f>COUNTIF(Employees[Employee Name],Employees[[#This Row],[Employee Name]])&gt;1</f>
        <v>0</v>
      </c>
    </row>
    <row r="287" spans="1:9" ht="30" hidden="1" customHeight="1" x14ac:dyDescent="0.3">
      <c r="A287" s="44" t="e">
        <f t="shared" si="11"/>
        <v>#VALUE!</v>
      </c>
      <c r="B287" s="8" t="str">
        <f>CONCATENATE(Employees[[#This Row],[Lastname]]," ",Employees[[#This Row],[Firstname]], " ",LEFT(Employees[[#This Row],[Middlename]],1),IF(ISBLANK(Employees[[#This Row],[Middlename]])," ","."))</f>
        <v>FERMA ETHEL GRACE N.</v>
      </c>
      <c r="C287" s="8" t="s">
        <v>432</v>
      </c>
      <c r="D287" s="8" t="s">
        <v>1515</v>
      </c>
      <c r="E287" s="8" t="s">
        <v>1516</v>
      </c>
      <c r="F287" s="8" t="s">
        <v>1294</v>
      </c>
      <c r="G287" s="18" t="s">
        <v>1294</v>
      </c>
      <c r="H287" s="8" t="s">
        <v>97</v>
      </c>
      <c r="I287" s="8" t="b">
        <f>COUNTIF(Employees[Employee Name],Employees[[#This Row],[Employee Name]])&gt;1</f>
        <v>0</v>
      </c>
    </row>
    <row r="288" spans="1:9" ht="30" hidden="1" customHeight="1" x14ac:dyDescent="0.3">
      <c r="A288" s="44" t="e">
        <f t="shared" si="11"/>
        <v>#VALUE!</v>
      </c>
      <c r="B288" s="8" t="str">
        <f>CONCATENATE(Employees[[#This Row],[Lastname]]," ",Employees[[#This Row],[Firstname]], " ",LEFT(Employees[[#This Row],[Middlename]],1),IF(ISBLANK(Employees[[#This Row],[Middlename]])," ","."))</f>
        <v>FERMA JOSEFA O.</v>
      </c>
      <c r="C288" s="8" t="s">
        <v>432</v>
      </c>
      <c r="D288" s="8" t="s">
        <v>1099</v>
      </c>
      <c r="E288" s="8" t="s">
        <v>841</v>
      </c>
      <c r="F288" s="8" t="s">
        <v>870</v>
      </c>
      <c r="G288" s="18" t="s">
        <v>2006</v>
      </c>
      <c r="H288" s="18" t="s">
        <v>109</v>
      </c>
      <c r="I288" s="8" t="b">
        <f>COUNTIF(Employees[Employee Name],Employees[[#This Row],[Employee Name]])&gt;1</f>
        <v>0</v>
      </c>
    </row>
    <row r="289" spans="1:9" ht="30" hidden="1" customHeight="1" x14ac:dyDescent="0.3">
      <c r="A289" s="44" t="e">
        <f t="shared" si="11"/>
        <v>#VALUE!</v>
      </c>
      <c r="B289" s="8" t="str">
        <f>CONCATENATE(Employees[[#This Row],[Lastname]]," ",Employees[[#This Row],[Firstname]], " ",LEFT(Employees[[#This Row],[Middlename]],1),IF(ISBLANK(Employees[[#This Row],[Middlename]])," ","."))</f>
        <v>FERMA MARIA I.</v>
      </c>
      <c r="C289" s="8" t="s">
        <v>432</v>
      </c>
      <c r="D289" s="8" t="s">
        <v>723</v>
      </c>
      <c r="E289" s="8" t="s">
        <v>960</v>
      </c>
      <c r="F289" s="8" t="s">
        <v>125</v>
      </c>
      <c r="G289" s="18" t="s">
        <v>2006</v>
      </c>
      <c r="H289" s="8" t="s">
        <v>539</v>
      </c>
      <c r="I289" s="8" t="b">
        <f>COUNTIF(Employees[Employee Name],Employees[[#This Row],[Employee Name]])&gt;1</f>
        <v>0</v>
      </c>
    </row>
    <row r="290" spans="1:9" ht="30" hidden="1" customHeight="1" x14ac:dyDescent="0.3">
      <c r="A290" s="44" t="e">
        <f t="shared" si="11"/>
        <v>#VALUE!</v>
      </c>
      <c r="B290" s="8" t="str">
        <f>CONCATENATE(Employees[[#This Row],[Lastname]]," ",Employees[[#This Row],[Firstname]], " ",LEFT(Employees[[#This Row],[Middlename]],1),IF(ISBLANK(Employees[[#This Row],[Middlename]])," ","."))</f>
        <v>FERMA MARIA VICTORIA D.</v>
      </c>
      <c r="C290" s="8" t="s">
        <v>432</v>
      </c>
      <c r="D290" s="8" t="s">
        <v>575</v>
      </c>
      <c r="E290" s="8" t="s">
        <v>119</v>
      </c>
      <c r="F290" s="8" t="s">
        <v>125</v>
      </c>
      <c r="G290" s="18" t="s">
        <v>2006</v>
      </c>
      <c r="H290" s="8" t="s">
        <v>368</v>
      </c>
      <c r="I290" s="8" t="b">
        <f>COUNTIF(Employees[Employee Name],Employees[[#This Row],[Employee Name]])&gt;1</f>
        <v>0</v>
      </c>
    </row>
    <row r="291" spans="1:9" ht="30" hidden="1" customHeight="1" x14ac:dyDescent="0.3">
      <c r="A291" s="44" t="e">
        <f t="shared" si="11"/>
        <v>#VALUE!</v>
      </c>
      <c r="B291" s="8" t="str">
        <f>CONCATENATE(Employees[[#This Row],[Lastname]]," ",Employees[[#This Row],[Firstname]], " ",LEFT(Employees[[#This Row],[Middlename]],1),IF(ISBLANK(Employees[[#This Row],[Middlename]])," ","."))</f>
        <v xml:space="preserve">FERMA RAYMOND  </v>
      </c>
      <c r="C291" s="8" t="s">
        <v>432</v>
      </c>
      <c r="D291" s="8" t="s">
        <v>1517</v>
      </c>
      <c r="E291" s="8"/>
      <c r="F291" s="8" t="s">
        <v>1294</v>
      </c>
      <c r="G291" s="18" t="s">
        <v>1294</v>
      </c>
      <c r="H291" s="8" t="s">
        <v>290</v>
      </c>
      <c r="I291" s="8" t="b">
        <f>COUNTIF(Employees[Employee Name],Employees[[#This Row],[Employee Name]])&gt;1</f>
        <v>0</v>
      </c>
    </row>
    <row r="292" spans="1:9" ht="30" hidden="1" customHeight="1" x14ac:dyDescent="0.3">
      <c r="A292" s="44" t="e">
        <f t="shared" si="11"/>
        <v>#VALUE!</v>
      </c>
      <c r="B292" s="8" t="str">
        <f>CONCATENATE(Employees[[#This Row],[Lastname]]," ",Employees[[#This Row],[Firstname]], " ",LEFT(Employees[[#This Row],[Middlename]],1),IF(ISBLANK(Employees[[#This Row],[Middlename]])," ","."))</f>
        <v xml:space="preserve">FERMA ROMEO  </v>
      </c>
      <c r="C292" s="8" t="s">
        <v>432</v>
      </c>
      <c r="D292" s="8" t="s">
        <v>795</v>
      </c>
      <c r="E292" s="8"/>
      <c r="F292" s="18" t="s">
        <v>125</v>
      </c>
      <c r="G292" s="18" t="s">
        <v>2006</v>
      </c>
      <c r="H292" s="8" t="s">
        <v>290</v>
      </c>
      <c r="I292" s="8" t="b">
        <f>COUNTIF(Employees[Employee Name],Employees[[#This Row],[Employee Name]])&gt;1</f>
        <v>0</v>
      </c>
    </row>
    <row r="293" spans="1:9" ht="30" hidden="1" customHeight="1" x14ac:dyDescent="0.3">
      <c r="A293" s="44" t="e">
        <f>A291+1</f>
        <v>#VALUE!</v>
      </c>
      <c r="B293" s="8" t="str">
        <f>CONCATENATE(Employees[[#This Row],[Lastname]]," ",Employees[[#This Row],[Firstname]], " ",LEFT(Employees[[#This Row],[Middlename]],1),IF(ISBLANK(Employees[[#This Row],[Middlename]])," ","."))</f>
        <v>FERRY FRANCIS R.</v>
      </c>
      <c r="C293" s="18" t="s">
        <v>2322</v>
      </c>
      <c r="D293" s="18" t="s">
        <v>602</v>
      </c>
      <c r="E293" s="18" t="s">
        <v>2323</v>
      </c>
      <c r="F293" s="18" t="s">
        <v>96</v>
      </c>
      <c r="G293" s="8"/>
      <c r="H293" s="18" t="s">
        <v>97</v>
      </c>
      <c r="I293" s="8" t="b">
        <f>COUNTIF(Employees[Employee Name],Employees[[#This Row],[Employee Name]])&gt;1</f>
        <v>0</v>
      </c>
    </row>
    <row r="294" spans="1:9" ht="30" hidden="1" customHeight="1" x14ac:dyDescent="0.3">
      <c r="A294" s="44" t="e">
        <f>A292+1</f>
        <v>#VALUE!</v>
      </c>
      <c r="B294" s="8" t="str">
        <f>CONCATENATE(Employees[[#This Row],[Lastname]]," ",Employees[[#This Row],[Firstname]], " ",LEFT(Employees[[#This Row],[Middlename]],1),IF(ISBLANK(Employees[[#This Row],[Middlename]])," ","."))</f>
        <v>FERNANDEZ MILAGROS C.</v>
      </c>
      <c r="C294" s="8" t="s">
        <v>787</v>
      </c>
      <c r="D294" s="8" t="s">
        <v>1080</v>
      </c>
      <c r="E294" s="8" t="s">
        <v>654</v>
      </c>
      <c r="F294" s="8" t="s">
        <v>198</v>
      </c>
      <c r="G294" s="18" t="s">
        <v>2006</v>
      </c>
      <c r="H294" s="8" t="s">
        <v>103</v>
      </c>
      <c r="I294" s="8" t="b">
        <f>COUNTIF(Employees[Employee Name],Employees[[#This Row],[Employee Name]])&gt;1</f>
        <v>0</v>
      </c>
    </row>
    <row r="295" spans="1:9" ht="30" hidden="1" customHeight="1" x14ac:dyDescent="0.3">
      <c r="A295" s="44" t="e">
        <f t="shared" si="11"/>
        <v>#VALUE!</v>
      </c>
      <c r="B295" s="8" t="str">
        <f>CONCATENATE(Employees[[#This Row],[Lastname]]," ",Employees[[#This Row],[Firstname]], " ",LEFT(Employees[[#This Row],[Middlename]],1),IF(ISBLANK(Employees[[#This Row],[Middlename]])," ","."))</f>
        <v xml:space="preserve">FLAVIER ADORACION  </v>
      </c>
      <c r="C295" s="8" t="s">
        <v>476</v>
      </c>
      <c r="D295" s="8" t="s">
        <v>477</v>
      </c>
      <c r="E295" s="8"/>
      <c r="F295" s="8" t="s">
        <v>478</v>
      </c>
      <c r="G295" s="18" t="s">
        <v>2006</v>
      </c>
      <c r="H295" s="8" t="s">
        <v>109</v>
      </c>
      <c r="I295" s="8" t="b">
        <f>COUNTIF(Employees[Employee Name],Employees[[#This Row],[Employee Name]])&gt;1</f>
        <v>0</v>
      </c>
    </row>
    <row r="296" spans="1:9" ht="30" hidden="1" customHeight="1" x14ac:dyDescent="0.3">
      <c r="A296" s="44" t="e">
        <f>A294+1</f>
        <v>#VALUE!</v>
      </c>
      <c r="B296" s="8" t="str">
        <f>CONCATENATE(Employees[[#This Row],[Lastname]]," ",Employees[[#This Row],[Firstname]], " ",LEFT(Employees[[#This Row],[Middlename]],1),IF(ISBLANK(Employees[[#This Row],[Middlename]])," ","."))</f>
        <v>FLORES CHRIZELLE MAE M.</v>
      </c>
      <c r="C296" s="18" t="s">
        <v>1518</v>
      </c>
      <c r="D296" s="18" t="s">
        <v>2228</v>
      </c>
      <c r="E296" s="18" t="s">
        <v>143</v>
      </c>
      <c r="F296" s="18" t="s">
        <v>2229</v>
      </c>
      <c r="G296" s="8"/>
      <c r="H296" s="18" t="s">
        <v>213</v>
      </c>
      <c r="I296" s="8" t="b">
        <f>COUNTIF(Employees[Employee Name],Employees[[#This Row],[Employee Name]])&gt;1</f>
        <v>0</v>
      </c>
    </row>
    <row r="297" spans="1:9" ht="30" hidden="1" customHeight="1" x14ac:dyDescent="0.3">
      <c r="A297" s="44" t="e">
        <f>A295+1</f>
        <v>#VALUE!</v>
      </c>
      <c r="B297" s="8" t="str">
        <f>CONCATENATE(Employees[[#This Row],[Lastname]]," ",Employees[[#This Row],[Firstname]], " ",LEFT(Employees[[#This Row],[Middlename]],1),IF(ISBLANK(Employees[[#This Row],[Middlename]])," ","."))</f>
        <v xml:space="preserve">FLORES EDERLYN  </v>
      </c>
      <c r="C297" s="8" t="s">
        <v>1518</v>
      </c>
      <c r="D297" s="8" t="s">
        <v>1519</v>
      </c>
      <c r="E297" s="8"/>
      <c r="F297" s="8" t="s">
        <v>1294</v>
      </c>
      <c r="G297" s="18" t="s">
        <v>1294</v>
      </c>
      <c r="H297" s="8" t="s">
        <v>290</v>
      </c>
      <c r="I297" s="8" t="b">
        <f>COUNTIF(Employees[Employee Name],Employees[[#This Row],[Employee Name]])&gt;1</f>
        <v>0</v>
      </c>
    </row>
    <row r="298" spans="1:9" ht="30" hidden="1" customHeight="1" x14ac:dyDescent="0.3">
      <c r="A298" s="44" t="e">
        <f t="shared" ref="A298:A336" si="12">A297+1</f>
        <v>#VALUE!</v>
      </c>
      <c r="B298" s="8" t="str">
        <f>CONCATENATE(Employees[[#This Row],[Lastname]]," ",Employees[[#This Row],[Firstname]], " ",LEFT(Employees[[#This Row],[Middlename]],1),IF(ISBLANK(Employees[[#This Row],[Middlename]])," ","."))</f>
        <v>FLORES MARIA PATRICIA NICOLE C.</v>
      </c>
      <c r="C298" s="8" t="s">
        <v>1518</v>
      </c>
      <c r="D298" s="8" t="s">
        <v>1520</v>
      </c>
      <c r="E298" s="8" t="s">
        <v>1521</v>
      </c>
      <c r="F298" s="8" t="s">
        <v>1294</v>
      </c>
      <c r="G298" s="18" t="s">
        <v>1294</v>
      </c>
      <c r="H298" s="8" t="s">
        <v>97</v>
      </c>
      <c r="I298" s="8" t="b">
        <f>COUNTIF(Employees[Employee Name],Employees[[#This Row],[Employee Name]])&gt;1</f>
        <v>0</v>
      </c>
    </row>
    <row r="299" spans="1:9" ht="30" hidden="1" customHeight="1" x14ac:dyDescent="0.3">
      <c r="A299" s="44" t="e">
        <f t="shared" si="12"/>
        <v>#VALUE!</v>
      </c>
      <c r="B299" s="8" t="str">
        <f>CONCATENATE(Employees[[#This Row],[Lastname]]," ",Employees[[#This Row],[Firstname]], " ",LEFT(Employees[[#This Row],[Middlename]],1),IF(ISBLANK(Employees[[#This Row],[Middlename]])," ","."))</f>
        <v xml:space="preserve">FLORES RICHARD  </v>
      </c>
      <c r="C299" s="8" t="s">
        <v>1518</v>
      </c>
      <c r="D299" s="8" t="s">
        <v>1380</v>
      </c>
      <c r="E299" s="8"/>
      <c r="F299" s="8" t="s">
        <v>1294</v>
      </c>
      <c r="G299" s="18" t="s">
        <v>1294</v>
      </c>
      <c r="H299" s="8" t="s">
        <v>290</v>
      </c>
      <c r="I299" s="8" t="b">
        <f>COUNTIF(Employees[Employee Name],Employees[[#This Row],[Employee Name]])&gt;1</f>
        <v>0</v>
      </c>
    </row>
    <row r="300" spans="1:9" ht="30" hidden="1" customHeight="1" x14ac:dyDescent="0.3">
      <c r="A300" s="44" t="e">
        <f t="shared" si="12"/>
        <v>#VALUE!</v>
      </c>
      <c r="B300" s="8" t="str">
        <f>CONCATENATE(Employees[[#This Row],[Lastname]]," ",Employees[[#This Row],[Firstname]], " ",LEFT(Employees[[#This Row],[Middlename]],1),IF(ISBLANK(Employees[[#This Row],[Middlename]])," ","."))</f>
        <v>FRONDOZO AILEEN D.</v>
      </c>
      <c r="C300" s="8" t="s">
        <v>1522</v>
      </c>
      <c r="D300" s="8" t="s">
        <v>118</v>
      </c>
      <c r="E300" s="8" t="s">
        <v>119</v>
      </c>
      <c r="F300" s="8" t="s">
        <v>1294</v>
      </c>
      <c r="G300" s="18" t="s">
        <v>1294</v>
      </c>
      <c r="H300" s="8" t="s">
        <v>438</v>
      </c>
      <c r="I300" s="8" t="b">
        <f>COUNTIF(Employees[Employee Name],Employees[[#This Row],[Employee Name]])&gt;1</f>
        <v>0</v>
      </c>
    </row>
    <row r="301" spans="1:9" ht="30" hidden="1" customHeight="1" x14ac:dyDescent="0.3">
      <c r="A301" s="44" t="e">
        <f t="shared" si="12"/>
        <v>#VALUE!</v>
      </c>
      <c r="B301" s="8" t="str">
        <f>CONCATENATE(Employees[[#This Row],[Lastname]]," ",Employees[[#This Row],[Firstname]], " ",LEFT(Employees[[#This Row],[Middlename]],1),IF(ISBLANK(Employees[[#This Row],[Middlename]])," ","."))</f>
        <v>GABEJA MHAR G.</v>
      </c>
      <c r="C301" s="8" t="s">
        <v>604</v>
      </c>
      <c r="D301" s="8" t="s">
        <v>605</v>
      </c>
      <c r="E301" s="8" t="s">
        <v>166</v>
      </c>
      <c r="F301" s="8" t="s">
        <v>606</v>
      </c>
      <c r="G301" s="18" t="s">
        <v>2006</v>
      </c>
      <c r="H301" s="8" t="s">
        <v>592</v>
      </c>
      <c r="I301" s="8" t="b">
        <f>COUNTIF(Employees[Employee Name],Employees[[#This Row],[Employee Name]])&gt;1</f>
        <v>0</v>
      </c>
    </row>
    <row r="302" spans="1:9" ht="30" hidden="1" customHeight="1" x14ac:dyDescent="0.3">
      <c r="A302" s="44" t="e">
        <f t="shared" si="12"/>
        <v>#VALUE!</v>
      </c>
      <c r="B302" s="8" t="str">
        <f>CONCATENATE(Employees[[#This Row],[Lastname]]," ",Employees[[#This Row],[Firstname]], " ",LEFT(Employees[[#This Row],[Middlename]],1),IF(ISBLANK(Employees[[#This Row],[Middlename]])," ","."))</f>
        <v>GALANG JULIET B.</v>
      </c>
      <c r="C302" s="8" t="s">
        <v>936</v>
      </c>
      <c r="D302" s="8" t="s">
        <v>937</v>
      </c>
      <c r="E302" s="8" t="s">
        <v>938</v>
      </c>
      <c r="F302" s="8" t="s">
        <v>2008</v>
      </c>
      <c r="G302" s="18" t="s">
        <v>2007</v>
      </c>
      <c r="H302" s="8" t="s">
        <v>359</v>
      </c>
      <c r="I302" s="8" t="b">
        <f>COUNTIF(Employees[Employee Name],Employees[[#This Row],[Employee Name]])&gt;1</f>
        <v>0</v>
      </c>
    </row>
    <row r="303" spans="1:9" ht="30" hidden="1" customHeight="1" x14ac:dyDescent="0.3">
      <c r="A303" s="44" t="e">
        <f t="shared" si="12"/>
        <v>#VALUE!</v>
      </c>
      <c r="B303" s="8" t="str">
        <f>CONCATENATE(Employees[[#This Row],[Lastname]]," ",Employees[[#This Row],[Firstname]], " ",LEFT(Employees[[#This Row],[Middlename]],1),IF(ISBLANK(Employees[[#This Row],[Middlename]])," ","."))</f>
        <v>GALARDE DELFIN A.</v>
      </c>
      <c r="C303" s="8" t="s">
        <v>1523</v>
      </c>
      <c r="D303" s="8" t="s">
        <v>1524</v>
      </c>
      <c r="E303" s="8" t="s">
        <v>88</v>
      </c>
      <c r="F303" s="8" t="s">
        <v>1294</v>
      </c>
      <c r="G303" s="18" t="s">
        <v>1294</v>
      </c>
      <c r="H303" s="8" t="s">
        <v>1724</v>
      </c>
      <c r="I303" s="8" t="b">
        <f>COUNTIF(Employees[Employee Name],Employees[[#This Row],[Employee Name]])&gt;1</f>
        <v>0</v>
      </c>
    </row>
    <row r="304" spans="1:9" ht="30" hidden="1" customHeight="1" x14ac:dyDescent="0.3">
      <c r="A304" s="44" t="e">
        <f>A302+1</f>
        <v>#VALUE!</v>
      </c>
      <c r="B304" s="8" t="str">
        <f>CONCATENATE(Employees[[#This Row],[Lastname]]," ",Employees[[#This Row],[Firstname]], " ",LEFT(Employees[[#This Row],[Middlename]],1),IF(ISBLANK(Employees[[#This Row],[Middlename]])," ","."))</f>
        <v>GARCIA JINKY A.</v>
      </c>
      <c r="C304" s="18" t="s">
        <v>365</v>
      </c>
      <c r="D304" s="18" t="s">
        <v>2300</v>
      </c>
      <c r="E304" s="18" t="s">
        <v>512</v>
      </c>
      <c r="F304" s="18" t="s">
        <v>1292</v>
      </c>
      <c r="G304" s="8"/>
      <c r="H304" s="18" t="s">
        <v>2301</v>
      </c>
      <c r="I304" s="8" t="b">
        <f>COUNTIF(Employees[Employee Name],Employees[[#This Row],[Employee Name]])&gt;1</f>
        <v>0</v>
      </c>
    </row>
    <row r="305" spans="1:9" ht="30" hidden="1" customHeight="1" x14ac:dyDescent="0.3">
      <c r="A305" s="44" t="e">
        <f>A303+1</f>
        <v>#VALUE!</v>
      </c>
      <c r="B305" s="8" t="str">
        <f>CONCATENATE(Employees[[#This Row],[Lastname]]," ",Employees[[#This Row],[Firstname]], " ",LEFT(Employees[[#This Row],[Middlename]],1),IF(ISBLANK(Employees[[#This Row],[Middlename]])," ","."))</f>
        <v>GARCIA HAIZEL M.</v>
      </c>
      <c r="C305" s="8" t="s">
        <v>365</v>
      </c>
      <c r="D305" s="8" t="s">
        <v>366</v>
      </c>
      <c r="E305" s="8" t="s">
        <v>809</v>
      </c>
      <c r="F305" s="8" t="s">
        <v>367</v>
      </c>
      <c r="G305" s="18" t="s">
        <v>2006</v>
      </c>
      <c r="H305" s="8" t="s">
        <v>368</v>
      </c>
      <c r="I305" s="8" t="b">
        <f>COUNTIF(Employees[Employee Name],Employees[[#This Row],[Employee Name]])&gt;1</f>
        <v>0</v>
      </c>
    </row>
    <row r="306" spans="1:9" ht="30" hidden="1" customHeight="1" x14ac:dyDescent="0.3">
      <c r="A306" s="44" t="e">
        <f t="shared" si="12"/>
        <v>#VALUE!</v>
      </c>
      <c r="B306" s="8" t="str">
        <f>CONCATENATE(Employees[[#This Row],[Lastname]]," ",Employees[[#This Row],[Firstname]], " ",LEFT(Employees[[#This Row],[Middlename]],1),IF(ISBLANK(Employees[[#This Row],[Middlename]])," ","."))</f>
        <v>GARCIA JOAN B.</v>
      </c>
      <c r="C306" s="8" t="s">
        <v>365</v>
      </c>
      <c r="D306" s="8" t="s">
        <v>1525</v>
      </c>
      <c r="E306" s="8" t="s">
        <v>187</v>
      </c>
      <c r="F306" s="8" t="s">
        <v>1294</v>
      </c>
      <c r="G306" s="18" t="s">
        <v>1294</v>
      </c>
      <c r="H306" s="8" t="s">
        <v>97</v>
      </c>
      <c r="I306" s="8" t="b">
        <f>COUNTIF(Employees[Employee Name],Employees[[#This Row],[Employee Name]])&gt;1</f>
        <v>0</v>
      </c>
    </row>
    <row r="307" spans="1:9" ht="30" hidden="1" customHeight="1" x14ac:dyDescent="0.3">
      <c r="A307" s="44" t="e">
        <f t="shared" si="12"/>
        <v>#VALUE!</v>
      </c>
      <c r="B307" s="8" t="str">
        <f>CONCATENATE(Employees[[#This Row],[Lastname]]," ",Employees[[#This Row],[Firstname]], " ",LEFT(Employees[[#This Row],[Middlename]],1),IF(ISBLANK(Employees[[#This Row],[Middlename]])," ","."))</f>
        <v>GATPANDAN DOLORES J.</v>
      </c>
      <c r="C307" s="8" t="s">
        <v>218</v>
      </c>
      <c r="D307" s="8" t="s">
        <v>219</v>
      </c>
      <c r="E307" s="8" t="s">
        <v>139</v>
      </c>
      <c r="F307" s="8" t="s">
        <v>212</v>
      </c>
      <c r="G307" s="18" t="s">
        <v>2006</v>
      </c>
      <c r="H307" s="8" t="s">
        <v>213</v>
      </c>
      <c r="I307" s="8" t="b">
        <f>COUNTIF(Employees[Employee Name],Employees[[#This Row],[Employee Name]])&gt;1</f>
        <v>0</v>
      </c>
    </row>
    <row r="308" spans="1:9" ht="30" hidden="1" customHeight="1" x14ac:dyDescent="0.3">
      <c r="A308" s="44" t="e">
        <f t="shared" si="12"/>
        <v>#VALUE!</v>
      </c>
      <c r="B308" s="8" t="str">
        <f>CONCATENATE(Employees[[#This Row],[Lastname]]," ",Employees[[#This Row],[Firstname]], " ",LEFT(Employees[[#This Row],[Middlename]],1),IF(ISBLANK(Employees[[#This Row],[Middlename]])," ","."))</f>
        <v xml:space="preserve">GATPANDAN ETHEL  </v>
      </c>
      <c r="C308" s="8" t="s">
        <v>218</v>
      </c>
      <c r="D308" s="8" t="s">
        <v>1526</v>
      </c>
      <c r="E308" s="8"/>
      <c r="F308" s="8" t="s">
        <v>1294</v>
      </c>
      <c r="G308" s="18" t="s">
        <v>1294</v>
      </c>
      <c r="H308" s="8" t="s">
        <v>97</v>
      </c>
      <c r="I308" s="8" t="b">
        <f>COUNTIF(Employees[Employee Name],Employees[[#This Row],[Employee Name]])&gt;1</f>
        <v>0</v>
      </c>
    </row>
    <row r="309" spans="1:9" ht="30" hidden="1" customHeight="1" x14ac:dyDescent="0.3">
      <c r="A309" s="44" t="e">
        <f t="shared" si="12"/>
        <v>#VALUE!</v>
      </c>
      <c r="B309" s="8" t="str">
        <f>CONCATENATE(Employees[[#This Row],[Lastname]]," ",Employees[[#This Row],[Firstname]], " ",LEFT(Employees[[#This Row],[Middlename]],1),IF(ISBLANK(Employees[[#This Row],[Middlename]])," ","."))</f>
        <v>GATPANDAN MICHAEL E.</v>
      </c>
      <c r="C309" s="8" t="s">
        <v>218</v>
      </c>
      <c r="D309" s="8" t="s">
        <v>1527</v>
      </c>
      <c r="E309" s="8" t="s">
        <v>1528</v>
      </c>
      <c r="F309" s="8" t="s">
        <v>1294</v>
      </c>
      <c r="G309" s="18" t="s">
        <v>1294</v>
      </c>
      <c r="H309" s="8" t="s">
        <v>209</v>
      </c>
      <c r="I309" s="8" t="b">
        <f>COUNTIF(Employees[Employee Name],Employees[[#This Row],[Employee Name]])&gt;1</f>
        <v>0</v>
      </c>
    </row>
    <row r="310" spans="1:9" ht="30" hidden="1" customHeight="1" x14ac:dyDescent="0.3">
      <c r="A310" s="44" t="e">
        <f t="shared" si="12"/>
        <v>#VALUE!</v>
      </c>
      <c r="B310" s="8" t="str">
        <f>CONCATENATE(Employees[[#This Row],[Lastname]]," ",Employees[[#This Row],[Firstname]], " ",LEFT(Employees[[#This Row],[Middlename]],1),IF(ISBLANK(Employees[[#This Row],[Middlename]])," ","."))</f>
        <v>GATPANDAN NENITA M.</v>
      </c>
      <c r="C310" s="8" t="s">
        <v>218</v>
      </c>
      <c r="D310" s="8" t="s">
        <v>370</v>
      </c>
      <c r="E310" s="8" t="s">
        <v>84</v>
      </c>
      <c r="F310" s="8" t="s">
        <v>633</v>
      </c>
      <c r="G310" s="18" t="s">
        <v>2006</v>
      </c>
      <c r="H310" s="8" t="s">
        <v>371</v>
      </c>
      <c r="I310" s="8" t="b">
        <f>COUNTIF(Employees[Employee Name],Employees[[#This Row],[Employee Name]])&gt;1</f>
        <v>0</v>
      </c>
    </row>
    <row r="311" spans="1:9" ht="30" hidden="1" customHeight="1" x14ac:dyDescent="0.3">
      <c r="A311" s="44" t="e">
        <f t="shared" si="12"/>
        <v>#VALUE!</v>
      </c>
      <c r="B311" s="8" t="str">
        <f>CONCATENATE(Employees[[#This Row],[Lastname]]," ",Employees[[#This Row],[Firstname]], " ",LEFT(Employees[[#This Row],[Middlename]],1),IF(ISBLANK(Employees[[#This Row],[Middlename]])," ","."))</f>
        <v>GOMEZ EMMA M.</v>
      </c>
      <c r="C311" s="8" t="s">
        <v>683</v>
      </c>
      <c r="D311" s="8" t="s">
        <v>486</v>
      </c>
      <c r="E311" s="8" t="s">
        <v>84</v>
      </c>
      <c r="F311" s="8" t="s">
        <v>684</v>
      </c>
      <c r="G311" s="18" t="s">
        <v>2006</v>
      </c>
      <c r="H311" s="8" t="s">
        <v>272</v>
      </c>
      <c r="I311" s="8" t="b">
        <f>COUNTIF(Employees[Employee Name],Employees[[#This Row],[Employee Name]])&gt;1</f>
        <v>0</v>
      </c>
    </row>
    <row r="312" spans="1:9" ht="30" hidden="1" customHeight="1" x14ac:dyDescent="0.3">
      <c r="A312" s="44" t="e">
        <f t="shared" si="12"/>
        <v>#VALUE!</v>
      </c>
      <c r="B312" s="8" t="str">
        <f>CONCATENATE(Employees[[#This Row],[Lastname]]," ",Employees[[#This Row],[Firstname]], " ",LEFT(Employees[[#This Row],[Middlename]],1),IF(ISBLANK(Employees[[#This Row],[Middlename]])," ","."))</f>
        <v>GONZALES CHRISTI NERISSE E.</v>
      </c>
      <c r="C312" s="8" t="s">
        <v>859</v>
      </c>
      <c r="D312" s="8" t="s">
        <v>1529</v>
      </c>
      <c r="E312" s="8" t="s">
        <v>380</v>
      </c>
      <c r="F312" s="8" t="s">
        <v>1294</v>
      </c>
      <c r="G312" s="18" t="s">
        <v>1294</v>
      </c>
      <c r="H312" s="8" t="s">
        <v>272</v>
      </c>
      <c r="I312" s="8" t="b">
        <f>COUNTIF(Employees[Employee Name],Employees[[#This Row],[Employee Name]])&gt;1</f>
        <v>0</v>
      </c>
    </row>
    <row r="313" spans="1:9" ht="30" hidden="1" customHeight="1" x14ac:dyDescent="0.3">
      <c r="A313" s="44" t="e">
        <f t="shared" si="12"/>
        <v>#VALUE!</v>
      </c>
      <c r="B313" s="8" t="str">
        <f>CONCATENATE(Employees[[#This Row],[Lastname]]," ",Employees[[#This Row],[Firstname]], " ",LEFT(Employees[[#This Row],[Middlename]],1),IF(ISBLANK(Employees[[#This Row],[Middlename]])," ","."))</f>
        <v>GONZALES MARIO O.</v>
      </c>
      <c r="C313" s="8" t="s">
        <v>859</v>
      </c>
      <c r="D313" s="8" t="s">
        <v>598</v>
      </c>
      <c r="E313" s="8" t="s">
        <v>1530</v>
      </c>
      <c r="F313" s="8" t="s">
        <v>1294</v>
      </c>
      <c r="G313" s="18" t="s">
        <v>1294</v>
      </c>
      <c r="H313" s="8" t="s">
        <v>209</v>
      </c>
      <c r="I313" s="8" t="b">
        <f>COUNTIF(Employees[Employee Name],Employees[[#This Row],[Employee Name]])&gt;1</f>
        <v>0</v>
      </c>
    </row>
    <row r="314" spans="1:9" ht="30" hidden="1" customHeight="1" x14ac:dyDescent="0.3">
      <c r="A314" s="44" t="e">
        <f t="shared" si="12"/>
        <v>#VALUE!</v>
      </c>
      <c r="B314" s="8" t="str">
        <f>CONCATENATE(Employees[[#This Row],[Lastname]]," ",Employees[[#This Row],[Firstname]], " ",LEFT(Employees[[#This Row],[Middlename]],1),IF(ISBLANK(Employees[[#This Row],[Middlename]])," ","."))</f>
        <v>GONZALES MARY JANE D.</v>
      </c>
      <c r="C314" s="8" t="s">
        <v>859</v>
      </c>
      <c r="D314" s="8" t="s">
        <v>1500</v>
      </c>
      <c r="E314" s="8" t="s">
        <v>119</v>
      </c>
      <c r="F314" s="8" t="s">
        <v>1294</v>
      </c>
      <c r="G314" s="18" t="s">
        <v>1294</v>
      </c>
      <c r="H314" s="8" t="s">
        <v>213</v>
      </c>
      <c r="I314" s="8" t="b">
        <f>COUNTIF(Employees[Employee Name],Employees[[#This Row],[Employee Name]])&gt;1</f>
        <v>0</v>
      </c>
    </row>
    <row r="315" spans="1:9" ht="30" hidden="1" customHeight="1" x14ac:dyDescent="0.3">
      <c r="A315" s="44" t="e">
        <f t="shared" si="12"/>
        <v>#VALUE!</v>
      </c>
      <c r="B315" s="8" t="str">
        <f>CONCATENATE(Employees[[#This Row],[Lastname]]," ",Employees[[#This Row],[Firstname]], " ",LEFT(Employees[[#This Row],[Middlename]],1),IF(ISBLANK(Employees[[#This Row],[Middlename]])," ","."))</f>
        <v>GUAÑEZO MA. GINA P.</v>
      </c>
      <c r="C315" s="8" t="s">
        <v>763</v>
      </c>
      <c r="D315" s="8" t="s">
        <v>764</v>
      </c>
      <c r="E315" s="8" t="s">
        <v>124</v>
      </c>
      <c r="F315" s="8" t="s">
        <v>392</v>
      </c>
      <c r="G315" s="8" t="s">
        <v>2006</v>
      </c>
      <c r="H315" s="8" t="s">
        <v>103</v>
      </c>
      <c r="I315" s="8" t="b">
        <f>COUNTIF(Employees[Employee Name],Employees[[#This Row],[Employee Name]])&gt;1</f>
        <v>0</v>
      </c>
    </row>
    <row r="316" spans="1:9" ht="30" hidden="1" customHeight="1" x14ac:dyDescent="0.3">
      <c r="A316" s="44" t="e">
        <f t="shared" si="12"/>
        <v>#VALUE!</v>
      </c>
      <c r="B316" s="8" t="str">
        <f>CONCATENATE(Employees[[#This Row],[Lastname]]," ",Employees[[#This Row],[Firstname]], " ",LEFT(Employees[[#This Row],[Middlename]],1),IF(ISBLANK(Employees[[#This Row],[Middlename]])," ","."))</f>
        <v>GUAÑEZO MARY ANNE P.</v>
      </c>
      <c r="C316" s="18" t="s">
        <v>763</v>
      </c>
      <c r="D316" s="8" t="s">
        <v>838</v>
      </c>
      <c r="E316" s="8" t="s">
        <v>839</v>
      </c>
      <c r="F316" s="8" t="s">
        <v>125</v>
      </c>
      <c r="G316" s="18" t="s">
        <v>2006</v>
      </c>
      <c r="H316" s="8" t="s">
        <v>103</v>
      </c>
      <c r="I316" s="8" t="b">
        <f>COUNTIF(Employees[Employee Name],Employees[[#This Row],[Employee Name]])&gt;1</f>
        <v>0</v>
      </c>
    </row>
    <row r="317" spans="1:9" ht="30" hidden="1" customHeight="1" x14ac:dyDescent="0.3">
      <c r="A317" s="44" t="e">
        <f t="shared" si="12"/>
        <v>#VALUE!</v>
      </c>
      <c r="B317" s="8" t="str">
        <f>CONCATENATE(Employees[[#This Row],[Lastname]]," ",Employees[[#This Row],[Firstname]], " ",LEFT(Employees[[#This Row],[Middlename]],1),IF(ISBLANK(Employees[[#This Row],[Middlename]])," ","."))</f>
        <v xml:space="preserve">GUEVARRA ROLANDO  </v>
      </c>
      <c r="C317" s="8" t="s">
        <v>1531</v>
      </c>
      <c r="D317" s="8" t="s">
        <v>1532</v>
      </c>
      <c r="E317" s="8"/>
      <c r="F317" s="8" t="s">
        <v>1294</v>
      </c>
      <c r="G317" s="18" t="s">
        <v>1294</v>
      </c>
      <c r="H317" s="8" t="s">
        <v>290</v>
      </c>
      <c r="I317" s="8" t="b">
        <f>COUNTIF(Employees[Employee Name],Employees[[#This Row],[Employee Name]])&gt;1</f>
        <v>0</v>
      </c>
    </row>
    <row r="318" spans="1:9" ht="30" hidden="1" customHeight="1" x14ac:dyDescent="0.3">
      <c r="A318" s="44" t="e">
        <f t="shared" si="12"/>
        <v>#VALUE!</v>
      </c>
      <c r="B318" s="8" t="str">
        <f>CONCATENATE(Employees[[#This Row],[Lastname]]," ",Employees[[#This Row],[Firstname]], " ",LEFT(Employees[[#This Row],[Middlename]],1),IF(ISBLANK(Employees[[#This Row],[Middlename]])," ","."))</f>
        <v>GUMIRAN HERMINIA A.</v>
      </c>
      <c r="C318" s="8" t="s">
        <v>1533</v>
      </c>
      <c r="D318" s="8" t="s">
        <v>1534</v>
      </c>
      <c r="E318" s="8" t="s">
        <v>1535</v>
      </c>
      <c r="F318" s="8" t="s">
        <v>1294</v>
      </c>
      <c r="G318" s="18" t="s">
        <v>1294</v>
      </c>
      <c r="H318" s="8" t="s">
        <v>1069</v>
      </c>
      <c r="I318" s="8" t="b">
        <f>COUNTIF(Employees[Employee Name],Employees[[#This Row],[Employee Name]])&gt;1</f>
        <v>0</v>
      </c>
    </row>
    <row r="319" spans="1:9" ht="30" hidden="1" customHeight="1" x14ac:dyDescent="0.3">
      <c r="A319" s="44" t="e">
        <f t="shared" si="12"/>
        <v>#VALUE!</v>
      </c>
      <c r="B319" s="8" t="str">
        <f>CONCATENATE(Employees[[#This Row],[Lastname]]," ",Employees[[#This Row],[Firstname]], " ",LEFT(Employees[[#This Row],[Middlename]],1),IF(ISBLANK(Employees[[#This Row],[Middlename]])," ","."))</f>
        <v>GUTIERREZ LYDIA C.</v>
      </c>
      <c r="C319" s="8" t="s">
        <v>172</v>
      </c>
      <c r="D319" s="8" t="s">
        <v>173</v>
      </c>
      <c r="E319" s="8" t="s">
        <v>694</v>
      </c>
      <c r="F319" s="8" t="s">
        <v>174</v>
      </c>
      <c r="G319" s="18" t="s">
        <v>2006</v>
      </c>
      <c r="H319" s="8" t="s">
        <v>89</v>
      </c>
      <c r="I319" s="8" t="b">
        <f>COUNTIF(Employees[Employee Name],Employees[[#This Row],[Employee Name]])&gt;1</f>
        <v>0</v>
      </c>
    </row>
    <row r="320" spans="1:9" ht="30" hidden="1" customHeight="1" x14ac:dyDescent="0.3">
      <c r="A320" s="44" t="e">
        <f t="shared" si="12"/>
        <v>#VALUE!</v>
      </c>
      <c r="B320" s="8" t="str">
        <f>CONCATENATE(Employees[[#This Row],[Lastname]]," ",Employees[[#This Row],[Firstname]], " ",LEFT(Employees[[#This Row],[Middlename]],1),IF(ISBLANK(Employees[[#This Row],[Middlename]])," ","."))</f>
        <v>GUTIERREZ MARICIS A.</v>
      </c>
      <c r="C320" s="18" t="s">
        <v>172</v>
      </c>
      <c r="D320" s="18" t="s">
        <v>2130</v>
      </c>
      <c r="E320" s="18" t="s">
        <v>88</v>
      </c>
      <c r="F320" s="18" t="s">
        <v>2128</v>
      </c>
      <c r="G320" s="8"/>
      <c r="H320" s="18" t="s">
        <v>141</v>
      </c>
      <c r="I320" s="8" t="b">
        <f>COUNTIF(Employees[Employee Name],Employees[[#This Row],[Employee Name]])&gt;1</f>
        <v>0</v>
      </c>
    </row>
    <row r="321" spans="1:9" ht="30" hidden="1" customHeight="1" x14ac:dyDescent="0.3">
      <c r="A321" s="44" t="e">
        <f t="shared" si="12"/>
        <v>#VALUE!</v>
      </c>
      <c r="B321" s="8" t="str">
        <f>CONCATENATE(Employees[[#This Row],[Lastname]]," ",Employees[[#This Row],[Firstname]], " ",LEFT(Employees[[#This Row],[Middlename]],1),IF(ISBLANK(Employees[[#This Row],[Middlename]])," ","."))</f>
        <v>GUTIERREZ RENCELLE LALAINE A.</v>
      </c>
      <c r="C321" s="8" t="s">
        <v>172</v>
      </c>
      <c r="D321" s="8" t="s">
        <v>1536</v>
      </c>
      <c r="E321" s="8" t="s">
        <v>285</v>
      </c>
      <c r="F321" s="8" t="s">
        <v>1294</v>
      </c>
      <c r="G321" s="18" t="s">
        <v>1294</v>
      </c>
      <c r="H321" s="8" t="s">
        <v>126</v>
      </c>
      <c r="I321" s="8" t="b">
        <f>COUNTIF(Employees[Employee Name],Employees[[#This Row],[Employee Name]])&gt;1</f>
        <v>0</v>
      </c>
    </row>
    <row r="322" spans="1:9" ht="30" hidden="1" customHeight="1" x14ac:dyDescent="0.3">
      <c r="A322" s="44" t="e">
        <f t="shared" si="12"/>
        <v>#VALUE!</v>
      </c>
      <c r="B322" s="8" t="str">
        <f>CONCATENATE(Employees[[#This Row],[Lastname]]," ",Employees[[#This Row],[Firstname]], " ",LEFT(Employees[[#This Row],[Middlename]],1),IF(ISBLANK(Employees[[#This Row],[Middlename]])," ","."))</f>
        <v>HADAP JONALYN L.</v>
      </c>
      <c r="C322" s="8" t="s">
        <v>233</v>
      </c>
      <c r="D322" s="8" t="s">
        <v>234</v>
      </c>
      <c r="E322" s="8" t="s">
        <v>235</v>
      </c>
      <c r="F322" s="8" t="s">
        <v>212</v>
      </c>
      <c r="G322" s="18" t="s">
        <v>2006</v>
      </c>
      <c r="H322" s="8" t="s">
        <v>213</v>
      </c>
      <c r="I322" s="8" t="b">
        <f>COUNTIF(Employees[Employee Name],Employees[[#This Row],[Employee Name]])&gt;1</f>
        <v>0</v>
      </c>
    </row>
    <row r="323" spans="1:9" ht="30" hidden="1" customHeight="1" x14ac:dyDescent="0.3">
      <c r="A323" s="44" t="e">
        <f t="shared" si="12"/>
        <v>#VALUE!</v>
      </c>
      <c r="B323" s="8" t="str">
        <f>CONCATENATE(Employees[[#This Row],[Lastname]]," ",Employees[[#This Row],[Firstname]], " ",LEFT(Employees[[#This Row],[Middlename]],1),IF(ISBLANK(Employees[[#This Row],[Middlename]])," ","."))</f>
        <v>HAPITA MELANIE A.</v>
      </c>
      <c r="C323" s="8" t="s">
        <v>706</v>
      </c>
      <c r="D323" s="8" t="s">
        <v>707</v>
      </c>
      <c r="E323" s="8" t="s">
        <v>1537</v>
      </c>
      <c r="F323" s="8" t="s">
        <v>1294</v>
      </c>
      <c r="G323" s="18" t="s">
        <v>1294</v>
      </c>
      <c r="H323" s="8" t="s">
        <v>97</v>
      </c>
      <c r="I323" s="8" t="b">
        <f>COUNTIF(Employees[Employee Name],Employees[[#This Row],[Employee Name]])&gt;1</f>
        <v>0</v>
      </c>
    </row>
    <row r="324" spans="1:9" ht="30" hidden="1" customHeight="1" x14ac:dyDescent="0.3">
      <c r="A324" s="44" t="e">
        <f t="shared" si="12"/>
        <v>#VALUE!</v>
      </c>
      <c r="B324" s="8" t="str">
        <f>CONCATENATE(Employees[[#This Row],[Lastname]]," ",Employees[[#This Row],[Firstname]], " ",LEFT(Employees[[#This Row],[Middlename]],1),IF(ISBLANK(Employees[[#This Row],[Middlename]])," ","."))</f>
        <v>HAYAG JERMAINE JOI D.</v>
      </c>
      <c r="C324" s="8" t="s">
        <v>1270</v>
      </c>
      <c r="D324" s="8" t="s">
        <v>1271</v>
      </c>
      <c r="E324" s="8" t="s">
        <v>449</v>
      </c>
      <c r="F324" s="8" t="s">
        <v>96</v>
      </c>
      <c r="G324" s="8" t="s">
        <v>2006</v>
      </c>
      <c r="H324" s="8" t="s">
        <v>135</v>
      </c>
      <c r="I324" s="8" t="b">
        <f>COUNTIF(Employees[Employee Name],Employees[[#This Row],[Employee Name]])&gt;1</f>
        <v>0</v>
      </c>
    </row>
    <row r="325" spans="1:9" ht="30" hidden="1" customHeight="1" x14ac:dyDescent="0.3">
      <c r="A325" s="44" t="e">
        <f t="shared" si="12"/>
        <v>#VALUE!</v>
      </c>
      <c r="B325" s="8" t="str">
        <f>CONCATENATE(Employees[[#This Row],[Lastname]]," ",Employees[[#This Row],[Firstname]], " ",LEFT(Employees[[#This Row],[Middlename]],1),IF(ISBLANK(Employees[[#This Row],[Middlename]])," ","."))</f>
        <v xml:space="preserve">HERNADEZ VICTOR  </v>
      </c>
      <c r="C325" s="8" t="s">
        <v>921</v>
      </c>
      <c r="D325" s="8" t="s">
        <v>249</v>
      </c>
      <c r="E325" s="8"/>
      <c r="F325" s="18" t="s">
        <v>125</v>
      </c>
      <c r="G325" s="18" t="s">
        <v>2006</v>
      </c>
      <c r="H325" s="8" t="s">
        <v>97</v>
      </c>
      <c r="I325" s="8" t="b">
        <f>COUNTIF(Employees[Employee Name],Employees[[#This Row],[Employee Name]])&gt;1</f>
        <v>0</v>
      </c>
    </row>
    <row r="326" spans="1:9" ht="30" hidden="1" customHeight="1" x14ac:dyDescent="0.3">
      <c r="A326" s="44" t="e">
        <f t="shared" si="12"/>
        <v>#VALUE!</v>
      </c>
      <c r="B326" s="8" t="str">
        <f>CONCATENATE(Employees[[#This Row],[Lastname]]," ",Employees[[#This Row],[Firstname]], " ",LEFT(Employees[[#This Row],[Middlename]],1),IF(ISBLANK(Employees[[#This Row],[Middlename]])," ","."))</f>
        <v>HERNANDEZ CORNELIO A.</v>
      </c>
      <c r="C326" s="8" t="s">
        <v>128</v>
      </c>
      <c r="D326" s="8" t="s">
        <v>590</v>
      </c>
      <c r="E326" s="8" t="s">
        <v>88</v>
      </c>
      <c r="F326" s="8" t="s">
        <v>198</v>
      </c>
      <c r="G326" s="18" t="s">
        <v>2006</v>
      </c>
      <c r="H326" s="8" t="s">
        <v>368</v>
      </c>
      <c r="I326" s="8" t="b">
        <f>COUNTIF(Employees[Employee Name],Employees[[#This Row],[Employee Name]])&gt;1</f>
        <v>0</v>
      </c>
    </row>
    <row r="327" spans="1:9" ht="30" hidden="1" customHeight="1" x14ac:dyDescent="0.3">
      <c r="A327" s="44" t="e">
        <f t="shared" si="12"/>
        <v>#VALUE!</v>
      </c>
      <c r="B327" s="8" t="str">
        <f>CONCATENATE(Employees[[#This Row],[Lastname]]," ",Employees[[#This Row],[Firstname]], " ",LEFT(Employees[[#This Row],[Middlename]],1),IF(ISBLANK(Employees[[#This Row],[Middlename]])," ","."))</f>
        <v>HERNANDEZ DONATO Q.</v>
      </c>
      <c r="C327" s="8" t="s">
        <v>128</v>
      </c>
      <c r="D327" s="8" t="s">
        <v>383</v>
      </c>
      <c r="E327" s="8" t="s">
        <v>278</v>
      </c>
      <c r="F327" s="8" t="s">
        <v>96</v>
      </c>
      <c r="G327" s="8" t="s">
        <v>2006</v>
      </c>
      <c r="H327" s="8" t="s">
        <v>97</v>
      </c>
      <c r="I327" s="8" t="b">
        <f>COUNTIF(Employees[Employee Name],Employees[[#This Row],[Employee Name]])&gt;1</f>
        <v>0</v>
      </c>
    </row>
    <row r="328" spans="1:9" ht="30" hidden="1" customHeight="1" x14ac:dyDescent="0.3">
      <c r="A328" s="44" t="e">
        <f t="shared" si="12"/>
        <v>#VALUE!</v>
      </c>
      <c r="B328" s="8" t="str">
        <f>CONCATENATE(Employees[[#This Row],[Lastname]]," ",Employees[[#This Row],[Firstname]], " ",LEFT(Employees[[#This Row],[Middlename]],1),IF(ISBLANK(Employees[[#This Row],[Middlename]])," ","."))</f>
        <v>HERNANDEZ MARIO A.</v>
      </c>
      <c r="C328" s="8" t="s">
        <v>128</v>
      </c>
      <c r="D328" s="8" t="s">
        <v>598</v>
      </c>
      <c r="E328" s="8" t="s">
        <v>88</v>
      </c>
      <c r="F328" s="8" t="s">
        <v>198</v>
      </c>
      <c r="G328" s="18" t="s">
        <v>2006</v>
      </c>
      <c r="H328" s="8" t="s">
        <v>592</v>
      </c>
      <c r="I328" s="8" t="b">
        <f>COUNTIF(Employees[Employee Name],Employees[[#This Row],[Employee Name]])&gt;1</f>
        <v>0</v>
      </c>
    </row>
    <row r="329" spans="1:9" ht="30" hidden="1" customHeight="1" x14ac:dyDescent="0.3">
      <c r="A329" s="44" t="e">
        <f t="shared" si="12"/>
        <v>#VALUE!</v>
      </c>
      <c r="B329" s="8" t="str">
        <f>CONCATENATE(Employees[[#This Row],[Lastname]]," ",Employees[[#This Row],[Firstname]], " ",LEFT(Employees[[#This Row],[Middlename]],1),IF(ISBLANK(Employees[[#This Row],[Middlename]])," ","."))</f>
        <v>HERNANDEZ ROBERTO M.</v>
      </c>
      <c r="C329" s="8" t="s">
        <v>128</v>
      </c>
      <c r="D329" s="8" t="s">
        <v>129</v>
      </c>
      <c r="E329" s="8" t="s">
        <v>84</v>
      </c>
      <c r="F329" s="8" t="s">
        <v>125</v>
      </c>
      <c r="G329" s="18" t="s">
        <v>2006</v>
      </c>
      <c r="H329" s="8" t="s">
        <v>130</v>
      </c>
      <c r="I329" s="8" t="b">
        <f>COUNTIF(Employees[Employee Name],Employees[[#This Row],[Employee Name]])&gt;1</f>
        <v>0</v>
      </c>
    </row>
    <row r="330" spans="1:9" ht="30" hidden="1" customHeight="1" x14ac:dyDescent="0.3">
      <c r="A330" s="44" t="e">
        <f t="shared" si="12"/>
        <v>#VALUE!</v>
      </c>
      <c r="B330" s="8" t="str">
        <f>CONCATENATE(Employees[[#This Row],[Lastname]]," ",Employees[[#This Row],[Firstname]], " ",LEFT(Employees[[#This Row],[Middlename]],1),IF(ISBLANK(Employees[[#This Row],[Middlename]])," ","."))</f>
        <v>HERNANDEZ RODERICK M.</v>
      </c>
      <c r="C330" s="8" t="s">
        <v>128</v>
      </c>
      <c r="D330" s="8" t="s">
        <v>1538</v>
      </c>
      <c r="E330" s="8" t="s">
        <v>84</v>
      </c>
      <c r="F330" s="8" t="s">
        <v>1294</v>
      </c>
      <c r="G330" s="18" t="s">
        <v>1294</v>
      </c>
      <c r="H330" s="8" t="s">
        <v>1713</v>
      </c>
      <c r="I330" s="8" t="b">
        <f>COUNTIF(Employees[Employee Name],Employees[[#This Row],[Employee Name]])&gt;1</f>
        <v>0</v>
      </c>
    </row>
    <row r="331" spans="1:9" ht="30" hidden="1" customHeight="1" x14ac:dyDescent="0.3">
      <c r="A331" s="44" t="e">
        <f t="shared" si="12"/>
        <v>#VALUE!</v>
      </c>
      <c r="B331" s="8" t="str">
        <f>CONCATENATE(Employees[[#This Row],[Lastname]]," ",Employees[[#This Row],[Firstname]], " ",LEFT(Employees[[#This Row],[Middlename]],1),IF(ISBLANK(Employees[[#This Row],[Middlename]])," ","."))</f>
        <v>HERNANDO BENILDA S.</v>
      </c>
      <c r="C331" s="8" t="s">
        <v>621</v>
      </c>
      <c r="D331" s="8" t="s">
        <v>1343</v>
      </c>
      <c r="E331" s="8" t="s">
        <v>1344</v>
      </c>
      <c r="F331" s="8" t="s">
        <v>125</v>
      </c>
      <c r="G331" s="18" t="s">
        <v>2006</v>
      </c>
      <c r="H331" s="8" t="s">
        <v>363</v>
      </c>
      <c r="I331" s="8" t="b">
        <f>COUNTIF(Employees[Employee Name],Employees[[#This Row],[Employee Name]])&gt;1</f>
        <v>0</v>
      </c>
    </row>
    <row r="332" spans="1:9" ht="30" hidden="1" customHeight="1" x14ac:dyDescent="0.3">
      <c r="A332" s="44" t="e">
        <f t="shared" si="12"/>
        <v>#VALUE!</v>
      </c>
      <c r="B332" s="8" t="str">
        <f>CONCATENATE(Employees[[#This Row],[Lastname]]," ",Employees[[#This Row],[Firstname]], " ",LEFT(Employees[[#This Row],[Middlename]],1),IF(ISBLANK(Employees[[#This Row],[Middlename]])," ","."))</f>
        <v>HERNANDO MERIC B.</v>
      </c>
      <c r="C332" s="8" t="s">
        <v>621</v>
      </c>
      <c r="D332" s="8" t="s">
        <v>622</v>
      </c>
      <c r="E332" s="8" t="s">
        <v>145</v>
      </c>
      <c r="F332" s="8" t="s">
        <v>324</v>
      </c>
      <c r="G332" s="18" t="s">
        <v>2006</v>
      </c>
      <c r="H332" s="8" t="s">
        <v>182</v>
      </c>
      <c r="I332" s="8" t="b">
        <f>COUNTIF(Employees[Employee Name],Employees[[#This Row],[Employee Name]])&gt;1</f>
        <v>0</v>
      </c>
    </row>
    <row r="333" spans="1:9" ht="30" hidden="1" customHeight="1" x14ac:dyDescent="0.3">
      <c r="A333" s="44" t="e">
        <f t="shared" si="12"/>
        <v>#VALUE!</v>
      </c>
      <c r="B333" s="8" t="str">
        <f>CONCATENATE(Employees[[#This Row],[Lastname]]," ",Employees[[#This Row],[Firstname]], " ",LEFT(Employees[[#This Row],[Middlename]],1),IF(ISBLANK(Employees[[#This Row],[Middlename]])," ","."))</f>
        <v>HERNANDO MERLE B.</v>
      </c>
      <c r="C333" s="8" t="s">
        <v>621</v>
      </c>
      <c r="D333" s="8" t="s">
        <v>1199</v>
      </c>
      <c r="E333" s="8" t="s">
        <v>145</v>
      </c>
      <c r="F333" s="8" t="s">
        <v>1200</v>
      </c>
      <c r="G333" s="8" t="s">
        <v>2006</v>
      </c>
      <c r="H333" s="18" t="s">
        <v>1201</v>
      </c>
      <c r="I333" s="8" t="b">
        <f>COUNTIF(Employees[Employee Name],Employees[[#This Row],[Employee Name]])&gt;1</f>
        <v>0</v>
      </c>
    </row>
    <row r="334" spans="1:9" ht="30" hidden="1" customHeight="1" x14ac:dyDescent="0.3">
      <c r="A334" s="44" t="e">
        <f t="shared" si="12"/>
        <v>#VALUE!</v>
      </c>
      <c r="B334" s="8" t="str">
        <f>CONCATENATE(Employees[[#This Row],[Lastname]]," ",Employees[[#This Row],[Firstname]], " ",LEFT(Employees[[#This Row],[Middlename]],1),IF(ISBLANK(Employees[[#This Row],[Middlename]])," ","."))</f>
        <v>IGNO CRISTINA M.</v>
      </c>
      <c r="C334" s="8" t="s">
        <v>83</v>
      </c>
      <c r="D334" s="8" t="s">
        <v>431</v>
      </c>
      <c r="E334" s="8" t="s">
        <v>84</v>
      </c>
      <c r="F334" s="18" t="s">
        <v>125</v>
      </c>
      <c r="G334" s="18" t="s">
        <v>2006</v>
      </c>
      <c r="H334" s="8" t="s">
        <v>89</v>
      </c>
      <c r="I334" s="8" t="b">
        <f>COUNTIF(Employees[Employee Name],Employees[[#This Row],[Employee Name]])&gt;1</f>
        <v>0</v>
      </c>
    </row>
    <row r="335" spans="1:9" ht="30" hidden="1" customHeight="1" x14ac:dyDescent="0.3">
      <c r="A335" s="44" t="e">
        <f t="shared" si="12"/>
        <v>#VALUE!</v>
      </c>
      <c r="B335" s="8" t="str">
        <f>CONCATENATE(Employees[[#This Row],[Lastname]]," ",Employees[[#This Row],[Firstname]], " ",LEFT(Employees[[#This Row],[Middlename]],1),IF(ISBLANK(Employees[[#This Row],[Middlename]])," ","."))</f>
        <v>JABINES MARIA SHELLY D.</v>
      </c>
      <c r="C335" s="8" t="s">
        <v>1539</v>
      </c>
      <c r="D335" s="8" t="s">
        <v>1540</v>
      </c>
      <c r="E335" s="8" t="s">
        <v>119</v>
      </c>
      <c r="F335" s="8" t="s">
        <v>1294</v>
      </c>
      <c r="G335" s="18" t="s">
        <v>1294</v>
      </c>
      <c r="H335" s="8" t="s">
        <v>371</v>
      </c>
      <c r="I335" s="8" t="b">
        <f>COUNTIF(Employees[Employee Name],Employees[[#This Row],[Employee Name]])&gt;1</f>
        <v>0</v>
      </c>
    </row>
    <row r="336" spans="1:9" ht="30" hidden="1" customHeight="1" x14ac:dyDescent="0.3">
      <c r="A336" s="44" t="e">
        <f t="shared" si="12"/>
        <v>#VALUE!</v>
      </c>
      <c r="B336" s="8" t="str">
        <f>CONCATENATE(Employees[[#This Row],[Lastname]]," ",Employees[[#This Row],[Firstname]], " ",LEFT(Employees[[#This Row],[Middlename]],1),IF(ISBLANK(Employees[[#This Row],[Middlename]])," ","."))</f>
        <v>JAVIER CARMELITA M.</v>
      </c>
      <c r="C336" s="8" t="s">
        <v>193</v>
      </c>
      <c r="D336" s="8" t="s">
        <v>194</v>
      </c>
      <c r="E336" s="8" t="s">
        <v>84</v>
      </c>
      <c r="F336" s="18" t="s">
        <v>198</v>
      </c>
      <c r="G336" s="18" t="s">
        <v>2006</v>
      </c>
      <c r="H336" s="18" t="s">
        <v>368</v>
      </c>
      <c r="I336" s="8" t="b">
        <f>COUNTIF(Employees[Employee Name],Employees[[#This Row],[Employee Name]])&gt;1</f>
        <v>0</v>
      </c>
    </row>
    <row r="337" spans="1:9" ht="30" hidden="1" customHeight="1" x14ac:dyDescent="0.3">
      <c r="A337" s="44" t="e">
        <f>A335+1</f>
        <v>#VALUE!</v>
      </c>
      <c r="B337" s="8" t="str">
        <f>CONCATENATE(Employees[[#This Row],[Lastname]]," ",Employees[[#This Row],[Firstname]], " ",LEFT(Employees[[#This Row],[Middlename]],1),IF(ISBLANK(Employees[[#This Row],[Middlename]])," ","."))</f>
        <v>JAVIER ELISEO B.</v>
      </c>
      <c r="C337" s="8" t="s">
        <v>193</v>
      </c>
      <c r="D337" s="8" t="s">
        <v>717</v>
      </c>
      <c r="E337" s="8" t="s">
        <v>145</v>
      </c>
      <c r="F337" s="8" t="s">
        <v>718</v>
      </c>
      <c r="G337" s="8" t="s">
        <v>2006</v>
      </c>
      <c r="H337" s="8" t="s">
        <v>539</v>
      </c>
      <c r="I337" s="8" t="b">
        <f>COUNTIF(Employees[Employee Name],Employees[[#This Row],[Employee Name]])&gt;1</f>
        <v>0</v>
      </c>
    </row>
    <row r="338" spans="1:9" ht="30" hidden="1" customHeight="1" x14ac:dyDescent="0.3">
      <c r="A338" s="44" t="e">
        <f>A336+1</f>
        <v>#VALUE!</v>
      </c>
      <c r="B338" s="8" t="str">
        <f>CONCATENATE(Employees[[#This Row],[Lastname]]," ",Employees[[#This Row],[Firstname]], " ",LEFT(Employees[[#This Row],[Middlename]],1),IF(ISBLANK(Employees[[#This Row],[Middlename]])," ","."))</f>
        <v>JAVIER EMMA R.</v>
      </c>
      <c r="C338" s="8" t="s">
        <v>193</v>
      </c>
      <c r="D338" s="8" t="s">
        <v>486</v>
      </c>
      <c r="E338" s="8" t="s">
        <v>332</v>
      </c>
      <c r="F338" s="8" t="s">
        <v>108</v>
      </c>
      <c r="G338" s="18" t="s">
        <v>2006</v>
      </c>
      <c r="H338" s="8" t="s">
        <v>97</v>
      </c>
      <c r="I338" s="8" t="b">
        <f>COUNTIF(Employees[Employee Name],Employees[[#This Row],[Employee Name]])&gt;1</f>
        <v>0</v>
      </c>
    </row>
    <row r="339" spans="1:9" ht="30" hidden="1" customHeight="1" x14ac:dyDescent="0.3">
      <c r="A339" s="44" t="e">
        <f>A338+1</f>
        <v>#VALUE!</v>
      </c>
      <c r="B339" s="8" t="str">
        <f>CONCATENATE(Employees[[#This Row],[Lastname]]," ",Employees[[#This Row],[Firstname]], " ",LEFT(Employees[[#This Row],[Middlename]],1),IF(ISBLANK(Employees[[#This Row],[Middlename]])," ","."))</f>
        <v xml:space="preserve">JAVIER HILARIO  </v>
      </c>
      <c r="C339" s="8" t="s">
        <v>193</v>
      </c>
      <c r="D339" s="8" t="s">
        <v>280</v>
      </c>
      <c r="E339" s="8"/>
      <c r="F339" s="18" t="s">
        <v>883</v>
      </c>
      <c r="G339" s="18" t="s">
        <v>2006</v>
      </c>
      <c r="H339" s="8" t="s">
        <v>199</v>
      </c>
      <c r="I339" s="8" t="b">
        <f>COUNTIF(Employees[Employee Name],Employees[[#This Row],[Employee Name]])&gt;1</f>
        <v>0</v>
      </c>
    </row>
    <row r="340" spans="1:9" ht="30" hidden="1" customHeight="1" x14ac:dyDescent="0.3">
      <c r="A340" s="44" t="e">
        <f>A339+1</f>
        <v>#VALUE!</v>
      </c>
      <c r="B340" s="8" t="str">
        <f>CONCATENATE(Employees[[#This Row],[Lastname]]," ",Employees[[#This Row],[Firstname]], " ",LEFT(Employees[[#This Row],[Middlename]],1),IF(ISBLANK(Employees[[#This Row],[Middlename]])," ","."))</f>
        <v>JAVIER MYLENE M.</v>
      </c>
      <c r="C340" s="8" t="s">
        <v>193</v>
      </c>
      <c r="D340" s="8" t="s">
        <v>910</v>
      </c>
      <c r="E340" s="8" t="s">
        <v>911</v>
      </c>
      <c r="F340" s="8" t="s">
        <v>108</v>
      </c>
      <c r="G340" s="18" t="s">
        <v>2006</v>
      </c>
      <c r="H340" s="8" t="s">
        <v>141</v>
      </c>
      <c r="I340" s="8" t="b">
        <f>COUNTIF(Employees[Employee Name],Employees[[#This Row],[Employee Name]])&gt;1</f>
        <v>0</v>
      </c>
    </row>
    <row r="341" spans="1:9" ht="30" hidden="1" customHeight="1" x14ac:dyDescent="0.3">
      <c r="A341" s="44" t="e">
        <f>A339+1</f>
        <v>#VALUE!</v>
      </c>
      <c r="B341" s="8" t="str">
        <f>CONCATENATE(Employees[[#This Row],[Lastname]]," ",Employees[[#This Row],[Firstname]], " ",LEFT(Employees[[#This Row],[Middlename]],1),IF(ISBLANK(Employees[[#This Row],[Middlename]])," ","."))</f>
        <v>JAVIER OLIVER T.</v>
      </c>
      <c r="C341" s="18" t="s">
        <v>193</v>
      </c>
      <c r="D341" s="18" t="s">
        <v>1425</v>
      </c>
      <c r="E341" s="18" t="s">
        <v>2250</v>
      </c>
      <c r="F341" s="18" t="s">
        <v>120</v>
      </c>
      <c r="G341" s="8"/>
      <c r="H341" s="18" t="s">
        <v>465</v>
      </c>
      <c r="I341" s="8" t="b">
        <f>COUNTIF(Employees[Employee Name],Employees[[#This Row],[Employee Name]])&gt;1</f>
        <v>0</v>
      </c>
    </row>
    <row r="342" spans="1:9" ht="30" hidden="1" customHeight="1" x14ac:dyDescent="0.3">
      <c r="A342" s="44" t="e">
        <f>A339+1</f>
        <v>#VALUE!</v>
      </c>
      <c r="B342" s="8" t="str">
        <f>CONCATENATE(Employees[[#This Row],[Lastname]]," ",Employees[[#This Row],[Firstname]], " ",LEFT(Employees[[#This Row],[Middlename]],1),IF(ISBLANK(Employees[[#This Row],[Middlename]])," ","."))</f>
        <v>JIMENO EDWARD J.</v>
      </c>
      <c r="C342" s="18" t="s">
        <v>1997</v>
      </c>
      <c r="D342" s="18" t="s">
        <v>1685</v>
      </c>
      <c r="E342" s="18" t="s">
        <v>139</v>
      </c>
      <c r="F342" s="18" t="s">
        <v>972</v>
      </c>
      <c r="G342" s="8"/>
      <c r="H342" s="18" t="s">
        <v>2085</v>
      </c>
      <c r="I342" s="8" t="b">
        <f>COUNTIF(Employees[Employee Name],Employees[[#This Row],[Employee Name]])&gt;1</f>
        <v>0</v>
      </c>
    </row>
    <row r="343" spans="1:9" ht="30" hidden="1" customHeight="1" x14ac:dyDescent="0.3">
      <c r="A343" s="44" t="e">
        <f t="shared" ref="A343:A348" si="13">A342+1</f>
        <v>#VALUE!</v>
      </c>
      <c r="B343" s="8" t="str">
        <f>CONCATENATE(Employees[[#This Row],[Lastname]]," ",Employees[[#This Row],[Firstname]], " ",LEFT(Employees[[#This Row],[Middlename]],1),IF(ISBLANK(Employees[[#This Row],[Middlename]])," ","."))</f>
        <v>JORGE CAROLINA M.</v>
      </c>
      <c r="C343" s="8" t="s">
        <v>761</v>
      </c>
      <c r="D343" s="8" t="s">
        <v>544</v>
      </c>
      <c r="E343" s="8" t="s">
        <v>143</v>
      </c>
      <c r="F343" s="8" t="s">
        <v>170</v>
      </c>
      <c r="G343" s="18" t="s">
        <v>2006</v>
      </c>
      <c r="H343" s="8" t="s">
        <v>103</v>
      </c>
      <c r="I343" s="8" t="b">
        <f>COUNTIF(Employees[Employee Name],Employees[[#This Row],[Employee Name]])&gt;1</f>
        <v>0</v>
      </c>
    </row>
    <row r="344" spans="1:9" ht="30" hidden="1" customHeight="1" x14ac:dyDescent="0.3">
      <c r="A344" s="44" t="e">
        <f t="shared" si="13"/>
        <v>#VALUE!</v>
      </c>
      <c r="B344" s="8" t="str">
        <f>CONCATENATE(Employees[[#This Row],[Lastname]]," ",Employees[[#This Row],[Firstname]], " ",LEFT(Employees[[#This Row],[Middlename]],1),IF(ISBLANK(Employees[[#This Row],[Middlename]])," ","."))</f>
        <v>JUMARANG AIME A.</v>
      </c>
      <c r="C344" s="8" t="s">
        <v>855</v>
      </c>
      <c r="D344" s="8" t="s">
        <v>894</v>
      </c>
      <c r="E344" s="8" t="s">
        <v>915</v>
      </c>
      <c r="F344" s="8" t="s">
        <v>895</v>
      </c>
      <c r="G344" s="8" t="s">
        <v>2006</v>
      </c>
      <c r="H344" s="8" t="s">
        <v>97</v>
      </c>
      <c r="I344" s="8" t="b">
        <f>COUNTIF(Employees[Employee Name],Employees[[#This Row],[Employee Name]])&gt;1</f>
        <v>0</v>
      </c>
    </row>
    <row r="345" spans="1:9" ht="30" hidden="1" customHeight="1" x14ac:dyDescent="0.3">
      <c r="A345" s="44" t="e">
        <f t="shared" si="13"/>
        <v>#VALUE!</v>
      </c>
      <c r="B345" s="8" t="str">
        <f>CONCATENATE(Employees[[#This Row],[Lastname]]," ",Employees[[#This Row],[Firstname]], " ",LEFT(Employees[[#This Row],[Middlename]],1),IF(ISBLANK(Employees[[#This Row],[Middlename]])," ","."))</f>
        <v>JUNILLER ALTHEA JANINE A.</v>
      </c>
      <c r="C345" s="18" t="s">
        <v>2122</v>
      </c>
      <c r="D345" s="18" t="s">
        <v>2123</v>
      </c>
      <c r="E345" s="18" t="s">
        <v>88</v>
      </c>
      <c r="F345" s="18" t="s">
        <v>1294</v>
      </c>
      <c r="G345" s="18"/>
      <c r="H345" s="18" t="s">
        <v>152</v>
      </c>
      <c r="I345" s="8" t="b">
        <f>COUNTIF(Employees[Employee Name],Employees[[#This Row],[Employee Name]])&gt;1</f>
        <v>0</v>
      </c>
    </row>
    <row r="346" spans="1:9" ht="30" hidden="1" customHeight="1" x14ac:dyDescent="0.3">
      <c r="A346" s="44" t="e">
        <f t="shared" si="13"/>
        <v>#VALUE!</v>
      </c>
      <c r="B346" s="8" t="str">
        <f>CONCATENATE(Employees[[#This Row],[Lastname]]," ",Employees[[#This Row],[Firstname]], " ",LEFT(Employees[[#This Row],[Middlename]],1),IF(ISBLANK(Employees[[#This Row],[Middlename]])," ","."))</f>
        <v>LABANANCIA TEDDY BOY N.</v>
      </c>
      <c r="C346" s="8" t="s">
        <v>1541</v>
      </c>
      <c r="D346" s="8" t="s">
        <v>1542</v>
      </c>
      <c r="E346" s="8" t="s">
        <v>1543</v>
      </c>
      <c r="F346" s="8" t="s">
        <v>1294</v>
      </c>
      <c r="G346" s="18" t="s">
        <v>1294</v>
      </c>
      <c r="H346" s="8" t="s">
        <v>1725</v>
      </c>
      <c r="I346" s="8" t="b">
        <f>COUNTIF(Employees[Employee Name],Employees[[#This Row],[Employee Name]])&gt;1</f>
        <v>0</v>
      </c>
    </row>
    <row r="347" spans="1:9" ht="30" hidden="1" customHeight="1" x14ac:dyDescent="0.3">
      <c r="A347" s="44" t="e">
        <f t="shared" si="13"/>
        <v>#VALUE!</v>
      </c>
      <c r="B347" s="8" t="str">
        <f>CONCATENATE(Employees[[#This Row],[Lastname]]," ",Employees[[#This Row],[Firstname]], " ",LEFT(Employees[[#This Row],[Middlename]],1),IF(ISBLANK(Employees[[#This Row],[Middlename]])," ","."))</f>
        <v>LABARDA GINA L.</v>
      </c>
      <c r="C347" s="8" t="s">
        <v>546</v>
      </c>
      <c r="D347" s="8" t="s">
        <v>547</v>
      </c>
      <c r="E347" s="8" t="s">
        <v>235</v>
      </c>
      <c r="F347" s="8" t="s">
        <v>198</v>
      </c>
      <c r="G347" s="18" t="s">
        <v>2006</v>
      </c>
      <c r="H347" s="8" t="s">
        <v>199</v>
      </c>
      <c r="I347" s="8" t="b">
        <f>COUNTIF(Employees[Employee Name],Employees[[#This Row],[Employee Name]])&gt;1</f>
        <v>0</v>
      </c>
    </row>
    <row r="348" spans="1:9" ht="30" hidden="1" customHeight="1" x14ac:dyDescent="0.3">
      <c r="A348" s="44" t="e">
        <f t="shared" si="13"/>
        <v>#VALUE!</v>
      </c>
      <c r="B348" s="8" t="str">
        <f>CONCATENATE(Employees[[#This Row],[Lastname]]," ",Employees[[#This Row],[Firstname]], " ",LEFT(Employees[[#This Row],[Middlename]],1),IF(ISBLANK(Employees[[#This Row],[Middlename]])," ","."))</f>
        <v>LACIBAL RYAN G.</v>
      </c>
      <c r="C348" s="8" t="s">
        <v>2156</v>
      </c>
      <c r="D348" s="8" t="s">
        <v>2157</v>
      </c>
      <c r="E348" s="8" t="s">
        <v>166</v>
      </c>
      <c r="F348" s="8" t="s">
        <v>1294</v>
      </c>
      <c r="G348" s="8"/>
      <c r="H348" s="8" t="s">
        <v>1068</v>
      </c>
      <c r="I348" s="8" t="b">
        <f>COUNTIF(Employees[Employee Name],Employees[[#This Row],[Employee Name]])&gt;1</f>
        <v>0</v>
      </c>
    </row>
    <row r="349" spans="1:9" ht="30" hidden="1" customHeight="1" x14ac:dyDescent="0.3">
      <c r="A349" s="44" t="e">
        <f>A347+1</f>
        <v>#VALUE!</v>
      </c>
      <c r="B349" s="8" t="str">
        <f>CONCATENATE(Employees[[#This Row],[Lastname]]," ",Employees[[#This Row],[Firstname]], " ",LEFT(Employees[[#This Row],[Middlename]],1),IF(ISBLANK(Employees[[#This Row],[Middlename]])," ","."))</f>
        <v xml:space="preserve">LAGREO ELVER  </v>
      </c>
      <c r="C349" s="18" t="s">
        <v>2200</v>
      </c>
      <c r="D349" s="18" t="s">
        <v>2201</v>
      </c>
      <c r="E349" s="8"/>
      <c r="F349" s="18" t="s">
        <v>977</v>
      </c>
      <c r="G349" s="8"/>
      <c r="H349" s="18" t="s">
        <v>977</v>
      </c>
      <c r="I349" s="8" t="b">
        <f>COUNTIF(Employees[Employee Name],Employees[[#This Row],[Employee Name]])&gt;1</f>
        <v>0</v>
      </c>
    </row>
    <row r="350" spans="1:9" ht="30" hidden="1" customHeight="1" x14ac:dyDescent="0.3">
      <c r="A350" s="44" t="e">
        <f>A348+1</f>
        <v>#VALUE!</v>
      </c>
      <c r="B350" s="8" t="str">
        <f>CONCATENATE(Employees[[#This Row],[Lastname]]," ",Employees[[#This Row],[Firstname]], " ",LEFT(Employees[[#This Row],[Middlename]],1),IF(ISBLANK(Employees[[#This Row],[Middlename]])," ","."))</f>
        <v>LAGUARDIA JOSELITO R.</v>
      </c>
      <c r="C350" s="8" t="s">
        <v>641</v>
      </c>
      <c r="D350" s="8" t="s">
        <v>642</v>
      </c>
      <c r="E350" s="8" t="s">
        <v>332</v>
      </c>
      <c r="F350" s="8" t="s">
        <v>643</v>
      </c>
      <c r="G350" s="8" t="s">
        <v>2006</v>
      </c>
      <c r="H350" s="8" t="s">
        <v>644</v>
      </c>
      <c r="I350" s="8" t="b">
        <f>COUNTIF(Employees[Employee Name],Employees[[#This Row],[Employee Name]])&gt;1</f>
        <v>0</v>
      </c>
    </row>
    <row r="351" spans="1:9" ht="30" hidden="1" customHeight="1" x14ac:dyDescent="0.3">
      <c r="A351" s="44" t="e">
        <f>A350+1</f>
        <v>#VALUE!</v>
      </c>
      <c r="B351" s="8" t="str">
        <f>CONCATENATE(Employees[[#This Row],[Lastname]]," ",Employees[[#This Row],[Firstname]], " ",LEFT(Employees[[#This Row],[Middlename]],1),IF(ISBLANK(Employees[[#This Row],[Middlename]])," ","."))</f>
        <v>LANDICHO CHARLENE R.</v>
      </c>
      <c r="C351" s="8" t="s">
        <v>1544</v>
      </c>
      <c r="D351" s="8" t="s">
        <v>1545</v>
      </c>
      <c r="E351" s="8" t="s">
        <v>1546</v>
      </c>
      <c r="F351" s="8" t="s">
        <v>1294</v>
      </c>
      <c r="G351" s="18" t="s">
        <v>1294</v>
      </c>
      <c r="H351" s="8" t="s">
        <v>209</v>
      </c>
      <c r="I351" s="8" t="b">
        <f>COUNTIF(Employees[Employee Name],Employees[[#This Row],[Employee Name]])&gt;1</f>
        <v>0</v>
      </c>
    </row>
    <row r="352" spans="1:9" ht="30" hidden="1" customHeight="1" x14ac:dyDescent="0.3">
      <c r="A352" s="44" t="e">
        <f>A351+1</f>
        <v>#VALUE!</v>
      </c>
      <c r="B352" s="8" t="str">
        <f>CONCATENATE(Employees[[#This Row],[Lastname]]," ",Employees[[#This Row],[Firstname]], " ",LEFT(Employees[[#This Row],[Middlename]],1),IF(ISBLANK(Employees[[#This Row],[Middlename]])," ","."))</f>
        <v>LANDICHO ELEANOR S.</v>
      </c>
      <c r="C352" s="18" t="s">
        <v>1544</v>
      </c>
      <c r="D352" s="18" t="s">
        <v>2101</v>
      </c>
      <c r="E352" s="18" t="s">
        <v>2102</v>
      </c>
      <c r="F352" s="18" t="s">
        <v>2099</v>
      </c>
      <c r="G352" s="8"/>
      <c r="H352" s="18" t="s">
        <v>2063</v>
      </c>
      <c r="I352" s="8" t="b">
        <f>COUNTIF(Employees[Employee Name],Employees[[#This Row],[Employee Name]])&gt;1</f>
        <v>0</v>
      </c>
    </row>
    <row r="353" spans="1:9" ht="30" hidden="1" customHeight="1" x14ac:dyDescent="0.3">
      <c r="A353" s="44" t="e">
        <f>A351+1</f>
        <v>#VALUE!</v>
      </c>
      <c r="B353" s="8" t="str">
        <f>CONCATENATE(Employees[[#This Row],[Lastname]]," ",Employees[[#This Row],[Firstname]], " ",LEFT(Employees[[#This Row],[Middlename]],1),IF(ISBLANK(Employees[[#This Row],[Middlename]])," ","."))</f>
        <v>LANDICHO ROSALINA B.</v>
      </c>
      <c r="C353" s="8" t="s">
        <v>1544</v>
      </c>
      <c r="D353" s="8" t="s">
        <v>1547</v>
      </c>
      <c r="E353" s="8" t="s">
        <v>187</v>
      </c>
      <c r="F353" s="8" t="s">
        <v>1294</v>
      </c>
      <c r="G353" s="18" t="s">
        <v>1294</v>
      </c>
      <c r="H353" s="8" t="s">
        <v>1713</v>
      </c>
      <c r="I353" s="8" t="b">
        <f>COUNTIF(Employees[Employee Name],Employees[[#This Row],[Employee Name]])&gt;1</f>
        <v>0</v>
      </c>
    </row>
    <row r="354" spans="1:9" ht="30" hidden="1" customHeight="1" x14ac:dyDescent="0.3">
      <c r="A354" s="44" t="e">
        <f t="shared" ref="A354:A361" si="14">A353+1</f>
        <v>#VALUE!</v>
      </c>
      <c r="B354" s="8" t="str">
        <f>CONCATENATE(Employees[[#This Row],[Lastname]]," ",Employees[[#This Row],[Firstname]], " ",LEFT(Employees[[#This Row],[Middlename]],1),IF(ISBLANK(Employees[[#This Row],[Middlename]])," ","."))</f>
        <v>LANTING AILEEN D.</v>
      </c>
      <c r="C354" s="8" t="s">
        <v>117</v>
      </c>
      <c r="D354" s="8" t="s">
        <v>118</v>
      </c>
      <c r="E354" s="8" t="s">
        <v>119</v>
      </c>
      <c r="F354" s="8" t="s">
        <v>120</v>
      </c>
      <c r="G354" s="18" t="s">
        <v>2006</v>
      </c>
      <c r="H354" s="8" t="s">
        <v>115</v>
      </c>
      <c r="I354" s="8" t="b">
        <f>COUNTIF(Employees[Employee Name],Employees[[#This Row],[Employee Name]])&gt;1</f>
        <v>0</v>
      </c>
    </row>
    <row r="355" spans="1:9" ht="30" hidden="1" customHeight="1" x14ac:dyDescent="0.3">
      <c r="A355" s="44" t="e">
        <f t="shared" si="14"/>
        <v>#VALUE!</v>
      </c>
      <c r="B355" s="8" t="str">
        <f>CONCATENATE(Employees[[#This Row],[Lastname]]," ",Employees[[#This Row],[Firstname]], " ",LEFT(Employees[[#This Row],[Middlename]],1),IF(ISBLANK(Employees[[#This Row],[Middlename]])," ","."))</f>
        <v>LARIOSA ALBERT R.</v>
      </c>
      <c r="C355" s="8" t="s">
        <v>1548</v>
      </c>
      <c r="D355" s="8" t="s">
        <v>1549</v>
      </c>
      <c r="E355" s="8" t="s">
        <v>559</v>
      </c>
      <c r="F355" s="8" t="s">
        <v>1294</v>
      </c>
      <c r="G355" s="18" t="s">
        <v>1294</v>
      </c>
      <c r="H355" s="8" t="s">
        <v>209</v>
      </c>
      <c r="I355" s="8" t="b">
        <f>COUNTIF(Employees[Employee Name],Employees[[#This Row],[Employee Name]])&gt;1</f>
        <v>0</v>
      </c>
    </row>
    <row r="356" spans="1:9" ht="30" hidden="1" customHeight="1" x14ac:dyDescent="0.3">
      <c r="A356" s="44" t="e">
        <f t="shared" si="14"/>
        <v>#VALUE!</v>
      </c>
      <c r="B356" s="8" t="str">
        <f>CONCATENATE(Employees[[#This Row],[Lastname]]," ",Employees[[#This Row],[Firstname]], " ",LEFT(Employees[[#This Row],[Middlename]],1),IF(ISBLANK(Employees[[#This Row],[Middlename]])," ","."))</f>
        <v>LAROZA KIM VINCENT L.</v>
      </c>
      <c r="C356" s="8" t="s">
        <v>918</v>
      </c>
      <c r="D356" s="8" t="s">
        <v>919</v>
      </c>
      <c r="E356" s="8" t="s">
        <v>228</v>
      </c>
      <c r="F356" s="8" t="s">
        <v>96</v>
      </c>
      <c r="G356" s="8" t="s">
        <v>2006</v>
      </c>
      <c r="H356" s="8" t="s">
        <v>97</v>
      </c>
      <c r="I356" s="8" t="b">
        <f>COUNTIF(Employees[Employee Name],Employees[[#This Row],[Employee Name]])&gt;1</f>
        <v>0</v>
      </c>
    </row>
    <row r="357" spans="1:9" ht="30" hidden="1" customHeight="1" x14ac:dyDescent="0.3">
      <c r="A357" s="44" t="e">
        <f t="shared" si="14"/>
        <v>#VALUE!</v>
      </c>
      <c r="B357" s="8" t="str">
        <f>CONCATENATE(Employees[[#This Row],[Lastname]]," ",Employees[[#This Row],[Firstname]], " ",LEFT(Employees[[#This Row],[Middlename]],1),IF(ISBLANK(Employees[[#This Row],[Middlename]])," ","."))</f>
        <v>LAVINA FLORINDA E.</v>
      </c>
      <c r="C357" s="18" t="s">
        <v>2133</v>
      </c>
      <c r="D357" s="18" t="s">
        <v>2134</v>
      </c>
      <c r="E357" s="18" t="s">
        <v>380</v>
      </c>
      <c r="F357" s="18" t="s">
        <v>1294</v>
      </c>
      <c r="G357" s="8"/>
      <c r="H357" s="18" t="s">
        <v>199</v>
      </c>
      <c r="I357" s="8" t="b">
        <f>COUNTIF(Employees[Employee Name],Employees[[#This Row],[Employee Name]])&gt;1</f>
        <v>0</v>
      </c>
    </row>
    <row r="358" spans="1:9" ht="30" hidden="1" customHeight="1" x14ac:dyDescent="0.3">
      <c r="A358" s="44" t="e">
        <f t="shared" si="14"/>
        <v>#VALUE!</v>
      </c>
      <c r="B358" s="8" t="str">
        <f>CONCATENATE(Employees[[#This Row],[Lastname]]," ",Employees[[#This Row],[Firstname]], " ",LEFT(Employees[[#This Row],[Middlename]],1),IF(ISBLANK(Employees[[#This Row],[Middlename]])," ","."))</f>
        <v>LEGASPI DOLORES B.</v>
      </c>
      <c r="C358" s="8" t="s">
        <v>811</v>
      </c>
      <c r="D358" s="8" t="s">
        <v>219</v>
      </c>
      <c r="E358" s="8" t="s">
        <v>145</v>
      </c>
      <c r="F358" s="8" t="s">
        <v>162</v>
      </c>
      <c r="G358" s="8" t="s">
        <v>2006</v>
      </c>
      <c r="H358" s="8" t="s">
        <v>135</v>
      </c>
      <c r="I358" s="8" t="b">
        <f>COUNTIF(Employees[Employee Name],Employees[[#This Row],[Employee Name]])&gt;1</f>
        <v>0</v>
      </c>
    </row>
    <row r="359" spans="1:9" ht="30" hidden="1" customHeight="1" x14ac:dyDescent="0.3">
      <c r="A359" s="44" t="e">
        <f t="shared" si="14"/>
        <v>#VALUE!</v>
      </c>
      <c r="B359" s="8" t="str">
        <f>CONCATENATE(Employees[[#This Row],[Lastname]]," ",Employees[[#This Row],[Firstname]], " ",LEFT(Employees[[#This Row],[Middlename]],1),IF(ISBLANK(Employees[[#This Row],[Middlename]])," ","."))</f>
        <v>LEPARDO ROWENA R.</v>
      </c>
      <c r="C359" s="8" t="s">
        <v>629</v>
      </c>
      <c r="D359" s="8" t="s">
        <v>630</v>
      </c>
      <c r="E359" s="8" t="s">
        <v>804</v>
      </c>
      <c r="F359" s="8" t="s">
        <v>631</v>
      </c>
      <c r="G359" s="18" t="s">
        <v>2006</v>
      </c>
      <c r="H359" s="8" t="s">
        <v>368</v>
      </c>
      <c r="I359" s="8" t="b">
        <f>COUNTIF(Employees[Employee Name],Employees[[#This Row],[Employee Name]])&gt;1</f>
        <v>0</v>
      </c>
    </row>
    <row r="360" spans="1:9" ht="30" hidden="1" customHeight="1" x14ac:dyDescent="0.3">
      <c r="A360" s="44" t="e">
        <f t="shared" si="14"/>
        <v>#VALUE!</v>
      </c>
      <c r="B360" s="8" t="str">
        <f>CONCATENATE(Employees[[#This Row],[Lastname]]," ",Employees[[#This Row],[Firstname]], " ",LEFT(Employees[[#This Row],[Middlename]],1),IF(ISBLANK(Employees[[#This Row],[Middlename]])," ","."))</f>
        <v>LERIO ROSEMARIE V.</v>
      </c>
      <c r="C360" s="8" t="s">
        <v>1091</v>
      </c>
      <c r="D360" s="8" t="s">
        <v>1092</v>
      </c>
      <c r="E360" s="8" t="s">
        <v>725</v>
      </c>
      <c r="F360" s="8" t="s">
        <v>1093</v>
      </c>
      <c r="G360" s="18" t="s">
        <v>2006</v>
      </c>
      <c r="H360" s="8" t="s">
        <v>441</v>
      </c>
      <c r="I360" s="8" t="b">
        <f>COUNTIF(Employees[Employee Name],Employees[[#This Row],[Employee Name]])&gt;1</f>
        <v>0</v>
      </c>
    </row>
    <row r="361" spans="1:9" ht="30" hidden="1" customHeight="1" x14ac:dyDescent="0.3">
      <c r="A361" s="44" t="e">
        <f t="shared" si="14"/>
        <v>#VALUE!</v>
      </c>
      <c r="B361" s="8" t="str">
        <f>CONCATENATE(Employees[[#This Row],[Lastname]]," ",Employees[[#This Row],[Firstname]], " ",LEFT(Employees[[#This Row],[Middlename]],1),IF(ISBLANK(Employees[[#This Row],[Middlename]])," ","."))</f>
        <v>LIMBOC FLORDELIZA J.</v>
      </c>
      <c r="C361" s="8" t="s">
        <v>354</v>
      </c>
      <c r="D361" s="8" t="s">
        <v>355</v>
      </c>
      <c r="E361" s="8" t="s">
        <v>855</v>
      </c>
      <c r="F361" s="8" t="s">
        <v>356</v>
      </c>
      <c r="G361" s="18" t="s">
        <v>2006</v>
      </c>
      <c r="H361" s="8" t="s">
        <v>539</v>
      </c>
      <c r="I361" s="8" t="b">
        <f>COUNTIF(Employees[Employee Name],Employees[[#This Row],[Employee Name]])&gt;1</f>
        <v>0</v>
      </c>
    </row>
    <row r="362" spans="1:9" ht="30" hidden="1" customHeight="1" x14ac:dyDescent="0.3">
      <c r="A362" s="44" t="e">
        <f>A360+1</f>
        <v>#VALUE!</v>
      </c>
      <c r="B362" s="8" t="str">
        <f>CONCATENATE(Employees[[#This Row],[Lastname]]," ",Employees[[#This Row],[Firstname]], " ",LEFT(Employees[[#This Row],[Middlename]],1),IF(ISBLANK(Employees[[#This Row],[Middlename]])," ","."))</f>
        <v>LLRENA JANEEN V.</v>
      </c>
      <c r="C362" s="18" t="s">
        <v>2264</v>
      </c>
      <c r="D362" s="18" t="s">
        <v>2265</v>
      </c>
      <c r="E362" s="18" t="s">
        <v>347</v>
      </c>
      <c r="F362" s="18" t="s">
        <v>1294</v>
      </c>
      <c r="G362" s="8"/>
      <c r="H362" s="18" t="s">
        <v>2063</v>
      </c>
      <c r="I362" s="8" t="b">
        <f>COUNTIF(Employees[Employee Name],Employees[[#This Row],[Employee Name]])&gt;1</f>
        <v>0</v>
      </c>
    </row>
    <row r="363" spans="1:9" ht="30" hidden="1" customHeight="1" x14ac:dyDescent="0.3">
      <c r="A363" s="44" t="e">
        <f>A361+1</f>
        <v>#VALUE!</v>
      </c>
      <c r="B363" s="8" t="str">
        <f>CONCATENATE(Employees[[#This Row],[Lastname]]," ",Employees[[#This Row],[Firstname]], " ",LEFT(Employees[[#This Row],[Middlename]],1),IF(ISBLANK(Employees[[#This Row],[Middlename]])," ","."))</f>
        <v>LOGROÑO JONATHAN C.</v>
      </c>
      <c r="C363" s="8" t="s">
        <v>1550</v>
      </c>
      <c r="D363" s="8" t="s">
        <v>1551</v>
      </c>
      <c r="E363" s="8" t="s">
        <v>1552</v>
      </c>
      <c r="F363" s="8" t="s">
        <v>1710</v>
      </c>
      <c r="G363" s="18" t="s">
        <v>1710</v>
      </c>
      <c r="H363" s="8" t="s">
        <v>1713</v>
      </c>
      <c r="I363" s="8" t="b">
        <f>COUNTIF(Employees[Employee Name],Employees[[#This Row],[Employee Name]])&gt;1</f>
        <v>0</v>
      </c>
    </row>
    <row r="364" spans="1:9" ht="30" hidden="1" customHeight="1" x14ac:dyDescent="0.3">
      <c r="A364" s="44" t="e">
        <f>A362+1</f>
        <v>#VALUE!</v>
      </c>
      <c r="B364" s="8" t="str">
        <f>CONCATENATE(Employees[[#This Row],[Lastname]]," ",Employees[[#This Row],[Firstname]], " ",LEFT(Employees[[#This Row],[Middlename]],1),IF(ISBLANK(Employees[[#This Row],[Middlename]])," ","."))</f>
        <v>LORENZO JERWIN A.</v>
      </c>
      <c r="C364" s="18" t="s">
        <v>2203</v>
      </c>
      <c r="D364" s="18" t="s">
        <v>2204</v>
      </c>
      <c r="E364" s="18" t="s">
        <v>88</v>
      </c>
      <c r="F364" s="18" t="s">
        <v>1710</v>
      </c>
      <c r="G364" s="8"/>
      <c r="H364" s="18" t="s">
        <v>2205</v>
      </c>
      <c r="I364" s="8" t="b">
        <f>COUNTIF(Employees[Employee Name],Employees[[#This Row],[Employee Name]])&gt;1</f>
        <v>0</v>
      </c>
    </row>
    <row r="365" spans="1:9" ht="30" hidden="1" customHeight="1" x14ac:dyDescent="0.3">
      <c r="A365" s="44" t="e">
        <f>A364+1</f>
        <v>#VALUE!</v>
      </c>
      <c r="B365" s="8" t="str">
        <f>CONCATENATE(Employees[[#This Row],[Lastname]]," ",Employees[[#This Row],[Firstname]], " ",LEFT(Employees[[#This Row],[Middlename]],1),IF(ISBLANK(Employees[[#This Row],[Middlename]])," ","."))</f>
        <v>LORILLA LOIDA P.</v>
      </c>
      <c r="C365" s="8" t="s">
        <v>1553</v>
      </c>
      <c r="D365" s="8" t="s">
        <v>1554</v>
      </c>
      <c r="E365" s="8" t="s">
        <v>459</v>
      </c>
      <c r="F365" s="8" t="s">
        <v>1294</v>
      </c>
      <c r="G365" s="18" t="s">
        <v>1294</v>
      </c>
      <c r="H365" s="8" t="s">
        <v>1726</v>
      </c>
      <c r="I365" s="8" t="b">
        <f>COUNTIF(Employees[Employee Name],Employees[[#This Row],[Employee Name]])&gt;1</f>
        <v>0</v>
      </c>
    </row>
    <row r="366" spans="1:9" ht="30" hidden="1" customHeight="1" x14ac:dyDescent="0.3">
      <c r="A366" s="44" t="e">
        <f>A365+1</f>
        <v>#VALUE!</v>
      </c>
      <c r="B366" s="8" t="str">
        <f>CONCATENATE(Employees[[#This Row],[Lastname]]," ",Employees[[#This Row],[Firstname]], " ",LEFT(Employees[[#This Row],[Middlename]],1),IF(ISBLANK(Employees[[#This Row],[Middlename]])," ","."))</f>
        <v>LOYOLA JANE A.</v>
      </c>
      <c r="C366" s="8" t="s">
        <v>913</v>
      </c>
      <c r="D366" s="8" t="s">
        <v>914</v>
      </c>
      <c r="E366" s="8" t="s">
        <v>915</v>
      </c>
      <c r="F366" s="8" t="s">
        <v>916</v>
      </c>
      <c r="G366" s="8" t="s">
        <v>2006</v>
      </c>
      <c r="H366" s="8" t="s">
        <v>141</v>
      </c>
      <c r="I366" s="8" t="b">
        <f>COUNTIF(Employees[Employee Name],Employees[[#This Row],[Employee Name]])&gt;1</f>
        <v>0</v>
      </c>
    </row>
    <row r="367" spans="1:9" ht="30" hidden="1" customHeight="1" x14ac:dyDescent="0.3">
      <c r="A367" s="44" t="e">
        <f>A366+1</f>
        <v>#VALUE!</v>
      </c>
      <c r="B367" s="8" t="str">
        <f>CONCATENATE(Employees[[#This Row],[Lastname]]," ",Employees[[#This Row],[Firstname]], " ",LEFT(Employees[[#This Row],[Middlename]],1),IF(ISBLANK(Employees[[#This Row],[Middlename]])," ","."))</f>
        <v>LUCIANO ADELAIDA C.</v>
      </c>
      <c r="C367" s="8" t="s">
        <v>263</v>
      </c>
      <c r="D367" s="8" t="s">
        <v>264</v>
      </c>
      <c r="E367" s="8" t="s">
        <v>788</v>
      </c>
      <c r="F367" s="8" t="s">
        <v>265</v>
      </c>
      <c r="G367" s="18" t="s">
        <v>2006</v>
      </c>
      <c r="H367" s="8" t="s">
        <v>126</v>
      </c>
      <c r="I367" s="8" t="b">
        <f>COUNTIF(Employees[Employee Name],Employees[[#This Row],[Employee Name]])&gt;1</f>
        <v>0</v>
      </c>
    </row>
    <row r="368" spans="1:9" ht="30" hidden="1" customHeight="1" x14ac:dyDescent="0.3">
      <c r="A368" s="44" t="e">
        <f>A367+1</f>
        <v>#VALUE!</v>
      </c>
      <c r="B368" s="8" t="str">
        <f>CONCATENATE(Employees[[#This Row],[Lastname]]," ",Employees[[#This Row],[Firstname]], " ",LEFT(Employees[[#This Row],[Middlename]],1),IF(ISBLANK(Employees[[#This Row],[Middlename]])," ","."))</f>
        <v>LUMENARIO ZARAH A.</v>
      </c>
      <c r="C368" s="18" t="s">
        <v>2057</v>
      </c>
      <c r="D368" s="18" t="s">
        <v>2058</v>
      </c>
      <c r="E368" s="18" t="s">
        <v>88</v>
      </c>
      <c r="F368" s="18" t="s">
        <v>125</v>
      </c>
      <c r="G368" s="8"/>
      <c r="H368" s="18" t="s">
        <v>2059</v>
      </c>
      <c r="I368" s="8" t="b">
        <f>COUNTIF(Employees[Employee Name],Employees[[#This Row],[Employee Name]])&gt;1</f>
        <v>0</v>
      </c>
    </row>
    <row r="369" spans="1:9" ht="30" hidden="1" customHeight="1" x14ac:dyDescent="0.3">
      <c r="A369" s="44" t="e">
        <f>A368+1</f>
        <v>#VALUE!</v>
      </c>
      <c r="B369" s="8" t="str">
        <f>CONCATENATE(Employees[[#This Row],[Lastname]]," ",Employees[[#This Row],[Firstname]], " ",LEFT(Employees[[#This Row],[Middlename]],1),IF(ISBLANK(Employees[[#This Row],[Middlename]])," ","."))</f>
        <v xml:space="preserve">LUNA  FERNANDO  </v>
      </c>
      <c r="C369" s="8" t="s">
        <v>1039</v>
      </c>
      <c r="D369" s="8" t="s">
        <v>1040</v>
      </c>
      <c r="E369" s="8"/>
      <c r="F369" s="8" t="s">
        <v>198</v>
      </c>
      <c r="G369" s="18" t="s">
        <v>2006</v>
      </c>
      <c r="H369" s="8" t="s">
        <v>290</v>
      </c>
      <c r="I369" s="8" t="b">
        <f>COUNTIF(Employees[Employee Name],Employees[[#This Row],[Employee Name]])&gt;1</f>
        <v>0</v>
      </c>
    </row>
    <row r="370" spans="1:9" ht="30" hidden="1" customHeight="1" x14ac:dyDescent="0.3">
      <c r="A370" s="44" t="e">
        <f>A368+1</f>
        <v>#VALUE!</v>
      </c>
      <c r="B370" s="8" t="str">
        <f>CONCATENATE(Employees[[#This Row],[Lastname]]," ",Employees[[#This Row],[Firstname]], " ",LEFT(Employees[[#This Row],[Middlename]],1),IF(ISBLANK(Employees[[#This Row],[Middlename]])," ","."))</f>
        <v>LUNA  ROBERTO V.</v>
      </c>
      <c r="C370" s="18" t="s">
        <v>1039</v>
      </c>
      <c r="D370" s="18" t="s">
        <v>129</v>
      </c>
      <c r="E370" s="18" t="s">
        <v>150</v>
      </c>
      <c r="F370" s="18" t="s">
        <v>198</v>
      </c>
      <c r="G370" s="8"/>
      <c r="H370" s="18" t="s">
        <v>2191</v>
      </c>
      <c r="I370" s="8" t="b">
        <f>COUNTIF(Employees[Employee Name],Employees[[#This Row],[Employee Name]])&gt;1</f>
        <v>0</v>
      </c>
    </row>
    <row r="371" spans="1:9" ht="30" hidden="1" customHeight="1" x14ac:dyDescent="0.3">
      <c r="A371" s="44" t="e">
        <f>A369+1</f>
        <v>#VALUE!</v>
      </c>
      <c r="B371" s="8" t="str">
        <f>CONCATENATE(Employees[[#This Row],[Lastname]]," ",Employees[[#This Row],[Firstname]], " ",LEFT(Employees[[#This Row],[Middlename]],1),IF(ISBLANK(Employees[[#This Row],[Middlename]])," ","."))</f>
        <v>LUNA GUILLERMA J.</v>
      </c>
      <c r="C371" s="18" t="s">
        <v>235</v>
      </c>
      <c r="D371" s="18" t="s">
        <v>715</v>
      </c>
      <c r="E371" s="18" t="s">
        <v>193</v>
      </c>
      <c r="F371" s="18" t="s">
        <v>2062</v>
      </c>
      <c r="G371" s="8"/>
      <c r="H371" s="18" t="s">
        <v>2063</v>
      </c>
      <c r="I371" s="8" t="b">
        <f>COUNTIF(Employees[Employee Name],Employees[[#This Row],[Employee Name]])&gt;1</f>
        <v>0</v>
      </c>
    </row>
    <row r="372" spans="1:9" ht="30" hidden="1" customHeight="1" x14ac:dyDescent="0.3">
      <c r="A372" s="44" t="e">
        <f t="shared" ref="A372:A386" si="15">A371+1</f>
        <v>#VALUE!</v>
      </c>
      <c r="B372" s="8" t="str">
        <f>CONCATENATE(Employees[[#This Row],[Lastname]]," ",Employees[[#This Row],[Firstname]], " ",LEFT(Employees[[#This Row],[Middlename]],1),IF(ISBLANK(Employees[[#This Row],[Middlename]])," ","."))</f>
        <v>LUNA LALAINE D.</v>
      </c>
      <c r="C372" s="8" t="s">
        <v>235</v>
      </c>
      <c r="D372" s="8" t="s">
        <v>1555</v>
      </c>
      <c r="E372" s="8" t="s">
        <v>1002</v>
      </c>
      <c r="F372" s="8" t="s">
        <v>1717</v>
      </c>
      <c r="G372" s="8" t="s">
        <v>1710</v>
      </c>
      <c r="H372" s="8" t="s">
        <v>1715</v>
      </c>
      <c r="I372" s="8" t="b">
        <f>COUNTIF(Employees[Employee Name],Employees[[#This Row],[Employee Name]])&gt;1</f>
        <v>0</v>
      </c>
    </row>
    <row r="373" spans="1:9" ht="30" hidden="1" customHeight="1" x14ac:dyDescent="0.3">
      <c r="A373" s="44" t="e">
        <f t="shared" si="15"/>
        <v>#VALUE!</v>
      </c>
      <c r="B373" s="8" t="str">
        <f>CONCATENATE(Employees[[#This Row],[Lastname]]," ",Employees[[#This Row],[Firstname]], " ",LEFT(Employees[[#This Row],[Middlename]],1),IF(ISBLANK(Employees[[#This Row],[Middlename]])," ","."))</f>
        <v>MABUTI ANA MARIE C.</v>
      </c>
      <c r="C373" s="8" t="s">
        <v>394</v>
      </c>
      <c r="D373" s="8" t="s">
        <v>395</v>
      </c>
      <c r="E373" s="8" t="s">
        <v>134</v>
      </c>
      <c r="F373" s="8" t="s">
        <v>392</v>
      </c>
      <c r="G373" s="8" t="s">
        <v>2006</v>
      </c>
      <c r="H373" s="8" t="s">
        <v>103</v>
      </c>
      <c r="I373" s="8" t="b">
        <f>COUNTIF(Employees[Employee Name],Employees[[#This Row],[Employee Name]])&gt;1</f>
        <v>0</v>
      </c>
    </row>
    <row r="374" spans="1:9" ht="30" hidden="1" customHeight="1" x14ac:dyDescent="0.3">
      <c r="A374" s="44" t="e">
        <f t="shared" si="15"/>
        <v>#VALUE!</v>
      </c>
      <c r="B374" s="8" t="str">
        <f>CONCATENATE(Employees[[#This Row],[Lastname]]," ",Employees[[#This Row],[Firstname]], " ",LEFT(Employees[[#This Row],[Middlename]],1),IF(ISBLANK(Employees[[#This Row],[Middlename]])," ","."))</f>
        <v xml:space="preserve">MACAPUNO FELIX  </v>
      </c>
      <c r="C374" s="8" t="s">
        <v>569</v>
      </c>
      <c r="D374" s="8" t="s">
        <v>570</v>
      </c>
      <c r="E374" s="8"/>
      <c r="F374" s="18" t="s">
        <v>198</v>
      </c>
      <c r="G374" s="18" t="s">
        <v>2006</v>
      </c>
      <c r="H374" s="8" t="s">
        <v>290</v>
      </c>
      <c r="I374" s="8" t="b">
        <f>COUNTIF(Employees[Employee Name],Employees[[#This Row],[Employee Name]])&gt;1</f>
        <v>0</v>
      </c>
    </row>
    <row r="375" spans="1:9" ht="30" hidden="1" customHeight="1" x14ac:dyDescent="0.3">
      <c r="A375" s="44" t="e">
        <f t="shared" si="15"/>
        <v>#VALUE!</v>
      </c>
      <c r="B375" s="8" t="str">
        <f>CONCATENATE(Employees[[#This Row],[Lastname]]," ",Employees[[#This Row],[Firstname]], " ",LEFT(Employees[[#This Row],[Middlename]],1),IF(ISBLANK(Employees[[#This Row],[Middlename]])," ","."))</f>
        <v>MACASPAC ELVIRA V.</v>
      </c>
      <c r="C375" s="8" t="s">
        <v>500</v>
      </c>
      <c r="D375" s="8" t="s">
        <v>501</v>
      </c>
      <c r="E375" s="8" t="s">
        <v>786</v>
      </c>
      <c r="F375" s="8" t="s">
        <v>502</v>
      </c>
      <c r="G375" s="8" t="s">
        <v>2006</v>
      </c>
      <c r="H375" s="8" t="s">
        <v>483</v>
      </c>
      <c r="I375" s="8" t="b">
        <f>COUNTIF(Employees[Employee Name],Employees[[#This Row],[Employee Name]])&gt;1</f>
        <v>0</v>
      </c>
    </row>
    <row r="376" spans="1:9" ht="30" hidden="1" customHeight="1" x14ac:dyDescent="0.3">
      <c r="A376" s="44" t="e">
        <f t="shared" si="15"/>
        <v>#VALUE!</v>
      </c>
      <c r="B376" s="8" t="str">
        <f>CONCATENATE(Employees[[#This Row],[Lastname]]," ",Employees[[#This Row],[Firstname]], " ",LEFT(Employees[[#This Row],[Middlename]],1),IF(ISBLANK(Employees[[#This Row],[Middlename]])," ","."))</f>
        <v>MACASPAC JOSE VICTOR P.</v>
      </c>
      <c r="C376" s="8" t="s">
        <v>500</v>
      </c>
      <c r="D376" s="8" t="s">
        <v>591</v>
      </c>
      <c r="E376" s="8" t="s">
        <v>124</v>
      </c>
      <c r="F376" s="8" t="s">
        <v>125</v>
      </c>
      <c r="G376" s="18" t="s">
        <v>2006</v>
      </c>
      <c r="H376" s="8" t="s">
        <v>592</v>
      </c>
      <c r="I376" s="8" t="b">
        <f>COUNTIF(Employees[Employee Name],Employees[[#This Row],[Employee Name]])&gt;1</f>
        <v>0</v>
      </c>
    </row>
    <row r="377" spans="1:9" ht="30" hidden="1" customHeight="1" x14ac:dyDescent="0.3">
      <c r="A377" s="44" t="e">
        <f t="shared" si="15"/>
        <v>#VALUE!</v>
      </c>
      <c r="B377" s="8" t="str">
        <f>CONCATENATE(Employees[[#This Row],[Lastname]]," ",Employees[[#This Row],[Firstname]], " ",LEFT(Employees[[#This Row],[Middlename]],1),IF(ISBLANK(Employees[[#This Row],[Middlename]])," ","."))</f>
        <v>MADRAZO ALLAN PAUL A.</v>
      </c>
      <c r="C377" s="8" t="s">
        <v>318</v>
      </c>
      <c r="D377" s="8" t="s">
        <v>319</v>
      </c>
      <c r="E377" s="8" t="s">
        <v>844</v>
      </c>
      <c r="F377" s="8" t="s">
        <v>320</v>
      </c>
      <c r="G377" s="8" t="s">
        <v>2006</v>
      </c>
      <c r="H377" s="8" t="s">
        <v>272</v>
      </c>
      <c r="I377" s="8" t="b">
        <f>COUNTIF(Employees[Employee Name],Employees[[#This Row],[Employee Name]])&gt;1</f>
        <v>0</v>
      </c>
    </row>
    <row r="378" spans="1:9" ht="30" hidden="1" customHeight="1" x14ac:dyDescent="0.3">
      <c r="A378" s="44" t="e">
        <f t="shared" si="15"/>
        <v>#VALUE!</v>
      </c>
      <c r="B378" s="8" t="str">
        <f>CONCATENATE(Employees[[#This Row],[Lastname]]," ",Employees[[#This Row],[Firstname]], " ",LEFT(Employees[[#This Row],[Middlename]],1),IF(ISBLANK(Employees[[#This Row],[Middlename]])," ","."))</f>
        <v>MAESTRECAMPO LORENA A.</v>
      </c>
      <c r="C378" s="8" t="s">
        <v>608</v>
      </c>
      <c r="D378" s="8" t="s">
        <v>191</v>
      </c>
      <c r="E378" s="8" t="s">
        <v>609</v>
      </c>
      <c r="F378" s="8" t="s">
        <v>478</v>
      </c>
      <c r="G378" s="18" t="s">
        <v>2006</v>
      </c>
      <c r="H378" s="8" t="s">
        <v>89</v>
      </c>
      <c r="I378" s="8" t="b">
        <f>COUNTIF(Employees[Employee Name],Employees[[#This Row],[Employee Name]])&gt;1</f>
        <v>0</v>
      </c>
    </row>
    <row r="379" spans="1:9" ht="30" hidden="1" customHeight="1" x14ac:dyDescent="0.3">
      <c r="A379" s="44" t="e">
        <f t="shared" si="15"/>
        <v>#VALUE!</v>
      </c>
      <c r="B379" s="8" t="str">
        <f>CONCATENATE(Employees[[#This Row],[Lastname]]," ",Employees[[#This Row],[Firstname]], " ",LEFT(Employees[[#This Row],[Middlename]],1),IF(ISBLANK(Employees[[#This Row],[Middlename]])," ","."))</f>
        <v xml:space="preserve">MAGUINAO GILBERT  </v>
      </c>
      <c r="C379" s="8" t="s">
        <v>875</v>
      </c>
      <c r="D379" s="8" t="s">
        <v>876</v>
      </c>
      <c r="E379" s="8"/>
      <c r="F379" s="8" t="s">
        <v>198</v>
      </c>
      <c r="G379" s="18" t="s">
        <v>2006</v>
      </c>
      <c r="H379" s="8" t="s">
        <v>209</v>
      </c>
      <c r="I379" s="8" t="b">
        <f>COUNTIF(Employees[Employee Name],Employees[[#This Row],[Employee Name]])&gt;1</f>
        <v>0</v>
      </c>
    </row>
    <row r="380" spans="1:9" ht="30" hidden="1" customHeight="1" x14ac:dyDescent="0.3">
      <c r="A380" s="44" t="e">
        <f t="shared" si="15"/>
        <v>#VALUE!</v>
      </c>
      <c r="B380" s="8" t="str">
        <f>CONCATENATE(Employees[[#This Row],[Lastname]]," ",Employees[[#This Row],[Firstname]], " ",LEFT(Employees[[#This Row],[Middlename]],1),IF(ISBLANK(Employees[[#This Row],[Middlename]])," ","."))</f>
        <v>MAGUINAO NIÑA F.</v>
      </c>
      <c r="C380" s="8" t="s">
        <v>875</v>
      </c>
      <c r="D380" s="8" t="s">
        <v>1556</v>
      </c>
      <c r="E380" s="8" t="s">
        <v>432</v>
      </c>
      <c r="F380" s="8" t="s">
        <v>1294</v>
      </c>
      <c r="G380" s="18" t="s">
        <v>1294</v>
      </c>
      <c r="H380" s="8" t="s">
        <v>97</v>
      </c>
      <c r="I380" s="8" t="b">
        <f>COUNTIF(Employees[Employee Name],Employees[[#This Row],[Employee Name]])&gt;1</f>
        <v>0</v>
      </c>
    </row>
    <row r="381" spans="1:9" ht="30" hidden="1" customHeight="1" x14ac:dyDescent="0.3">
      <c r="A381" s="44" t="e">
        <f t="shared" si="15"/>
        <v>#VALUE!</v>
      </c>
      <c r="B381" s="8" t="str">
        <f>CONCATENATE(Employees[[#This Row],[Lastname]]," ",Employees[[#This Row],[Firstname]], " ",LEFT(Employees[[#This Row],[Middlename]],1),IF(ISBLANK(Employees[[#This Row],[Middlename]])," ","."))</f>
        <v>MALABANAN ALMA A.</v>
      </c>
      <c r="C381" s="8" t="s">
        <v>86</v>
      </c>
      <c r="D381" s="8" t="s">
        <v>87</v>
      </c>
      <c r="E381" s="8" t="s">
        <v>88</v>
      </c>
      <c r="F381" s="8" t="s">
        <v>93</v>
      </c>
      <c r="G381" s="18" t="s">
        <v>2006</v>
      </c>
      <c r="H381" s="8" t="s">
        <v>89</v>
      </c>
      <c r="I381" s="8" t="b">
        <f>COUNTIF(Employees[Employee Name],Employees[[#This Row],[Employee Name]])&gt;1</f>
        <v>0</v>
      </c>
    </row>
    <row r="382" spans="1:9" ht="30" hidden="1" customHeight="1" x14ac:dyDescent="0.3">
      <c r="A382" s="44" t="e">
        <f t="shared" si="15"/>
        <v>#VALUE!</v>
      </c>
      <c r="B382" s="8" t="str">
        <f>CONCATENATE(Employees[[#This Row],[Lastname]]," ",Employees[[#This Row],[Firstname]], " ",LEFT(Employees[[#This Row],[Middlename]],1),IF(ISBLANK(Employees[[#This Row],[Middlename]])," ","."))</f>
        <v>MALANAN JENNYLYN R.</v>
      </c>
      <c r="C382" s="8" t="s">
        <v>1557</v>
      </c>
      <c r="D382" s="8" t="s">
        <v>1558</v>
      </c>
      <c r="E382" s="8" t="s">
        <v>674</v>
      </c>
      <c r="F382" s="8" t="s">
        <v>1294</v>
      </c>
      <c r="G382" s="18" t="s">
        <v>1294</v>
      </c>
      <c r="H382" s="8" t="s">
        <v>199</v>
      </c>
      <c r="I382" s="8" t="b">
        <f>COUNTIF(Employees[Employee Name],Employees[[#This Row],[Employee Name]])&gt;1</f>
        <v>0</v>
      </c>
    </row>
    <row r="383" spans="1:9" ht="30" hidden="1" customHeight="1" x14ac:dyDescent="0.3">
      <c r="A383" s="44" t="e">
        <f t="shared" si="15"/>
        <v>#VALUE!</v>
      </c>
      <c r="B383" s="8" t="str">
        <f>CONCATENATE(Employees[[#This Row],[Lastname]]," ",Employees[[#This Row],[Firstname]], " ",LEFT(Employees[[#This Row],[Middlename]],1),IF(ISBLANK(Employees[[#This Row],[Middlename]])," ","."))</f>
        <v>MALIGAYA NELITA M.</v>
      </c>
      <c r="C383" s="8" t="s">
        <v>443</v>
      </c>
      <c r="D383" s="8" t="s">
        <v>444</v>
      </c>
      <c r="E383" s="8" t="s">
        <v>84</v>
      </c>
      <c r="F383" s="8" t="s">
        <v>120</v>
      </c>
      <c r="G383" s="18" t="s">
        <v>2006</v>
      </c>
      <c r="H383" s="8" t="s">
        <v>209</v>
      </c>
      <c r="I383" s="8" t="b">
        <f>COUNTIF(Employees[Employee Name],Employees[[#This Row],[Employee Name]])&gt;1</f>
        <v>0</v>
      </c>
    </row>
    <row r="384" spans="1:9" ht="30" hidden="1" customHeight="1" x14ac:dyDescent="0.3">
      <c r="A384" s="44" t="e">
        <f t="shared" si="15"/>
        <v>#VALUE!</v>
      </c>
      <c r="B384" s="8" t="str">
        <f>CONCATENATE(Employees[[#This Row],[Lastname]]," ",Employees[[#This Row],[Firstname]], " ",LEFT(Employees[[#This Row],[Middlename]],1),IF(ISBLANK(Employees[[#This Row],[Middlename]])," ","."))</f>
        <v>MALIGAYO YOLANDA D.</v>
      </c>
      <c r="C384" s="8" t="s">
        <v>826</v>
      </c>
      <c r="D384" s="8" t="s">
        <v>827</v>
      </c>
      <c r="E384" s="8" t="s">
        <v>119</v>
      </c>
      <c r="F384" s="8" t="s">
        <v>828</v>
      </c>
      <c r="G384" s="18" t="s">
        <v>2006</v>
      </c>
      <c r="H384" s="8" t="s">
        <v>135</v>
      </c>
      <c r="I384" s="8" t="b">
        <f>COUNTIF(Employees[Employee Name],Employees[[#This Row],[Employee Name]])&gt;1</f>
        <v>0</v>
      </c>
    </row>
    <row r="385" spans="1:9" ht="30" hidden="1" customHeight="1" x14ac:dyDescent="0.3">
      <c r="A385" s="44" t="e">
        <f t="shared" si="15"/>
        <v>#VALUE!</v>
      </c>
      <c r="B385" s="8" t="str">
        <f>CONCATENATE(Employees[[#This Row],[Lastname]]," ",Employees[[#This Row],[Firstname]], " ",LEFT(Employees[[#This Row],[Middlename]],1),IF(ISBLANK(Employees[[#This Row],[Middlename]])," ","."))</f>
        <v>MALUBAY MELINDA D.</v>
      </c>
      <c r="C385" s="8" t="s">
        <v>504</v>
      </c>
      <c r="D385" s="8" t="s">
        <v>505</v>
      </c>
      <c r="E385" s="8" t="s">
        <v>119</v>
      </c>
      <c r="F385" s="8" t="s">
        <v>125</v>
      </c>
      <c r="G385" s="18" t="s">
        <v>2006</v>
      </c>
      <c r="H385" s="8" t="s">
        <v>489</v>
      </c>
      <c r="I385" s="8" t="b">
        <f>COUNTIF(Employees[Employee Name],Employees[[#This Row],[Employee Name]])&gt;1</f>
        <v>0</v>
      </c>
    </row>
    <row r="386" spans="1:9" ht="30" hidden="1" customHeight="1" x14ac:dyDescent="0.3">
      <c r="A386" s="44" t="e">
        <f t="shared" si="15"/>
        <v>#VALUE!</v>
      </c>
      <c r="B386" s="8" t="str">
        <f>CONCATENATE(Employees[[#This Row],[Lastname]]," ",Employees[[#This Row],[Firstname]], " ",LEFT(Employees[[#This Row],[Middlename]],1),IF(ISBLANK(Employees[[#This Row],[Middlename]])," ","."))</f>
        <v>MAMARIL JOSEFINA P.</v>
      </c>
      <c r="C386" s="8" t="s">
        <v>1559</v>
      </c>
      <c r="D386" s="8" t="s">
        <v>1560</v>
      </c>
      <c r="E386" s="8" t="s">
        <v>581</v>
      </c>
      <c r="F386" s="8" t="s">
        <v>1294</v>
      </c>
      <c r="G386" s="18" t="s">
        <v>1294</v>
      </c>
      <c r="H386" s="8" t="s">
        <v>1711</v>
      </c>
      <c r="I386" s="8" t="b">
        <f>COUNTIF(Employees[Employee Name],Employees[[#This Row],[Employee Name]])&gt;1</f>
        <v>0</v>
      </c>
    </row>
    <row r="387" spans="1:9" ht="30" hidden="1" customHeight="1" x14ac:dyDescent="0.3">
      <c r="A387" s="44" t="e">
        <f>A385+1</f>
        <v>#VALUE!</v>
      </c>
      <c r="B387" s="8" t="str">
        <f>CONCATENATE(Employees[[#This Row],[Lastname]]," ",Employees[[#This Row],[Firstname]], " ",LEFT(Employees[[#This Row],[Middlename]],1),IF(ISBLANK(Employees[[#This Row],[Middlename]])," ","."))</f>
        <v>MANALO ABEGAIL T.</v>
      </c>
      <c r="C387" s="18" t="s">
        <v>143</v>
      </c>
      <c r="D387" s="18" t="s">
        <v>1303</v>
      </c>
      <c r="E387" s="18" t="s">
        <v>1302</v>
      </c>
      <c r="F387" s="18" t="s">
        <v>1721</v>
      </c>
      <c r="G387" s="8"/>
      <c r="H387" s="18" t="s">
        <v>2063</v>
      </c>
      <c r="I387" s="8" t="b">
        <f>COUNTIF(Employees[Employee Name],Employees[[#This Row],[Employee Name]])&gt;1</f>
        <v>0</v>
      </c>
    </row>
    <row r="388" spans="1:9" ht="30" hidden="1" customHeight="1" x14ac:dyDescent="0.3">
      <c r="A388" s="44" t="e">
        <f>A387+1</f>
        <v>#VALUE!</v>
      </c>
      <c r="B388" s="8" t="str">
        <f>CONCATENATE(Employees[[#This Row],[Lastname]]," ",Employees[[#This Row],[Firstname]], " ",LEFT(Employees[[#This Row],[Middlename]],1),IF(ISBLANK(Employees[[#This Row],[Middlename]])," ","."))</f>
        <v>MANALO CELSA B.</v>
      </c>
      <c r="C388" s="8" t="s">
        <v>143</v>
      </c>
      <c r="D388" s="8" t="s">
        <v>144</v>
      </c>
      <c r="E388" s="8" t="s">
        <v>344</v>
      </c>
      <c r="F388" s="8" t="s">
        <v>146</v>
      </c>
      <c r="G388" s="8" t="s">
        <v>2006</v>
      </c>
      <c r="H388" s="8" t="s">
        <v>141</v>
      </c>
      <c r="I388" s="8" t="b">
        <f>COUNTIF(Employees[Employee Name],Employees[[#This Row],[Employee Name]])&gt;1</f>
        <v>0</v>
      </c>
    </row>
    <row r="389" spans="1:9" ht="30" hidden="1" customHeight="1" x14ac:dyDescent="0.3">
      <c r="A389" s="44" t="e">
        <f>A387+1</f>
        <v>#VALUE!</v>
      </c>
      <c r="B389" s="8" t="str">
        <f>CONCATENATE(Employees[[#This Row],[Lastname]]," ",Employees[[#This Row],[Firstname]], " ",LEFT(Employees[[#This Row],[Middlename]],1),IF(ISBLANK(Employees[[#This Row],[Middlename]])," ","."))</f>
        <v>MANALO CYNTHIA D.</v>
      </c>
      <c r="C389" s="8" t="s">
        <v>143</v>
      </c>
      <c r="D389" s="8" t="s">
        <v>923</v>
      </c>
      <c r="E389" s="8" t="s">
        <v>1198</v>
      </c>
      <c r="F389" s="8" t="s">
        <v>924</v>
      </c>
      <c r="G389" s="18" t="s">
        <v>2006</v>
      </c>
      <c r="H389" s="8" t="s">
        <v>97</v>
      </c>
      <c r="I389" s="8" t="b">
        <f>COUNTIF(Employees[Employee Name],Employees[[#This Row],[Employee Name]])&gt;1</f>
        <v>0</v>
      </c>
    </row>
    <row r="390" spans="1:9" ht="30" hidden="1" customHeight="1" x14ac:dyDescent="0.3">
      <c r="A390" s="44" t="e">
        <f>A389+1</f>
        <v>#VALUE!</v>
      </c>
      <c r="B390" s="8" t="str">
        <f>CONCATENATE(Employees[[#This Row],[Lastname]]," ",Employees[[#This Row],[Firstname]], " ",LEFT(Employees[[#This Row],[Middlename]],1),IF(ISBLANK(Employees[[#This Row],[Middlename]])," ","."))</f>
        <v>MANALO EDITHA V.</v>
      </c>
      <c r="C390" s="8" t="s">
        <v>143</v>
      </c>
      <c r="D390" s="8" t="s">
        <v>509</v>
      </c>
      <c r="E390" s="8" t="s">
        <v>864</v>
      </c>
      <c r="F390" s="8" t="s">
        <v>510</v>
      </c>
      <c r="G390" s="18" t="s">
        <v>2006</v>
      </c>
      <c r="H390" s="8" t="s">
        <v>441</v>
      </c>
      <c r="I390" s="8" t="b">
        <f>COUNTIF(Employees[Employee Name],Employees[[#This Row],[Employee Name]])&gt;1</f>
        <v>0</v>
      </c>
    </row>
    <row r="391" spans="1:9" ht="30" hidden="1" customHeight="1" x14ac:dyDescent="0.3">
      <c r="A391" s="44" t="e">
        <f>A390+1</f>
        <v>#VALUE!</v>
      </c>
      <c r="B391" s="8" t="str">
        <f>CONCATENATE(Employees[[#This Row],[Lastname]]," ",Employees[[#This Row],[Firstname]], " ",LEFT(Employees[[#This Row],[Middlename]],1),IF(ISBLANK(Employees[[#This Row],[Middlename]])," ","."))</f>
        <v>MANALO ELIADA F.</v>
      </c>
      <c r="C391" s="8" t="s">
        <v>143</v>
      </c>
      <c r="D391" s="8" t="s">
        <v>672</v>
      </c>
      <c r="E391" s="8" t="s">
        <v>238</v>
      </c>
      <c r="F391" s="8" t="s">
        <v>198</v>
      </c>
      <c r="G391" s="18" t="s">
        <v>2006</v>
      </c>
      <c r="H391" s="8" t="s">
        <v>363</v>
      </c>
      <c r="I391" s="8" t="b">
        <f>COUNTIF(Employees[Employee Name],Employees[[#This Row],[Employee Name]])&gt;1</f>
        <v>0</v>
      </c>
    </row>
    <row r="392" spans="1:9" ht="30" hidden="1" customHeight="1" x14ac:dyDescent="0.3">
      <c r="A392" s="44" t="e">
        <f>A390+1</f>
        <v>#VALUE!</v>
      </c>
      <c r="B392" s="8" t="str">
        <f>CONCATENATE(Employees[[#This Row],[Lastname]]," ",Employees[[#This Row],[Firstname]], " ",LEFT(Employees[[#This Row],[Middlename]],1),IF(ISBLANK(Employees[[#This Row],[Middlename]])," ","."))</f>
        <v>MANALO FERNANDO G.</v>
      </c>
      <c r="C392" s="8" t="s">
        <v>143</v>
      </c>
      <c r="D392" s="8" t="s">
        <v>1040</v>
      </c>
      <c r="E392" s="8" t="s">
        <v>218</v>
      </c>
      <c r="F392" s="8" t="s">
        <v>1294</v>
      </c>
      <c r="G392" s="18" t="s">
        <v>1294</v>
      </c>
      <c r="H392" s="8" t="s">
        <v>97</v>
      </c>
      <c r="I392" s="8" t="b">
        <f>COUNTIF(Employees[Employee Name],Employees[[#This Row],[Employee Name]])&gt;1</f>
        <v>0</v>
      </c>
    </row>
    <row r="393" spans="1:9" ht="30" hidden="1" customHeight="1" x14ac:dyDescent="0.3">
      <c r="A393" s="44" t="e">
        <f>A392+1</f>
        <v>#VALUE!</v>
      </c>
      <c r="B393" s="8" t="str">
        <f>CONCATENATE(Employees[[#This Row],[Lastname]]," ",Employees[[#This Row],[Firstname]], " ",LEFT(Employees[[#This Row],[Middlename]],1),IF(ISBLANK(Employees[[#This Row],[Middlename]])," ","."))</f>
        <v>MANALO JENNY R.</v>
      </c>
      <c r="C393" s="18" t="s">
        <v>143</v>
      </c>
      <c r="D393" s="18" t="s">
        <v>2066</v>
      </c>
      <c r="E393" s="18" t="s">
        <v>2067</v>
      </c>
      <c r="F393" s="18" t="s">
        <v>1717</v>
      </c>
      <c r="G393" s="8"/>
      <c r="H393" s="18" t="s">
        <v>2068</v>
      </c>
      <c r="I393" s="8" t="b">
        <f>COUNTIF(Employees[Employee Name],Employees[[#This Row],[Employee Name]])&gt;1</f>
        <v>0</v>
      </c>
    </row>
    <row r="394" spans="1:9" ht="30" hidden="1" customHeight="1" x14ac:dyDescent="0.3">
      <c r="A394" s="44" t="e">
        <f>A392+1</f>
        <v>#VALUE!</v>
      </c>
      <c r="B394" s="8" t="str">
        <f>CONCATENATE(Employees[[#This Row],[Lastname]]," ",Employees[[#This Row],[Firstname]], " ",LEFT(Employees[[#This Row],[Middlename]],1),IF(ISBLANK(Employees[[#This Row],[Middlename]])," ","."))</f>
        <v>MANALO STEPHANIE C.</v>
      </c>
      <c r="C394" s="18" t="s">
        <v>143</v>
      </c>
      <c r="D394" s="18" t="s">
        <v>2224</v>
      </c>
      <c r="E394" s="18" t="s">
        <v>134</v>
      </c>
      <c r="F394" s="18" t="s">
        <v>1727</v>
      </c>
      <c r="G394" s="8"/>
      <c r="H394" s="18" t="s">
        <v>2063</v>
      </c>
      <c r="I394" s="8" t="b">
        <f>COUNTIF(Employees[Employee Name],Employees[[#This Row],[Employee Name]])&gt;1</f>
        <v>0</v>
      </c>
    </row>
    <row r="395" spans="1:9" ht="30" hidden="1" customHeight="1" x14ac:dyDescent="0.3">
      <c r="A395" s="44" t="e">
        <f>A393+1</f>
        <v>#VALUE!</v>
      </c>
      <c r="B395" s="8" t="str">
        <f>CONCATENATE(Employees[[#This Row],[Lastname]]," ",Employees[[#This Row],[Firstname]], " ",LEFT(Employees[[#This Row],[Middlename]],1),IF(ISBLANK(Employees[[#This Row],[Middlename]])," ","."))</f>
        <v xml:space="preserve">MANGUINAO GILBERT  </v>
      </c>
      <c r="C395" s="8" t="s">
        <v>966</v>
      </c>
      <c r="D395" s="8" t="s">
        <v>876</v>
      </c>
      <c r="E395" s="8"/>
      <c r="F395" s="8" t="s">
        <v>967</v>
      </c>
      <c r="G395" s="18" t="s">
        <v>2006</v>
      </c>
      <c r="H395" s="8" t="s">
        <v>209</v>
      </c>
      <c r="I395" s="8" t="b">
        <f>COUNTIF(Employees[Employee Name],Employees[[#This Row],[Employee Name]])&gt;1</f>
        <v>0</v>
      </c>
    </row>
    <row r="396" spans="1:9" ht="30" hidden="1" customHeight="1" x14ac:dyDescent="0.3">
      <c r="A396" s="44" t="e">
        <f>A394+1</f>
        <v>#VALUE!</v>
      </c>
      <c r="B396" s="8" t="str">
        <f>CONCATENATE(Employees[[#This Row],[Lastname]]," ",Employees[[#This Row],[Firstname]], " ",LEFT(Employees[[#This Row],[Middlename]],1),IF(ISBLANK(Employees[[#This Row],[Middlename]])," ","."))</f>
        <v>MANGUINAO NIÑA P.</v>
      </c>
      <c r="C396" s="8" t="s">
        <v>966</v>
      </c>
      <c r="D396" s="18" t="s">
        <v>1556</v>
      </c>
      <c r="E396" s="18" t="s">
        <v>124</v>
      </c>
      <c r="F396" s="18" t="s">
        <v>687</v>
      </c>
      <c r="G396" s="8"/>
      <c r="H396" s="18" t="s">
        <v>2063</v>
      </c>
      <c r="I396" s="8" t="b">
        <f>COUNTIF(Employees[Employee Name],Employees[[#This Row],[Employee Name]])&gt;1</f>
        <v>0</v>
      </c>
    </row>
    <row r="397" spans="1:9" ht="30" hidden="1" customHeight="1" x14ac:dyDescent="0.3">
      <c r="A397" s="44" t="e">
        <f t="shared" ref="A397:A414" si="16">A396+1</f>
        <v>#VALUE!</v>
      </c>
      <c r="B397" s="8" t="str">
        <f>CONCATENATE(Employees[[#This Row],[Lastname]]," ",Employees[[#This Row],[Firstname]], " ",LEFT(Employees[[#This Row],[Middlename]],1),IF(ISBLANK(Employees[[#This Row],[Middlename]])," ","."))</f>
        <v>MANIMTIM JOJIT A.</v>
      </c>
      <c r="C397" s="18" t="s">
        <v>1379</v>
      </c>
      <c r="D397" s="18" t="s">
        <v>2027</v>
      </c>
      <c r="E397" s="18" t="s">
        <v>1597</v>
      </c>
      <c r="F397" s="18" t="s">
        <v>2028</v>
      </c>
      <c r="G397" s="18" t="s">
        <v>2006</v>
      </c>
      <c r="H397" s="18" t="s">
        <v>89</v>
      </c>
      <c r="I397" s="8" t="b">
        <f>COUNTIF(Employees[Employee Name],Employees[[#This Row],[Employee Name]])&gt;1</f>
        <v>0</v>
      </c>
    </row>
    <row r="398" spans="1:9" ht="30" hidden="1" customHeight="1" x14ac:dyDescent="0.3">
      <c r="A398" s="44" t="e">
        <f t="shared" si="16"/>
        <v>#VALUE!</v>
      </c>
      <c r="B398" s="8" t="str">
        <f>CONCATENATE(Employees[[#This Row],[Lastname]]," ",Employees[[#This Row],[Firstname]], " ",LEFT(Employees[[#This Row],[Middlename]],1),IF(ISBLANK(Employees[[#This Row],[Middlename]])," ","."))</f>
        <v>MANLANGIT LEONILA R.</v>
      </c>
      <c r="C398" s="8" t="s">
        <v>1561</v>
      </c>
      <c r="D398" s="8" t="s">
        <v>1390</v>
      </c>
      <c r="E398" s="8" t="s">
        <v>1562</v>
      </c>
      <c r="F398" s="8" t="s">
        <v>1294</v>
      </c>
      <c r="G398" s="18" t="s">
        <v>1294</v>
      </c>
      <c r="H398" s="8" t="s">
        <v>1711</v>
      </c>
      <c r="I398" s="8" t="b">
        <f>COUNTIF(Employees[Employee Name],Employees[[#This Row],[Employee Name]])&gt;1</f>
        <v>0</v>
      </c>
    </row>
    <row r="399" spans="1:9" ht="30" hidden="1" customHeight="1" x14ac:dyDescent="0.3">
      <c r="A399" s="44" t="e">
        <f t="shared" si="16"/>
        <v>#VALUE!</v>
      </c>
      <c r="B399" s="8" t="str">
        <f>CONCATENATE(Employees[[#This Row],[Lastname]]," ",Employees[[#This Row],[Firstname]], " ",LEFT(Employees[[#This Row],[Middlename]],1),IF(ISBLANK(Employees[[#This Row],[Middlename]])," ","."))</f>
        <v>MARAÑON AMY LOU T.</v>
      </c>
      <c r="C399" s="18" t="s">
        <v>1563</v>
      </c>
      <c r="D399" s="8" t="s">
        <v>1564</v>
      </c>
      <c r="E399" s="8" t="s">
        <v>1565</v>
      </c>
      <c r="F399" s="8" t="s">
        <v>1294</v>
      </c>
      <c r="G399" s="18" t="s">
        <v>1294</v>
      </c>
      <c r="H399" s="8" t="s">
        <v>1712</v>
      </c>
      <c r="I399" s="8" t="b">
        <f>COUNTIF(Employees[Employee Name],Employees[[#This Row],[Employee Name]])&gt;1</f>
        <v>0</v>
      </c>
    </row>
    <row r="400" spans="1:9" ht="30" hidden="1" customHeight="1" x14ac:dyDescent="0.3">
      <c r="A400" s="44" t="e">
        <f t="shared" si="16"/>
        <v>#VALUE!</v>
      </c>
      <c r="B400" s="8" t="str">
        <f>CONCATENATE(Employees[[#This Row],[Lastname]]," ",Employees[[#This Row],[Firstname]], " ",LEFT(Employees[[#This Row],[Middlename]],1),IF(ISBLANK(Employees[[#This Row],[Middlename]])," ","."))</f>
        <v>MARASIGAN AGUINO D.</v>
      </c>
      <c r="C400" s="8" t="s">
        <v>556</v>
      </c>
      <c r="D400" s="8" t="s">
        <v>1566</v>
      </c>
      <c r="E400" s="8" t="s">
        <v>119</v>
      </c>
      <c r="F400" s="8" t="s">
        <v>1294</v>
      </c>
      <c r="G400" s="18" t="s">
        <v>1294</v>
      </c>
      <c r="H400" s="8" t="s">
        <v>1722</v>
      </c>
      <c r="I400" s="8" t="b">
        <f>COUNTIF(Employees[Employee Name],Employees[[#This Row],[Employee Name]])&gt;1</f>
        <v>0</v>
      </c>
    </row>
    <row r="401" spans="1:9" ht="30" hidden="1" customHeight="1" x14ac:dyDescent="0.3">
      <c r="A401" s="44" t="e">
        <f t="shared" si="16"/>
        <v>#VALUE!</v>
      </c>
      <c r="B401" s="8" t="str">
        <f>CONCATENATE(Employees[[#This Row],[Lastname]]," ",Employees[[#This Row],[Firstname]], " ",LEFT(Employees[[#This Row],[Middlename]],1),IF(ISBLANK(Employees[[#This Row],[Middlename]])," ","."))</f>
        <v>MARASIGAN BIENVENIDO E.</v>
      </c>
      <c r="C401" s="8" t="s">
        <v>556</v>
      </c>
      <c r="D401" s="8" t="s">
        <v>1567</v>
      </c>
      <c r="E401" s="8" t="s">
        <v>1528</v>
      </c>
      <c r="F401" s="8" t="s">
        <v>1294</v>
      </c>
      <c r="G401" s="18" t="s">
        <v>1294</v>
      </c>
      <c r="H401" s="8" t="s">
        <v>209</v>
      </c>
      <c r="I401" s="8" t="b">
        <f>COUNTIF(Employees[Employee Name],Employees[[#This Row],[Employee Name]])&gt;1</f>
        <v>0</v>
      </c>
    </row>
    <row r="402" spans="1:9" ht="30" hidden="1" customHeight="1" x14ac:dyDescent="0.3">
      <c r="A402" s="44" t="e">
        <f t="shared" si="16"/>
        <v>#VALUE!</v>
      </c>
      <c r="B402" s="8" t="str">
        <f>CONCATENATE(Employees[[#This Row],[Lastname]]," ",Employees[[#This Row],[Firstname]], " ",LEFT(Employees[[#This Row],[Middlename]],1),IF(ISBLANK(Employees[[#This Row],[Middlename]])," ","."))</f>
        <v>MARASIGAN CHRISTIAN M.</v>
      </c>
      <c r="C402" s="8" t="s">
        <v>556</v>
      </c>
      <c r="D402" s="8" t="s">
        <v>1497</v>
      </c>
      <c r="E402" s="8" t="s">
        <v>84</v>
      </c>
      <c r="F402" s="8" t="s">
        <v>1294</v>
      </c>
      <c r="G402" s="18" t="s">
        <v>1294</v>
      </c>
      <c r="H402" s="8" t="s">
        <v>126</v>
      </c>
      <c r="I402" s="8" t="b">
        <f>COUNTIF(Employees[Employee Name],Employees[[#This Row],[Employee Name]])&gt;1</f>
        <v>0</v>
      </c>
    </row>
    <row r="403" spans="1:9" ht="30" hidden="1" customHeight="1" x14ac:dyDescent="0.3">
      <c r="A403" s="44" t="e">
        <f t="shared" si="16"/>
        <v>#VALUE!</v>
      </c>
      <c r="B403" s="8" t="str">
        <f>CONCATENATE(Employees[[#This Row],[Lastname]]," ",Employees[[#This Row],[Firstname]], " ",LEFT(Employees[[#This Row],[Middlename]],1),IF(ISBLANK(Employees[[#This Row],[Middlename]])," ","."))</f>
        <v xml:space="preserve">MARASIGAN DANIEL  </v>
      </c>
      <c r="C403" s="8" t="s">
        <v>556</v>
      </c>
      <c r="D403" s="8" t="s">
        <v>557</v>
      </c>
      <c r="E403" s="8"/>
      <c r="F403" s="18" t="s">
        <v>198</v>
      </c>
      <c r="G403" s="18" t="s">
        <v>2006</v>
      </c>
      <c r="H403" s="8" t="s">
        <v>290</v>
      </c>
      <c r="I403" s="8" t="b">
        <f>COUNTIF(Employees[Employee Name],Employees[[#This Row],[Employee Name]])&gt;1</f>
        <v>0</v>
      </c>
    </row>
    <row r="404" spans="1:9" ht="30" hidden="1" customHeight="1" x14ac:dyDescent="0.3">
      <c r="A404" s="44" t="e">
        <f t="shared" si="16"/>
        <v>#VALUE!</v>
      </c>
      <c r="B404" s="8" t="str">
        <f>CONCATENATE(Employees[[#This Row],[Lastname]]," ",Employees[[#This Row],[Firstname]], " ",LEFT(Employees[[#This Row],[Middlename]],1),IF(ISBLANK(Employees[[#This Row],[Middlename]])," ","."))</f>
        <v>MARASIGAN GINALYN D.</v>
      </c>
      <c r="C404" s="8" t="s">
        <v>556</v>
      </c>
      <c r="D404" s="8" t="s">
        <v>1084</v>
      </c>
      <c r="E404" s="8" t="s">
        <v>1085</v>
      </c>
      <c r="F404" s="8" t="s">
        <v>125</v>
      </c>
      <c r="G404" s="18" t="s">
        <v>2006</v>
      </c>
      <c r="H404" s="8" t="s">
        <v>441</v>
      </c>
      <c r="I404" s="8" t="b">
        <f>COUNTIF(Employees[Employee Name],Employees[[#This Row],[Employee Name]])&gt;1</f>
        <v>0</v>
      </c>
    </row>
    <row r="405" spans="1:9" ht="30" hidden="1" customHeight="1" x14ac:dyDescent="0.3">
      <c r="A405" s="44" t="e">
        <f t="shared" si="16"/>
        <v>#VALUE!</v>
      </c>
      <c r="B405" s="8" t="str">
        <f>CONCATENATE(Employees[[#This Row],[Lastname]]," ",Employees[[#This Row],[Firstname]], " ",LEFT(Employees[[#This Row],[Middlename]],1),IF(ISBLANK(Employees[[#This Row],[Middlename]])," ","."))</f>
        <v>MARASIGAN INOCENCIA P.</v>
      </c>
      <c r="C405" s="8" t="s">
        <v>556</v>
      </c>
      <c r="D405" s="8" t="s">
        <v>1021</v>
      </c>
      <c r="E405" s="8" t="s">
        <v>714</v>
      </c>
      <c r="F405" s="8" t="s">
        <v>212</v>
      </c>
      <c r="G405" s="18" t="s">
        <v>2006</v>
      </c>
      <c r="H405" s="8" t="s">
        <v>213</v>
      </c>
      <c r="I405" s="8" t="b">
        <f>COUNTIF(Employees[Employee Name],Employees[[#This Row],[Employee Name]])&gt;1</f>
        <v>0</v>
      </c>
    </row>
    <row r="406" spans="1:9" ht="30" hidden="1" customHeight="1" x14ac:dyDescent="0.3">
      <c r="A406" s="44" t="e">
        <f t="shared" si="16"/>
        <v>#VALUE!</v>
      </c>
      <c r="B406" s="8" t="str">
        <f>CONCATENATE(Employees[[#This Row],[Lastname]]," ",Employees[[#This Row],[Firstname]], " ",LEFT(Employees[[#This Row],[Middlename]],1),IF(ISBLANK(Employees[[#This Row],[Middlename]])," ","."))</f>
        <v>MARASIGAN JANINE C.</v>
      </c>
      <c r="C406" s="8" t="s">
        <v>556</v>
      </c>
      <c r="D406" s="8" t="s">
        <v>1568</v>
      </c>
      <c r="E406" s="8" t="s">
        <v>1569</v>
      </c>
      <c r="F406" s="8" t="s">
        <v>1727</v>
      </c>
      <c r="G406" s="8" t="s">
        <v>2006</v>
      </c>
      <c r="H406" s="8" t="s">
        <v>97</v>
      </c>
      <c r="I406" s="8" t="b">
        <f>COUNTIF(Employees[Employee Name],Employees[[#This Row],[Employee Name]])&gt;1</f>
        <v>0</v>
      </c>
    </row>
    <row r="407" spans="1:9" ht="30" hidden="1" customHeight="1" x14ac:dyDescent="0.3">
      <c r="A407" s="44" t="e">
        <f t="shared" si="16"/>
        <v>#VALUE!</v>
      </c>
      <c r="B407" s="8" t="str">
        <f>CONCATENATE(Employees[[#This Row],[Lastname]]," ",Employees[[#This Row],[Firstname]], " ",LEFT(Employees[[#This Row],[Middlename]],1),IF(ISBLANK(Employees[[#This Row],[Middlename]])," ","."))</f>
        <v>MARCIAL RUSTICO B.</v>
      </c>
      <c r="C407" s="8" t="s">
        <v>979</v>
      </c>
      <c r="D407" s="8" t="s">
        <v>980</v>
      </c>
      <c r="E407" s="8" t="s">
        <v>145</v>
      </c>
      <c r="F407" s="8" t="s">
        <v>972</v>
      </c>
      <c r="G407" s="8" t="s">
        <v>2006</v>
      </c>
      <c r="H407" s="8" t="s">
        <v>297</v>
      </c>
      <c r="I407" s="8" t="b">
        <f>COUNTIF(Employees[Employee Name],Employees[[#This Row],[Employee Name]])&gt;1</f>
        <v>0</v>
      </c>
    </row>
    <row r="408" spans="1:9" ht="30" hidden="1" customHeight="1" x14ac:dyDescent="0.3">
      <c r="A408" s="44" t="e">
        <f t="shared" si="16"/>
        <v>#VALUE!</v>
      </c>
      <c r="B408" s="8" t="s">
        <v>2286</v>
      </c>
      <c r="C408" s="8" t="s">
        <v>1570</v>
      </c>
      <c r="D408" s="8" t="s">
        <v>505</v>
      </c>
      <c r="E408" s="8" t="s">
        <v>380</v>
      </c>
      <c r="F408" s="8" t="s">
        <v>1294</v>
      </c>
      <c r="G408" s="18" t="s">
        <v>1294</v>
      </c>
      <c r="H408" s="8" t="s">
        <v>1728</v>
      </c>
      <c r="I408" s="8" t="b">
        <f>COUNTIF(Employees[Employee Name],Employees[[#This Row],[Employee Name]])&gt;1</f>
        <v>1</v>
      </c>
    </row>
    <row r="409" spans="1:9" ht="30" hidden="1" customHeight="1" x14ac:dyDescent="0.3">
      <c r="A409" s="44" t="e">
        <f t="shared" si="16"/>
        <v>#VALUE!</v>
      </c>
      <c r="B409" s="8" t="str">
        <f>CONCATENATE(Employees[[#This Row],[Lastname]]," ",Employees[[#This Row],[Firstname]], " ",LEFT(Employees[[#This Row],[Middlename]],1),IF(ISBLANK(Employees[[#This Row],[Middlename]])," ","."))</f>
        <v>MARINDUQUE ANNE RENELYN P.</v>
      </c>
      <c r="C409" s="8" t="s">
        <v>132</v>
      </c>
      <c r="D409" s="8" t="s">
        <v>358</v>
      </c>
      <c r="E409" s="8" t="s">
        <v>124</v>
      </c>
      <c r="F409" s="8" t="s">
        <v>125</v>
      </c>
      <c r="G409" s="18" t="s">
        <v>2006</v>
      </c>
      <c r="H409" s="8" t="s">
        <v>359</v>
      </c>
      <c r="I409" s="8" t="b">
        <f>COUNTIF(Employees[Employee Name],Employees[[#This Row],[Employee Name]])&gt;1</f>
        <v>0</v>
      </c>
    </row>
    <row r="410" spans="1:9" ht="30" hidden="1" customHeight="1" x14ac:dyDescent="0.3">
      <c r="A410" s="44" t="e">
        <f t="shared" si="16"/>
        <v>#VALUE!</v>
      </c>
      <c r="B410" s="8" t="str">
        <f>CONCATENATE(Employees[[#This Row],[Lastname]]," ",Employees[[#This Row],[Firstname]], " ",LEFT(Employees[[#This Row],[Middlename]],1),IF(ISBLANK(Employees[[#This Row],[Middlename]])," ","."))</f>
        <v>MARINDUQUE AURORA A.</v>
      </c>
      <c r="C410" s="8" t="s">
        <v>132</v>
      </c>
      <c r="D410" s="8" t="s">
        <v>1096</v>
      </c>
      <c r="E410" s="8" t="s">
        <v>906</v>
      </c>
      <c r="F410" s="8" t="s">
        <v>1097</v>
      </c>
      <c r="G410" s="8" t="s">
        <v>2006</v>
      </c>
      <c r="H410" s="8" t="s">
        <v>359</v>
      </c>
      <c r="I410" s="8" t="b">
        <f>COUNTIF(Employees[Employee Name],Employees[[#This Row],[Employee Name]])&gt;1</f>
        <v>0</v>
      </c>
    </row>
    <row r="411" spans="1:9" ht="30" hidden="1" customHeight="1" x14ac:dyDescent="0.3">
      <c r="A411" s="44" t="e">
        <f t="shared" si="16"/>
        <v>#VALUE!</v>
      </c>
      <c r="B411" s="8" t="str">
        <f>CONCATENATE(Employees[[#This Row],[Lastname]]," ",Employees[[#This Row],[Firstname]], " ",LEFT(Employees[[#This Row],[Middlename]],1),IF(ISBLANK(Employees[[#This Row],[Middlename]])," ","."))</f>
        <v>MARINDUQUE ERNESTO P.</v>
      </c>
      <c r="C411" s="8" t="s">
        <v>132</v>
      </c>
      <c r="D411" s="8" t="s">
        <v>908</v>
      </c>
      <c r="E411" s="8" t="s">
        <v>869</v>
      </c>
      <c r="F411" s="8" t="s">
        <v>198</v>
      </c>
      <c r="G411" s="18" t="s">
        <v>2006</v>
      </c>
      <c r="H411" s="8" t="s">
        <v>272</v>
      </c>
      <c r="I411" s="8" t="b">
        <f>COUNTIF(Employees[Employee Name],Employees[[#This Row],[Employee Name]])&gt;1</f>
        <v>0</v>
      </c>
    </row>
    <row r="412" spans="1:9" ht="30" hidden="1" customHeight="1" x14ac:dyDescent="0.3">
      <c r="A412" s="44" t="e">
        <f t="shared" si="16"/>
        <v>#VALUE!</v>
      </c>
      <c r="B412" s="8" t="str">
        <f>CONCATENATE(Employees[[#This Row],[Lastname]]," ",Employees[[#This Row],[Firstname]], " ",LEFT(Employees[[#This Row],[Middlename]],1),IF(ISBLANK(Employees[[#This Row],[Middlename]])," ","."))</f>
        <v>MARINDUQUE GERRY C.</v>
      </c>
      <c r="C412" s="8" t="s">
        <v>132</v>
      </c>
      <c r="D412" s="8" t="s">
        <v>133</v>
      </c>
      <c r="E412" s="8" t="s">
        <v>134</v>
      </c>
      <c r="F412" s="8" t="s">
        <v>198</v>
      </c>
      <c r="G412" s="18" t="s">
        <v>2006</v>
      </c>
      <c r="H412" s="8" t="s">
        <v>135</v>
      </c>
      <c r="I412" s="8" t="b">
        <f>COUNTIF(Employees[Employee Name],Employees[[#This Row],[Employee Name]])&gt;1</f>
        <v>0</v>
      </c>
    </row>
    <row r="413" spans="1:9" ht="30" hidden="1" customHeight="1" x14ac:dyDescent="0.3">
      <c r="A413" s="44" t="e">
        <f t="shared" si="16"/>
        <v>#VALUE!</v>
      </c>
      <c r="B413" s="8" t="str">
        <f>CONCATENATE(Employees[[#This Row],[Lastname]]," ",Employees[[#This Row],[Firstname]], " ",LEFT(Employees[[#This Row],[Middlename]],1),IF(ISBLANK(Employees[[#This Row],[Middlename]])," ","."))</f>
        <v>MARINDUQUE MARISSA M.</v>
      </c>
      <c r="C413" s="8" t="s">
        <v>132</v>
      </c>
      <c r="D413" s="8" t="s">
        <v>185</v>
      </c>
      <c r="E413" s="8" t="s">
        <v>84</v>
      </c>
      <c r="F413" s="8" t="s">
        <v>467</v>
      </c>
      <c r="G413" s="18" t="s">
        <v>2006</v>
      </c>
      <c r="H413" s="8" t="s">
        <v>465</v>
      </c>
      <c r="I413" s="8" t="b">
        <f>COUNTIF(Employees[Employee Name],Employees[[#This Row],[Employee Name]])&gt;1</f>
        <v>0</v>
      </c>
    </row>
    <row r="414" spans="1:9" ht="30" hidden="1" customHeight="1" x14ac:dyDescent="0.3">
      <c r="A414" s="44" t="e">
        <f t="shared" si="16"/>
        <v>#VALUE!</v>
      </c>
      <c r="B414" s="8" t="str">
        <f>CONCATENATE(Employees[[#This Row],[Lastname]]," ",Employees[[#This Row],[Firstname]], " ",LEFT(Employees[[#This Row],[Middlename]],1),IF(ISBLANK(Employees[[#This Row],[Middlename]])," ","."))</f>
        <v>MARINDUQUE ROWENA G.</v>
      </c>
      <c r="C414" s="8" t="s">
        <v>132</v>
      </c>
      <c r="D414" s="8" t="s">
        <v>630</v>
      </c>
      <c r="E414" s="8" t="s">
        <v>166</v>
      </c>
      <c r="F414" s="8" t="s">
        <v>1294</v>
      </c>
      <c r="G414" s="18" t="s">
        <v>1294</v>
      </c>
      <c r="H414" s="8" t="s">
        <v>363</v>
      </c>
      <c r="I414" s="8" t="b">
        <f>COUNTIF(Employees[Employee Name],Employees[[#This Row],[Employee Name]])&gt;1</f>
        <v>0</v>
      </c>
    </row>
    <row r="415" spans="1:9" ht="30" hidden="1" customHeight="1" x14ac:dyDescent="0.3">
      <c r="A415" s="44" t="e">
        <f>A413+1</f>
        <v>#VALUE!</v>
      </c>
      <c r="B415" s="8" t="str">
        <f>CONCATENATE(Employees[[#This Row],[Lastname]]," ",Employees[[#This Row],[Firstname]], " ",LEFT(Employees[[#This Row],[Middlename]],1),IF(ISBLANK(Employees[[#This Row],[Middlename]])," ","."))</f>
        <v>MARQUEZ HENSLEY B.</v>
      </c>
      <c r="C415" s="18" t="s">
        <v>330</v>
      </c>
      <c r="D415" s="18" t="s">
        <v>2257</v>
      </c>
      <c r="E415" s="18" t="s">
        <v>187</v>
      </c>
      <c r="F415" s="18" t="s">
        <v>1292</v>
      </c>
      <c r="G415" s="8"/>
      <c r="H415" s="18" t="s">
        <v>2258</v>
      </c>
      <c r="I415" s="8" t="b">
        <f>COUNTIF(Employees[Employee Name],Employees[[#This Row],[Employee Name]])&gt;1</f>
        <v>0</v>
      </c>
    </row>
    <row r="416" spans="1:9" ht="30" hidden="1" customHeight="1" x14ac:dyDescent="0.3">
      <c r="A416" s="44" t="e">
        <f>A414+1</f>
        <v>#VALUE!</v>
      </c>
      <c r="B416" s="8" t="str">
        <f>CONCATENATE(Employees[[#This Row],[Lastname]]," ",Employees[[#This Row],[Firstname]], " ",LEFT(Employees[[#This Row],[Middlename]],1),IF(ISBLANK(Employees[[#This Row],[Middlename]])," ","."))</f>
        <v>MARQUEZ LOLITA R.</v>
      </c>
      <c r="C416" s="8" t="s">
        <v>330</v>
      </c>
      <c r="D416" s="8" t="s">
        <v>331</v>
      </c>
      <c r="E416" s="8" t="s">
        <v>332</v>
      </c>
      <c r="F416" s="8" t="s">
        <v>125</v>
      </c>
      <c r="G416" s="18" t="s">
        <v>2006</v>
      </c>
      <c r="H416" s="8" t="s">
        <v>333</v>
      </c>
      <c r="I416" s="8" t="b">
        <f>COUNTIF(Employees[Employee Name],Employees[[#This Row],[Employee Name]])&gt;1</f>
        <v>0</v>
      </c>
    </row>
    <row r="417" spans="1:9" ht="30" hidden="1" customHeight="1" x14ac:dyDescent="0.3">
      <c r="A417" s="44" t="e">
        <f t="shared" ref="A417:A461" si="17">A416+1</f>
        <v>#VALUE!</v>
      </c>
      <c r="B417" s="8" t="str">
        <f>CONCATENATE(Employees[[#This Row],[Lastname]]," ",Employees[[#This Row],[Firstname]], " ",LEFT(Employees[[#This Row],[Middlename]],1),IF(ISBLANK(Employees[[#This Row],[Middlename]])," ","."))</f>
        <v>MARTINEZ BELEN B.</v>
      </c>
      <c r="C417" s="8" t="s">
        <v>148</v>
      </c>
      <c r="D417" s="8" t="s">
        <v>708</v>
      </c>
      <c r="E417" s="8" t="s">
        <v>187</v>
      </c>
      <c r="F417" s="8" t="s">
        <v>709</v>
      </c>
      <c r="G417" s="18" t="s">
        <v>2006</v>
      </c>
      <c r="H417" s="8" t="s">
        <v>182</v>
      </c>
      <c r="I417" s="8" t="b">
        <f>COUNTIF(Employees[Employee Name],Employees[[#This Row],[Employee Name]])&gt;1</f>
        <v>0</v>
      </c>
    </row>
    <row r="418" spans="1:9" ht="30" hidden="1" customHeight="1" x14ac:dyDescent="0.3">
      <c r="A418" s="44" t="e">
        <f t="shared" si="17"/>
        <v>#VALUE!</v>
      </c>
      <c r="B418" s="8" t="str">
        <f>CONCATENATE(Employees[[#This Row],[Lastname]]," ",Employees[[#This Row],[Firstname]], " ",LEFT(Employees[[#This Row],[Middlename]],1),IF(ISBLANK(Employees[[#This Row],[Middlename]])," ","."))</f>
        <v>MARTINEZ EMER V.</v>
      </c>
      <c r="C418" s="8" t="s">
        <v>148</v>
      </c>
      <c r="D418" s="8" t="s">
        <v>149</v>
      </c>
      <c r="E418" s="8" t="s">
        <v>150</v>
      </c>
      <c r="F418" s="8" t="s">
        <v>151</v>
      </c>
      <c r="G418" s="18" t="s">
        <v>2006</v>
      </c>
      <c r="H418" s="8" t="s">
        <v>152</v>
      </c>
      <c r="I418" s="8" t="b">
        <f>COUNTIF(Employees[Employee Name],Employees[[#This Row],[Employee Name]])&gt;1</f>
        <v>0</v>
      </c>
    </row>
    <row r="419" spans="1:9" ht="30" hidden="1" customHeight="1" x14ac:dyDescent="0.3">
      <c r="A419" s="44" t="e">
        <f t="shared" si="17"/>
        <v>#VALUE!</v>
      </c>
      <c r="B419" s="8" t="str">
        <f>CONCATENATE(Employees[[#This Row],[Lastname]]," ",Employees[[#This Row],[Firstname]], " ",LEFT(Employees[[#This Row],[Middlename]],1),IF(ISBLANK(Employees[[#This Row],[Middlename]])," ","."))</f>
        <v>MARUNDAN MARIA FLOR M.</v>
      </c>
      <c r="C419" s="8" t="s">
        <v>94</v>
      </c>
      <c r="D419" s="8" t="s">
        <v>95</v>
      </c>
      <c r="E419" s="8" t="s">
        <v>84</v>
      </c>
      <c r="F419" s="8" t="s">
        <v>96</v>
      </c>
      <c r="G419" s="8" t="s">
        <v>2006</v>
      </c>
      <c r="H419" s="8" t="s">
        <v>97</v>
      </c>
      <c r="I419" s="8" t="b">
        <f>COUNTIF(Employees[Employee Name],Employees[[#This Row],[Employee Name]])&gt;1</f>
        <v>0</v>
      </c>
    </row>
    <row r="420" spans="1:9" ht="30" hidden="1" customHeight="1" x14ac:dyDescent="0.3">
      <c r="A420" s="44" t="e">
        <f t="shared" si="17"/>
        <v>#VALUE!</v>
      </c>
      <c r="B420" s="8" t="str">
        <f>CONCATENATE(Employees[[#This Row],[Lastname]]," ",Employees[[#This Row],[Firstname]], " ",LEFT(Employees[[#This Row],[Middlename]],1),IF(ISBLANK(Employees[[#This Row],[Middlename]])," ","."))</f>
        <v>MATIENZO NORMITA S.</v>
      </c>
      <c r="C420" s="8" t="s">
        <v>720</v>
      </c>
      <c r="D420" s="8" t="s">
        <v>721</v>
      </c>
      <c r="E420" s="8" t="s">
        <v>954</v>
      </c>
      <c r="F420" s="8" t="s">
        <v>125</v>
      </c>
      <c r="G420" s="18" t="s">
        <v>2006</v>
      </c>
      <c r="H420" s="8" t="s">
        <v>539</v>
      </c>
      <c r="I420" s="8" t="b">
        <f>COUNTIF(Employees[Employee Name],Employees[[#This Row],[Employee Name]])&gt;1</f>
        <v>0</v>
      </c>
    </row>
    <row r="421" spans="1:9" ht="30" hidden="1" customHeight="1" x14ac:dyDescent="0.3">
      <c r="A421" s="44" t="e">
        <f t="shared" si="17"/>
        <v>#VALUE!</v>
      </c>
      <c r="B421" s="8" t="str">
        <f>CONCATENATE(Employees[[#This Row],[Lastname]]," ",Employees[[#This Row],[Firstname]], " ",LEFT(Employees[[#This Row],[Middlename]],1),IF(ISBLANK(Employees[[#This Row],[Middlename]])," ","."))</f>
        <v>MAULLON JAENA F.</v>
      </c>
      <c r="C421" s="8" t="s">
        <v>1571</v>
      </c>
      <c r="D421" s="8" t="s">
        <v>1572</v>
      </c>
      <c r="E421" s="8" t="s">
        <v>238</v>
      </c>
      <c r="F421" s="8" t="s">
        <v>1294</v>
      </c>
      <c r="G421" s="18" t="s">
        <v>1294</v>
      </c>
      <c r="H421" s="8" t="s">
        <v>363</v>
      </c>
      <c r="I421" s="8" t="b">
        <f>COUNTIF(Employees[Employee Name],Employees[[#This Row],[Employee Name]])&gt;1</f>
        <v>0</v>
      </c>
    </row>
    <row r="422" spans="1:9" ht="30" hidden="1" customHeight="1" x14ac:dyDescent="0.3">
      <c r="A422" s="44" t="e">
        <f t="shared" si="17"/>
        <v>#VALUE!</v>
      </c>
      <c r="B422" s="8" t="str">
        <f>CONCATENATE(Employees[[#This Row],[Lastname]]," ",Employees[[#This Row],[Firstname]], " ",LEFT(Employees[[#This Row],[Middlename]],1),IF(ISBLANK(Employees[[#This Row],[Middlename]])," ","."))</f>
        <v>MAURICIO MARIZIEL M.</v>
      </c>
      <c r="C422" s="8" t="s">
        <v>1295</v>
      </c>
      <c r="D422" s="8" t="s">
        <v>1296</v>
      </c>
      <c r="E422" s="8" t="s">
        <v>84</v>
      </c>
      <c r="F422" s="8" t="s">
        <v>1294</v>
      </c>
      <c r="G422" s="18" t="s">
        <v>1294</v>
      </c>
      <c r="H422" s="8" t="s">
        <v>363</v>
      </c>
      <c r="I422" s="8" t="b">
        <f>COUNTIF(Employees[Employee Name],Employees[[#This Row],[Employee Name]])&gt;1</f>
        <v>0</v>
      </c>
    </row>
    <row r="423" spans="1:9" ht="30" hidden="1" customHeight="1" x14ac:dyDescent="0.3">
      <c r="A423" s="44" t="e">
        <f t="shared" si="17"/>
        <v>#VALUE!</v>
      </c>
      <c r="B423" s="8" t="str">
        <f>CONCATENATE(Employees[[#This Row],[Lastname]]," ",Employees[[#This Row],[Firstname]], " ",LEFT(Employees[[#This Row],[Middlename]],1),IF(ISBLANK(Employees[[#This Row],[Middlename]])," ","."))</f>
        <v>MAWAK MIA PAULEEN B.</v>
      </c>
      <c r="C423" s="8" t="s">
        <v>1008</v>
      </c>
      <c r="D423" s="8" t="s">
        <v>1009</v>
      </c>
      <c r="E423" s="8" t="s">
        <v>1010</v>
      </c>
      <c r="F423" s="8" t="s">
        <v>120</v>
      </c>
      <c r="G423" s="18" t="s">
        <v>2006</v>
      </c>
      <c r="H423" s="8" t="s">
        <v>441</v>
      </c>
      <c r="I423" s="8" t="b">
        <f>COUNTIF(Employees[Employee Name],Employees[[#This Row],[Employee Name]])&gt;1</f>
        <v>0</v>
      </c>
    </row>
    <row r="424" spans="1:9" ht="30" hidden="1" customHeight="1" x14ac:dyDescent="0.3">
      <c r="A424" s="44" t="e">
        <f t="shared" si="17"/>
        <v>#VALUE!</v>
      </c>
      <c r="B424" s="8" t="str">
        <f>CONCATENATE(Employees[[#This Row],[Lastname]]," ",Employees[[#This Row],[Firstname]], " ",LEFT(Employees[[#This Row],[Middlename]],1),IF(ISBLANK(Employees[[#This Row],[Middlename]])," ","."))</f>
        <v>MELADO LEONILA JR P.</v>
      </c>
      <c r="C424" s="8" t="s">
        <v>1573</v>
      </c>
      <c r="D424" s="8" t="s">
        <v>1574</v>
      </c>
      <c r="E424" s="8" t="s">
        <v>1575</v>
      </c>
      <c r="F424" s="8" t="s">
        <v>1710</v>
      </c>
      <c r="G424" s="18" t="s">
        <v>1710</v>
      </c>
      <c r="H424" s="8" t="s">
        <v>1711</v>
      </c>
      <c r="I424" s="8" t="b">
        <f>COUNTIF(Employees[Employee Name],Employees[[#This Row],[Employee Name]])&gt;1</f>
        <v>0</v>
      </c>
    </row>
    <row r="425" spans="1:9" ht="30" hidden="1" customHeight="1" x14ac:dyDescent="0.3">
      <c r="A425" s="44" t="e">
        <f t="shared" si="17"/>
        <v>#VALUE!</v>
      </c>
      <c r="B425" s="8" t="str">
        <f>CONCATENATE(Employees[[#This Row],[Lastname]]," ",Employees[[#This Row],[Firstname]], " ",LEFT(Employees[[#This Row],[Middlename]],1),IF(ISBLANK(Employees[[#This Row],[Middlename]])," ","."))</f>
        <v>MENDOZA ARRIES N.</v>
      </c>
      <c r="C425" s="8" t="s">
        <v>322</v>
      </c>
      <c r="D425" s="8" t="s">
        <v>335</v>
      </c>
      <c r="E425" s="8" t="s">
        <v>336</v>
      </c>
      <c r="F425" s="8" t="s">
        <v>125</v>
      </c>
      <c r="G425" s="18" t="s">
        <v>2006</v>
      </c>
      <c r="H425" s="8" t="s">
        <v>337</v>
      </c>
      <c r="I425" s="8" t="b">
        <f>COUNTIF(Employees[Employee Name],Employees[[#This Row],[Employee Name]])&gt;1</f>
        <v>0</v>
      </c>
    </row>
    <row r="426" spans="1:9" ht="30" hidden="1" customHeight="1" x14ac:dyDescent="0.3">
      <c r="A426" s="44" t="e">
        <f t="shared" si="17"/>
        <v>#VALUE!</v>
      </c>
      <c r="B426" s="8" t="str">
        <f>CONCATENATE(Employees[[#This Row],[Lastname]]," ",Employees[[#This Row],[Firstname]], " ",LEFT(Employees[[#This Row],[Middlename]],1),IF(ISBLANK(Employees[[#This Row],[Middlename]])," ","."))</f>
        <v>MENDOZA ERNESTO JR R.</v>
      </c>
      <c r="C426" s="18" t="s">
        <v>322</v>
      </c>
      <c r="D426" s="18" t="s">
        <v>2084</v>
      </c>
      <c r="E426" s="18" t="s">
        <v>332</v>
      </c>
      <c r="F426" s="18" t="s">
        <v>1294</v>
      </c>
      <c r="G426" s="8"/>
      <c r="H426" s="18" t="s">
        <v>2085</v>
      </c>
      <c r="I426" s="8" t="b">
        <f>COUNTIF(Employees[Employee Name],Employees[[#This Row],[Employee Name]])&gt;1</f>
        <v>0</v>
      </c>
    </row>
    <row r="427" spans="1:9" ht="30" hidden="1" customHeight="1" x14ac:dyDescent="0.3">
      <c r="A427" s="44" t="e">
        <f t="shared" si="17"/>
        <v>#VALUE!</v>
      </c>
      <c r="B427" s="8" t="str">
        <f>CONCATENATE(Employees[[#This Row],[Lastname]]," ",Employees[[#This Row],[Firstname]], " ",LEFT(Employees[[#This Row],[Middlename]],1),IF(ISBLANK(Employees[[#This Row],[Middlename]])," ","."))</f>
        <v>MENDOZA JUANITO N.</v>
      </c>
      <c r="C427" s="8" t="s">
        <v>322</v>
      </c>
      <c r="D427" s="8" t="s">
        <v>550</v>
      </c>
      <c r="E427" s="8" t="s">
        <v>336</v>
      </c>
      <c r="F427" s="8" t="s">
        <v>198</v>
      </c>
      <c r="G427" s="18" t="s">
        <v>2006</v>
      </c>
      <c r="H427" s="8" t="s">
        <v>199</v>
      </c>
      <c r="I427" s="8" t="b">
        <f>COUNTIF(Employees[Employee Name],Employees[[#This Row],[Employee Name]])&gt;1</f>
        <v>0</v>
      </c>
    </row>
    <row r="428" spans="1:9" ht="30" hidden="1" customHeight="1" x14ac:dyDescent="0.3">
      <c r="A428" s="44" t="e">
        <f t="shared" si="17"/>
        <v>#VALUE!</v>
      </c>
      <c r="B428" s="8" t="str">
        <f>CONCATENATE(Employees[[#This Row],[Lastname]]," ",Employees[[#This Row],[Firstname]], " ",LEFT(Employees[[#This Row],[Middlename]],1),IF(ISBLANK(Employees[[#This Row],[Middlename]])," ","."))</f>
        <v>MENDOZA LELISA L.</v>
      </c>
      <c r="C428" s="8" t="s">
        <v>322</v>
      </c>
      <c r="D428" s="8" t="s">
        <v>1341</v>
      </c>
      <c r="E428" s="8" t="s">
        <v>546</v>
      </c>
      <c r="F428" s="8" t="s">
        <v>478</v>
      </c>
      <c r="G428" s="18" t="s">
        <v>2006</v>
      </c>
      <c r="H428" s="8" t="s">
        <v>363</v>
      </c>
      <c r="I428" s="8" t="b">
        <f>COUNTIF(Employees[Employee Name],Employees[[#This Row],[Employee Name]])&gt;1</f>
        <v>0</v>
      </c>
    </row>
    <row r="429" spans="1:9" ht="30" hidden="1" customHeight="1" x14ac:dyDescent="0.3">
      <c r="A429" s="44" t="e">
        <f t="shared" si="17"/>
        <v>#VALUE!</v>
      </c>
      <c r="B429" s="8" t="str">
        <f>CONCATENATE(Employees[[#This Row],[Lastname]]," ",Employees[[#This Row],[Firstname]], " ",LEFT(Employees[[#This Row],[Middlename]],1),IF(ISBLANK(Employees[[#This Row],[Middlename]])," ","."))</f>
        <v>MENDOZA LOURDES G.</v>
      </c>
      <c r="C429" s="8" t="s">
        <v>322</v>
      </c>
      <c r="D429" s="8" t="s">
        <v>277</v>
      </c>
      <c r="E429" s="8" t="s">
        <v>166</v>
      </c>
      <c r="F429" s="8" t="s">
        <v>125</v>
      </c>
      <c r="G429" s="18" t="s">
        <v>2006</v>
      </c>
      <c r="H429" s="8" t="s">
        <v>156</v>
      </c>
      <c r="I429" s="8" t="b">
        <f>COUNTIF(Employees[Employee Name],Employees[[#This Row],[Employee Name]])&gt;1</f>
        <v>0</v>
      </c>
    </row>
    <row r="430" spans="1:9" ht="30" hidden="1" customHeight="1" x14ac:dyDescent="0.3">
      <c r="A430" s="44" t="e">
        <f t="shared" si="17"/>
        <v>#VALUE!</v>
      </c>
      <c r="B430" s="8" t="str">
        <f>CONCATENATE(Employees[[#This Row],[Lastname]]," ",Employees[[#This Row],[Firstname]], " ",LEFT(Employees[[#This Row],[Middlename]],1),IF(ISBLANK(Employees[[#This Row],[Middlename]])," ","."))</f>
        <v>MENDOZA MARIA ABIGAIL A.</v>
      </c>
      <c r="C430" s="8" t="s">
        <v>322</v>
      </c>
      <c r="D430" s="8" t="s">
        <v>1576</v>
      </c>
      <c r="E430" s="8" t="s">
        <v>1043</v>
      </c>
      <c r="F430" s="8" t="s">
        <v>687</v>
      </c>
      <c r="G430" s="8" t="s">
        <v>2006</v>
      </c>
      <c r="H430" s="8" t="s">
        <v>135</v>
      </c>
      <c r="I430" s="8" t="b">
        <f>COUNTIF(Employees[Employee Name],Employees[[#This Row],[Employee Name]])&gt;1</f>
        <v>0</v>
      </c>
    </row>
    <row r="431" spans="1:9" ht="30" hidden="1" customHeight="1" x14ac:dyDescent="0.3">
      <c r="A431" s="44" t="e">
        <f t="shared" si="17"/>
        <v>#VALUE!</v>
      </c>
      <c r="B431" s="8" t="str">
        <f>CONCATENATE(Employees[[#This Row],[Lastname]]," ",Employees[[#This Row],[Firstname]], " ",LEFT(Employees[[#This Row],[Middlename]],1),IF(ISBLANK(Employees[[#This Row],[Middlename]])," ","."))</f>
        <v>MENDOZA MARICEL C.</v>
      </c>
      <c r="C431" s="8" t="s">
        <v>322</v>
      </c>
      <c r="D431" s="8" t="s">
        <v>1577</v>
      </c>
      <c r="E431" s="8" t="s">
        <v>1578</v>
      </c>
      <c r="F431" s="8" t="s">
        <v>1294</v>
      </c>
      <c r="G431" s="18" t="s">
        <v>1294</v>
      </c>
      <c r="H431" s="8" t="s">
        <v>97</v>
      </c>
      <c r="I431" s="8" t="b">
        <f>COUNTIF(Employees[Employee Name],Employees[[#This Row],[Employee Name]])&gt;1</f>
        <v>0</v>
      </c>
    </row>
    <row r="432" spans="1:9" ht="30" hidden="1" customHeight="1" x14ac:dyDescent="0.3">
      <c r="A432" s="44" t="e">
        <f t="shared" si="17"/>
        <v>#VALUE!</v>
      </c>
      <c r="B432" s="8" t="str">
        <f>CONCATENATE(Employees[[#This Row],[Lastname]]," ",Employees[[#This Row],[Firstname]], " ",LEFT(Employees[[#This Row],[Middlename]],1),IF(ISBLANK(Employees[[#This Row],[Middlename]])," ","."))</f>
        <v>MENDOZA MARVIC M.</v>
      </c>
      <c r="C432" s="8" t="s">
        <v>322</v>
      </c>
      <c r="D432" s="8" t="s">
        <v>1579</v>
      </c>
      <c r="E432" s="8" t="s">
        <v>1580</v>
      </c>
      <c r="F432" s="8" t="s">
        <v>687</v>
      </c>
      <c r="G432" s="8" t="s">
        <v>2006</v>
      </c>
      <c r="H432" s="8" t="s">
        <v>97</v>
      </c>
      <c r="I432" s="8" t="b">
        <f>COUNTIF(Employees[Employee Name],Employees[[#This Row],[Employee Name]])&gt;1</f>
        <v>0</v>
      </c>
    </row>
    <row r="433" spans="1:9" ht="30" hidden="1" customHeight="1" x14ac:dyDescent="0.3">
      <c r="A433" s="44" t="e">
        <f t="shared" si="17"/>
        <v>#VALUE!</v>
      </c>
      <c r="B433" s="8" t="str">
        <f>CONCATENATE(Employees[[#This Row],[Lastname]]," ",Employees[[#This Row],[Firstname]], " ",LEFT(Employees[[#This Row],[Middlename]],1),IF(ISBLANK(Employees[[#This Row],[Middlename]])," ","."))</f>
        <v>MENDOZA NORA A.</v>
      </c>
      <c r="C433" s="8" t="s">
        <v>322</v>
      </c>
      <c r="D433" s="8" t="s">
        <v>507</v>
      </c>
      <c r="E433" s="8" t="s">
        <v>221</v>
      </c>
      <c r="F433" s="8" t="s">
        <v>125</v>
      </c>
      <c r="G433" s="18" t="s">
        <v>2006</v>
      </c>
      <c r="H433" s="8" t="s">
        <v>441</v>
      </c>
      <c r="I433" s="8" t="b">
        <f>COUNTIF(Employees[Employee Name],Employees[[#This Row],[Employee Name]])&gt;1</f>
        <v>0</v>
      </c>
    </row>
    <row r="434" spans="1:9" ht="30" hidden="1" customHeight="1" x14ac:dyDescent="0.3">
      <c r="A434" s="44" t="e">
        <f t="shared" si="17"/>
        <v>#VALUE!</v>
      </c>
      <c r="B434" s="8" t="str">
        <f>CONCATENATE(Employees[[#This Row],[Lastname]]," ",Employees[[#This Row],[Firstname]], " ",LEFT(Employees[[#This Row],[Middlename]],1),IF(ISBLANK(Employees[[#This Row],[Middlename]])," ","."))</f>
        <v>MENDOZA PATRICK O.</v>
      </c>
      <c r="C434" s="8" t="s">
        <v>322</v>
      </c>
      <c r="D434" s="8" t="s">
        <v>1581</v>
      </c>
      <c r="E434" s="8" t="s">
        <v>1582</v>
      </c>
      <c r="F434" s="8" t="s">
        <v>1710</v>
      </c>
      <c r="G434" s="18" t="s">
        <v>1710</v>
      </c>
      <c r="H434" s="8" t="s">
        <v>1711</v>
      </c>
      <c r="I434" s="8" t="b">
        <f>COUNTIF(Employees[Employee Name],Employees[[#This Row],[Employee Name]])&gt;1</f>
        <v>0</v>
      </c>
    </row>
    <row r="435" spans="1:9" ht="30" hidden="1" customHeight="1" x14ac:dyDescent="0.3">
      <c r="A435" s="44" t="e">
        <f t="shared" si="17"/>
        <v>#VALUE!</v>
      </c>
      <c r="B435" s="8" t="str">
        <f>CONCATENATE(Employees[[#This Row],[Lastname]]," ",Employees[[#This Row],[Firstname]], " ",LEFT(Employees[[#This Row],[Middlename]],1),IF(ISBLANK(Employees[[#This Row],[Middlename]])," ","."))</f>
        <v>MENDOZA PRESCILA S.</v>
      </c>
      <c r="C435" s="8" t="s">
        <v>322</v>
      </c>
      <c r="D435" s="8" t="s">
        <v>323</v>
      </c>
      <c r="E435" s="8" t="s">
        <v>161</v>
      </c>
      <c r="F435" s="8" t="s">
        <v>324</v>
      </c>
      <c r="G435" s="18" t="s">
        <v>2006</v>
      </c>
      <c r="H435" s="8" t="s">
        <v>272</v>
      </c>
      <c r="I435" s="8" t="b">
        <f>COUNTIF(Employees[Employee Name],Employees[[#This Row],[Employee Name]])&gt;1</f>
        <v>0</v>
      </c>
    </row>
    <row r="436" spans="1:9" ht="30" hidden="1" customHeight="1" x14ac:dyDescent="0.3">
      <c r="A436" s="44" t="e">
        <f t="shared" si="17"/>
        <v>#VALUE!</v>
      </c>
      <c r="B436" s="8" t="str">
        <f>CONCATENATE(Employees[[#This Row],[Lastname]]," ",Employees[[#This Row],[Firstname]], " ",LEFT(Employees[[#This Row],[Middlename]],1),IF(ISBLANK(Employees[[#This Row],[Middlename]])," ","."))</f>
        <v>MENDOZA ROMEO B.</v>
      </c>
      <c r="C436" s="8" t="s">
        <v>322</v>
      </c>
      <c r="D436" s="8" t="s">
        <v>795</v>
      </c>
      <c r="E436" s="8" t="s">
        <v>98</v>
      </c>
      <c r="F436" s="8" t="s">
        <v>853</v>
      </c>
      <c r="G436" s="8" t="s">
        <v>2006</v>
      </c>
      <c r="H436" s="8" t="s">
        <v>287</v>
      </c>
      <c r="I436" s="8" t="b">
        <f>COUNTIF(Employees[Employee Name],Employees[[#This Row],[Employee Name]])&gt;1</f>
        <v>0</v>
      </c>
    </row>
    <row r="437" spans="1:9" ht="30" hidden="1" customHeight="1" x14ac:dyDescent="0.3">
      <c r="A437" s="44" t="e">
        <f t="shared" si="17"/>
        <v>#VALUE!</v>
      </c>
      <c r="B437" s="8" t="str">
        <f>CONCATENATE(Employees[[#This Row],[Lastname]]," ",Employees[[#This Row],[Firstname]], " ",LEFT(Employees[[#This Row],[Middlename]],1),IF(ISBLANK(Employees[[#This Row],[Middlename]])," ","."))</f>
        <v>MERCADO ARLENNIE D.</v>
      </c>
      <c r="C437" s="8" t="s">
        <v>562</v>
      </c>
      <c r="D437" s="8" t="s">
        <v>1583</v>
      </c>
      <c r="E437" s="8" t="s">
        <v>1584</v>
      </c>
      <c r="F437" s="8" t="s">
        <v>1294</v>
      </c>
      <c r="G437" s="18" t="s">
        <v>1294</v>
      </c>
      <c r="H437" s="8" t="s">
        <v>152</v>
      </c>
      <c r="I437" s="8" t="b">
        <f>COUNTIF(Employees[Employee Name],Employees[[#This Row],[Employee Name]])&gt;1</f>
        <v>0</v>
      </c>
    </row>
    <row r="438" spans="1:9" ht="30" hidden="1" customHeight="1" x14ac:dyDescent="0.3">
      <c r="A438" s="44" t="e">
        <f t="shared" si="17"/>
        <v>#VALUE!</v>
      </c>
      <c r="B438" s="8" t="str">
        <f>CONCATENATE(Employees[[#This Row],[Lastname]]," ",Employees[[#This Row],[Firstname]], " ",LEFT(Employees[[#This Row],[Middlename]],1),IF(ISBLANK(Employees[[#This Row],[Middlename]])," ","."))</f>
        <v xml:space="preserve">MERCADO NAZARIO  </v>
      </c>
      <c r="C438" s="8" t="s">
        <v>562</v>
      </c>
      <c r="D438" s="8" t="s">
        <v>563</v>
      </c>
      <c r="E438" s="8"/>
      <c r="F438" s="18" t="s">
        <v>198</v>
      </c>
      <c r="G438" s="18" t="s">
        <v>2006</v>
      </c>
      <c r="H438" s="8" t="s">
        <v>290</v>
      </c>
      <c r="I438" s="8" t="b">
        <f>COUNTIF(Employees[Employee Name],Employees[[#This Row],[Employee Name]])&gt;1</f>
        <v>0</v>
      </c>
    </row>
    <row r="439" spans="1:9" ht="30" hidden="1" customHeight="1" x14ac:dyDescent="0.3">
      <c r="A439" s="44" t="e">
        <f t="shared" si="17"/>
        <v>#VALUE!</v>
      </c>
      <c r="B439" s="8" t="str">
        <f>CONCATENATE(Employees[[#This Row],[Lastname]]," ",Employees[[#This Row],[Firstname]], " ",LEFT(Employees[[#This Row],[Middlename]],1),IF(ISBLANK(Employees[[#This Row],[Middlename]])," ","."))</f>
        <v>MERCARDO RENGIE M.</v>
      </c>
      <c r="C439" s="8" t="s">
        <v>1585</v>
      </c>
      <c r="D439" s="8" t="s">
        <v>1586</v>
      </c>
      <c r="E439" s="8" t="s">
        <v>322</v>
      </c>
      <c r="F439" s="8" t="s">
        <v>1294</v>
      </c>
      <c r="G439" s="18" t="s">
        <v>1294</v>
      </c>
      <c r="H439" s="8" t="s">
        <v>539</v>
      </c>
      <c r="I439" s="8" t="b">
        <f>COUNTIF(Employees[Employee Name],Employees[[#This Row],[Employee Name]])&gt;1</f>
        <v>0</v>
      </c>
    </row>
    <row r="440" spans="1:9" ht="30" hidden="1" customHeight="1" x14ac:dyDescent="0.3">
      <c r="A440" s="44" t="e">
        <f t="shared" si="17"/>
        <v>#VALUE!</v>
      </c>
      <c r="B440" s="8" t="str">
        <f>CONCATENATE(Employees[[#This Row],[Lastname]]," ",Employees[[#This Row],[Firstname]], " ",LEFT(Employees[[#This Row],[Middlename]],1),IF(ISBLANK(Employees[[#This Row],[Middlename]])," ","."))</f>
        <v xml:space="preserve">MERHAN FRANCISCO  </v>
      </c>
      <c r="C440" s="8" t="s">
        <v>1587</v>
      </c>
      <c r="D440" s="8" t="s">
        <v>1588</v>
      </c>
      <c r="E440" s="8"/>
      <c r="F440" s="8" t="s">
        <v>1294</v>
      </c>
      <c r="G440" s="18" t="s">
        <v>1294</v>
      </c>
      <c r="H440" s="8" t="s">
        <v>290</v>
      </c>
      <c r="I440" s="8" t="b">
        <f>COUNTIF(Employees[Employee Name],Employees[[#This Row],[Employee Name]])&gt;1</f>
        <v>0</v>
      </c>
    </row>
    <row r="441" spans="1:9" ht="30" hidden="1" customHeight="1" x14ac:dyDescent="0.3">
      <c r="A441" s="44" t="e">
        <f t="shared" si="17"/>
        <v>#VALUE!</v>
      </c>
      <c r="B441" s="8" t="str">
        <f>CONCATENATE(Employees[[#This Row],[Lastname]]," ",Employees[[#This Row],[Firstname]], " ",LEFT(Employees[[#This Row],[Middlename]],1),IF(ISBLANK(Employees[[#This Row],[Middlename]])," ","."))</f>
        <v>MERJILLA JEANETTE B.</v>
      </c>
      <c r="C441" s="8" t="s">
        <v>1589</v>
      </c>
      <c r="D441" s="8" t="s">
        <v>1590</v>
      </c>
      <c r="E441" s="8" t="s">
        <v>187</v>
      </c>
      <c r="F441" s="8" t="s">
        <v>1294</v>
      </c>
      <c r="G441" s="18" t="s">
        <v>1294</v>
      </c>
      <c r="H441" s="8" t="s">
        <v>1711</v>
      </c>
      <c r="I441" s="8" t="b">
        <f>COUNTIF(Employees[Employee Name],Employees[[#This Row],[Employee Name]])&gt;1</f>
        <v>0</v>
      </c>
    </row>
    <row r="442" spans="1:9" ht="30" customHeight="1" x14ac:dyDescent="0.3">
      <c r="A442" s="44" t="e">
        <f t="shared" si="17"/>
        <v>#VALUE!</v>
      </c>
      <c r="B442" s="8" t="str">
        <f>CONCATENATE(Employees[[#This Row],[Lastname]]," ",Employees[[#This Row],[Firstname]], " ",LEFT(Employees[[#This Row],[Middlename]],1),IF(ISBLANK(Employees[[#This Row],[Middlename]])," ","."))</f>
        <v>MIRANDA BIENVENIDO D.</v>
      </c>
      <c r="C442" s="8" t="s">
        <v>691</v>
      </c>
      <c r="D442" s="8" t="s">
        <v>1567</v>
      </c>
      <c r="E442" s="8" t="s">
        <v>119</v>
      </c>
      <c r="F442" s="8" t="s">
        <v>125</v>
      </c>
      <c r="G442" s="8"/>
      <c r="H442" s="8" t="s">
        <v>209</v>
      </c>
      <c r="I442" s="8" t="b">
        <f>COUNTIF(Employees[Employee Name],Employees[[#This Row],[Employee Name]])&gt;1</f>
        <v>0</v>
      </c>
    </row>
    <row r="443" spans="1:9" ht="30" customHeight="1" x14ac:dyDescent="0.3">
      <c r="A443" s="44" t="e">
        <f t="shared" si="17"/>
        <v>#VALUE!</v>
      </c>
      <c r="B443" s="8" t="str">
        <f>CONCATENATE(Employees[[#This Row],[Lastname]]," ",Employees[[#This Row],[Firstname]], " ",LEFT(Employees[[#This Row],[Middlename]],1),IF(ISBLANK(Employees[[#This Row],[Middlename]])," ","."))</f>
        <v>MIRANDA MARIA LOIDA M.</v>
      </c>
      <c r="C443" s="8" t="s">
        <v>691</v>
      </c>
      <c r="D443" s="8" t="s">
        <v>872</v>
      </c>
      <c r="E443" s="8" t="s">
        <v>322</v>
      </c>
      <c r="F443" s="8" t="s">
        <v>873</v>
      </c>
      <c r="G443" s="18" t="s">
        <v>2006</v>
      </c>
      <c r="H443" s="8" t="s">
        <v>441</v>
      </c>
      <c r="I443" s="8" t="b">
        <f>COUNTIF(Employees[Employee Name],Employees[[#This Row],[Employee Name]])&gt;1</f>
        <v>0</v>
      </c>
    </row>
    <row r="444" spans="1:9" ht="30" customHeight="1" x14ac:dyDescent="0.3">
      <c r="A444" s="44" t="e">
        <f t="shared" si="17"/>
        <v>#VALUE!</v>
      </c>
      <c r="B444" s="8" t="str">
        <f>CONCATENATE(Employees[[#This Row],[Lastname]]," ",Employees[[#This Row],[Firstname]], " ",LEFT(Employees[[#This Row],[Middlename]],1),IF(ISBLANK(Employees[[#This Row],[Middlename]])," ","."))</f>
        <v>MIRANDA NICOLE MAY B.</v>
      </c>
      <c r="C444" s="8" t="s">
        <v>691</v>
      </c>
      <c r="D444" s="8" t="s">
        <v>1300</v>
      </c>
      <c r="E444" s="8" t="s">
        <v>145</v>
      </c>
      <c r="F444" s="8" t="s">
        <v>125</v>
      </c>
      <c r="G444" s="18" t="s">
        <v>2006</v>
      </c>
      <c r="H444" s="8" t="s">
        <v>103</v>
      </c>
      <c r="I444" s="8" t="b">
        <f>COUNTIF(Employees[Employee Name],Employees[[#This Row],[Employee Name]])&gt;1</f>
        <v>0</v>
      </c>
    </row>
    <row r="445" spans="1:9" ht="30" customHeight="1" x14ac:dyDescent="0.3">
      <c r="A445" s="44" t="e">
        <f t="shared" si="17"/>
        <v>#VALUE!</v>
      </c>
      <c r="B445" s="8" t="str">
        <f>CONCATENATE(Employees[[#This Row],[Lastname]]," ",Employees[[#This Row],[Firstname]], " ",LEFT(Employees[[#This Row],[Middlename]],1),IF(ISBLANK(Employees[[#This Row],[Middlename]])," ","."))</f>
        <v>MIRANDA ROBERTO D.</v>
      </c>
      <c r="C445" s="8" t="s">
        <v>691</v>
      </c>
      <c r="D445" s="8" t="s">
        <v>129</v>
      </c>
      <c r="E445" s="8" t="s">
        <v>119</v>
      </c>
      <c r="F445" s="8" t="s">
        <v>198</v>
      </c>
      <c r="G445" s="18" t="s">
        <v>2006</v>
      </c>
      <c r="H445" s="8" t="s">
        <v>135</v>
      </c>
      <c r="I445" s="8" t="b">
        <f>COUNTIF(Employees[Employee Name],Employees[[#This Row],[Employee Name]])&gt;1</f>
        <v>0</v>
      </c>
    </row>
    <row r="446" spans="1:9" ht="30" hidden="1" customHeight="1" x14ac:dyDescent="0.3">
      <c r="A446" s="44" t="e">
        <f t="shared" si="17"/>
        <v>#VALUE!</v>
      </c>
      <c r="B446" s="8" t="str">
        <f>CONCATENATE(Employees[[#This Row],[Lastname]]," ",Employees[[#This Row],[Firstname]], " ",LEFT(Employees[[#This Row],[Middlename]],1),IF(ISBLANK(Employees[[#This Row],[Middlename]])," ","."))</f>
        <v>MIRANDO EDITH B.</v>
      </c>
      <c r="C446" s="8" t="s">
        <v>689</v>
      </c>
      <c r="D446" s="8" t="s">
        <v>155</v>
      </c>
      <c r="E446" s="8" t="s">
        <v>818</v>
      </c>
      <c r="F446" s="8" t="s">
        <v>192</v>
      </c>
      <c r="G446" s="8" t="s">
        <v>2006</v>
      </c>
      <c r="H446" s="8" t="s">
        <v>135</v>
      </c>
      <c r="I446" s="8" t="b">
        <f>COUNTIF(Employees[Employee Name],Employees[[#This Row],[Employee Name]])&gt;1</f>
        <v>0</v>
      </c>
    </row>
    <row r="447" spans="1:9" ht="30" hidden="1" customHeight="1" x14ac:dyDescent="0.3">
      <c r="A447" s="44" t="e">
        <f t="shared" si="17"/>
        <v>#VALUE!</v>
      </c>
      <c r="B447" s="8" t="str">
        <f>CONCATENATE(Employees[[#This Row],[Lastname]]," ",Employees[[#This Row],[Firstname]], " ",LEFT(Employees[[#This Row],[Middlename]],1),IF(ISBLANK(Employees[[#This Row],[Middlename]])," ","."))</f>
        <v>MOLOD EMMA D.</v>
      </c>
      <c r="C447" s="8" t="s">
        <v>485</v>
      </c>
      <c r="D447" s="8" t="s">
        <v>486</v>
      </c>
      <c r="E447" s="8" t="s">
        <v>487</v>
      </c>
      <c r="F447" s="18" t="s">
        <v>2014</v>
      </c>
      <c r="G447" s="18" t="s">
        <v>2006</v>
      </c>
      <c r="H447" s="8" t="s">
        <v>135</v>
      </c>
      <c r="I447" s="8" t="b">
        <f>COUNTIF(Employees[Employee Name],Employees[[#This Row],[Employee Name]])&gt;1</f>
        <v>0</v>
      </c>
    </row>
    <row r="448" spans="1:9" ht="30" hidden="1" customHeight="1" x14ac:dyDescent="0.3">
      <c r="A448" s="44" t="e">
        <f t="shared" si="17"/>
        <v>#VALUE!</v>
      </c>
      <c r="B448" s="8" t="str">
        <f>CONCATENATE(Employees[[#This Row],[Lastname]]," ",Employees[[#This Row],[Firstname]], " ",LEFT(Employees[[#This Row],[Middlename]],1),IF(ISBLANK(Employees[[#This Row],[Middlename]])," ","."))</f>
        <v>MONREAL GREGORIO M.</v>
      </c>
      <c r="C448" s="8" t="s">
        <v>2186</v>
      </c>
      <c r="D448" s="8" t="s">
        <v>560</v>
      </c>
      <c r="E448" s="18" t="s">
        <v>2187</v>
      </c>
      <c r="F448" s="8" t="s">
        <v>2188</v>
      </c>
      <c r="G448" s="8" t="s">
        <v>2007</v>
      </c>
      <c r="H448" s="8" t="s">
        <v>126</v>
      </c>
      <c r="I448" s="8" t="b">
        <f>COUNTIF(Employees[Employee Name],Employees[[#This Row],[Employee Name]])&gt;1</f>
        <v>0</v>
      </c>
    </row>
    <row r="449" spans="1:9" ht="30" hidden="1" customHeight="1" x14ac:dyDescent="0.3">
      <c r="A449" s="44" t="e">
        <f t="shared" si="17"/>
        <v>#VALUE!</v>
      </c>
      <c r="B449" s="8" t="str">
        <f>CONCATENATE(Employees[[#This Row],[Lastname]]," ",Employees[[#This Row],[Firstname]], " ",LEFT(Employees[[#This Row],[Middlename]],1),IF(ISBLANK(Employees[[#This Row],[Middlename]])," ","."))</f>
        <v>MONTEALEGRE CHARLIE JR. O.</v>
      </c>
      <c r="C449" s="8" t="s">
        <v>933</v>
      </c>
      <c r="D449" s="8" t="s">
        <v>934</v>
      </c>
      <c r="E449" s="8" t="s">
        <v>583</v>
      </c>
      <c r="F449" s="8" t="s">
        <v>96</v>
      </c>
      <c r="G449" s="8" t="s">
        <v>2006</v>
      </c>
      <c r="H449" s="8" t="s">
        <v>97</v>
      </c>
      <c r="I449" s="8" t="b">
        <f>COUNTIF(Employees[Employee Name],Employees[[#This Row],[Employee Name]])&gt;1</f>
        <v>0</v>
      </c>
    </row>
    <row r="450" spans="1:9" ht="30" hidden="1" customHeight="1" x14ac:dyDescent="0.3">
      <c r="A450" s="44" t="e">
        <f>A448+1</f>
        <v>#VALUE!</v>
      </c>
      <c r="B450" s="8" t="str">
        <f>CONCATENATE(Employees[[#This Row],[Lastname]]," ",Employees[[#This Row],[Firstname]], " ",LEFT(Employees[[#This Row],[Middlename]],1),IF(ISBLANK(Employees[[#This Row],[Middlename]])," ","."))</f>
        <v>VIDALLON KAREN  N.</v>
      </c>
      <c r="C450" s="18" t="s">
        <v>2293</v>
      </c>
      <c r="D450" s="18" t="s">
        <v>2294</v>
      </c>
      <c r="E450" s="18" t="s">
        <v>1595</v>
      </c>
      <c r="F450" s="18" t="s">
        <v>1717</v>
      </c>
      <c r="G450" s="8"/>
      <c r="H450" s="18" t="s">
        <v>2295</v>
      </c>
      <c r="I450" s="8" t="b">
        <f>COUNTIF(Employees[Employee Name],Employees[[#This Row],[Employee Name]])&gt;1</f>
        <v>0</v>
      </c>
    </row>
    <row r="451" spans="1:9" ht="30" hidden="1" customHeight="1" x14ac:dyDescent="0.3">
      <c r="A451" s="44" t="e">
        <f>A448+1</f>
        <v>#VALUE!</v>
      </c>
      <c r="B451" s="8" t="str">
        <f>CONCATENATE(Employees[[#This Row],[Lastname]]," ",Employees[[#This Row],[Firstname]], " ",LEFT(Employees[[#This Row],[Middlename]],1),IF(ISBLANK(Employees[[#This Row],[Middlename]])," ","."))</f>
        <v>ROXAS ZHANINE R.</v>
      </c>
      <c r="C451" s="18" t="s">
        <v>2289</v>
      </c>
      <c r="D451" s="18" t="s">
        <v>2290</v>
      </c>
      <c r="E451" s="18" t="s">
        <v>332</v>
      </c>
      <c r="F451" s="18" t="s">
        <v>2291</v>
      </c>
      <c r="G451" s="8"/>
      <c r="H451" s="8"/>
      <c r="I451" s="8" t="b">
        <f>COUNTIF(Employees[Employee Name],Employees[[#This Row],[Employee Name]])&gt;1</f>
        <v>0</v>
      </c>
    </row>
    <row r="452" spans="1:9" ht="30" hidden="1" customHeight="1" x14ac:dyDescent="0.3">
      <c r="A452" s="44" t="e">
        <f>A448+1</f>
        <v>#VALUE!</v>
      </c>
      <c r="B452" s="8" t="str">
        <f>CONCATENATE(Employees[[#This Row],[Lastname]]," ",Employees[[#This Row],[Firstname]], " ",LEFT(Employees[[#This Row],[Middlename]],1),IF(ISBLANK(Employees[[#This Row],[Middlename]])," ","."))</f>
        <v>TIBAYAN ANA MALEN R.</v>
      </c>
      <c r="C452" s="18" t="s">
        <v>955</v>
      </c>
      <c r="D452" s="18" t="s">
        <v>2287</v>
      </c>
      <c r="E452" s="18" t="s">
        <v>332</v>
      </c>
      <c r="F452" s="18" t="s">
        <v>1717</v>
      </c>
      <c r="G452" s="8"/>
      <c r="H452" s="8"/>
      <c r="I452" s="8" t="b">
        <f>COUNTIF(Employees[Employee Name],Employees[[#This Row],[Employee Name]])&gt;1</f>
        <v>0</v>
      </c>
    </row>
    <row r="453" spans="1:9" ht="30" hidden="1" customHeight="1" x14ac:dyDescent="0.3">
      <c r="A453" s="44" t="e">
        <f>A448+1</f>
        <v>#VALUE!</v>
      </c>
      <c r="B453" s="8" t="str">
        <f>CONCATENATE(Employees[[#This Row],[Lastname]]," ",Employees[[#This Row],[Firstname]], " ",LEFT(Employees[[#This Row],[Middlename]],1),IF(ISBLANK(Employees[[#This Row],[Middlename]])," ","."))</f>
        <v>GIBAGA RICA JEAN C.</v>
      </c>
      <c r="C453" s="18" t="s">
        <v>2284</v>
      </c>
      <c r="D453" s="18" t="s">
        <v>2285</v>
      </c>
      <c r="E453" s="18" t="s">
        <v>134</v>
      </c>
      <c r="F453" s="18" t="s">
        <v>1717</v>
      </c>
      <c r="G453" s="8"/>
      <c r="H453" s="8"/>
      <c r="I453" s="8" t="b">
        <f>COUNTIF(Employees[Employee Name],Employees[[#This Row],[Employee Name]])&gt;1</f>
        <v>1</v>
      </c>
    </row>
    <row r="454" spans="1:9" ht="30" hidden="1" customHeight="1" x14ac:dyDescent="0.3">
      <c r="A454" s="44" t="e">
        <f>A448+1</f>
        <v>#VALUE!</v>
      </c>
      <c r="B454" s="8" t="str">
        <f>CONCATENATE(Employees[[#This Row],[Lastname]]," ",Employees[[#This Row],[Firstname]], " ",LEFT(Employees[[#This Row],[Middlename]],1),IF(ISBLANK(Employees[[#This Row],[Middlename]])," ","."))</f>
        <v>QUIAN JHON RAYMOND P.</v>
      </c>
      <c r="C454" s="18" t="s">
        <v>2280</v>
      </c>
      <c r="D454" s="18" t="s">
        <v>2281</v>
      </c>
      <c r="E454" s="18" t="s">
        <v>2282</v>
      </c>
      <c r="F454" s="18" t="s">
        <v>1717</v>
      </c>
      <c r="G454" s="8"/>
      <c r="H454" s="18" t="s">
        <v>1306</v>
      </c>
      <c r="I454" s="8" t="b">
        <f>COUNTIF(Employees[Employee Name],Employees[[#This Row],[Employee Name]])&gt;1</f>
        <v>0</v>
      </c>
    </row>
    <row r="455" spans="1:9" ht="30" hidden="1" customHeight="1" x14ac:dyDescent="0.3">
      <c r="A455" s="44" t="e">
        <f>A449+1</f>
        <v>#VALUE!</v>
      </c>
      <c r="B455" s="8" t="str">
        <f>CONCATENATE(Employees[[#This Row],[Lastname]]," ",Employees[[#This Row],[Firstname]], " ",LEFT(Employees[[#This Row],[Middlename]],1),IF(ISBLANK(Employees[[#This Row],[Middlename]])," ","."))</f>
        <v>MONTENEGRO EDWIN D.</v>
      </c>
      <c r="C455" s="8" t="s">
        <v>184</v>
      </c>
      <c r="D455" s="8" t="s">
        <v>251</v>
      </c>
      <c r="E455" s="8" t="s">
        <v>248</v>
      </c>
      <c r="F455" s="18" t="s">
        <v>873</v>
      </c>
      <c r="G455" s="18" t="s">
        <v>2006</v>
      </c>
      <c r="H455" s="8" t="s">
        <v>272</v>
      </c>
      <c r="I455" s="8" t="b">
        <f>COUNTIF(Employees[Employee Name],Employees[[#This Row],[Employee Name]])&gt;1</f>
        <v>0</v>
      </c>
    </row>
    <row r="456" spans="1:9" ht="30" hidden="1" customHeight="1" x14ac:dyDescent="0.3">
      <c r="A456" s="44" t="e">
        <f t="shared" si="17"/>
        <v>#VALUE!</v>
      </c>
      <c r="B456" s="8" t="str">
        <f>CONCATENATE(Employees[[#This Row],[Lastname]]," ",Employees[[#This Row],[Firstname]], " ",LEFT(Employees[[#This Row],[Middlename]],1),IF(ISBLANK(Employees[[#This Row],[Middlename]])," ","."))</f>
        <v>MONTENEGRO HELEN L.</v>
      </c>
      <c r="C456" s="8" t="s">
        <v>184</v>
      </c>
      <c r="D456" s="8" t="s">
        <v>304</v>
      </c>
      <c r="E456" s="8" t="s">
        <v>228</v>
      </c>
      <c r="F456" s="8" t="s">
        <v>198</v>
      </c>
      <c r="G456" s="18" t="s">
        <v>2006</v>
      </c>
      <c r="H456" s="8" t="s">
        <v>297</v>
      </c>
      <c r="I456" s="8" t="b">
        <f>COUNTIF(Employees[Employee Name],Employees[[#This Row],[Employee Name]])&gt;1</f>
        <v>0</v>
      </c>
    </row>
    <row r="457" spans="1:9" ht="30" hidden="1" customHeight="1" x14ac:dyDescent="0.3">
      <c r="A457" s="44" t="e">
        <f t="shared" si="17"/>
        <v>#VALUE!</v>
      </c>
      <c r="B457" s="8" t="str">
        <f>CONCATENATE(Employees[[#This Row],[Lastname]]," ",Employees[[#This Row],[Firstname]], " ",LEFT(Employees[[#This Row],[Middlename]],1),IF(ISBLANK(Employees[[#This Row],[Middlename]])," ","."))</f>
        <v>MONTENEGRO HENRY S.</v>
      </c>
      <c r="C457" s="8" t="s">
        <v>184</v>
      </c>
      <c r="D457" s="8" t="s">
        <v>727</v>
      </c>
      <c r="E457" s="8" t="s">
        <v>161</v>
      </c>
      <c r="F457" s="8" t="s">
        <v>125</v>
      </c>
      <c r="G457" s="18" t="s">
        <v>2006</v>
      </c>
      <c r="H457" s="8" t="s">
        <v>363</v>
      </c>
      <c r="I457" s="8" t="b">
        <f>COUNTIF(Employees[Employee Name],Employees[[#This Row],[Employee Name]])&gt;1</f>
        <v>0</v>
      </c>
    </row>
    <row r="458" spans="1:9" ht="30" hidden="1" customHeight="1" x14ac:dyDescent="0.3">
      <c r="A458" s="44" t="e">
        <f t="shared" si="17"/>
        <v>#VALUE!</v>
      </c>
      <c r="B458" s="8" t="str">
        <f>CONCATENATE(Employees[[#This Row],[Lastname]]," ",Employees[[#This Row],[Firstname]], " ",LEFT(Employees[[#This Row],[Middlename]],1),IF(ISBLANK(Employees[[#This Row],[Middlename]])," ","."))</f>
        <v>MONTENEGRO MARISSA P.</v>
      </c>
      <c r="C458" s="8" t="s">
        <v>184</v>
      </c>
      <c r="D458" s="8" t="s">
        <v>185</v>
      </c>
      <c r="E458" s="8" t="s">
        <v>124</v>
      </c>
      <c r="F458" s="18" t="s">
        <v>873</v>
      </c>
      <c r="G458" s="18" t="s">
        <v>2006</v>
      </c>
      <c r="H458" s="8" t="s">
        <v>182</v>
      </c>
      <c r="I458" s="8" t="b">
        <f>COUNTIF(Employees[Employee Name],Employees[[#This Row],[Employee Name]])&gt;1</f>
        <v>0</v>
      </c>
    </row>
    <row r="459" spans="1:9" ht="30" hidden="1" customHeight="1" x14ac:dyDescent="0.3">
      <c r="A459" s="44" t="e">
        <f t="shared" si="17"/>
        <v>#VALUE!</v>
      </c>
      <c r="B459" s="8" t="str">
        <f>CONCATENATE(Employees[[#This Row],[Lastname]]," ",Employees[[#This Row],[Firstname]], " ",LEFT(Employees[[#This Row],[Middlename]],1),IF(ISBLANK(Employees[[#This Row],[Middlename]])," ","."))</f>
        <v>MONTENEGRO RODELIO A.</v>
      </c>
      <c r="C459" s="8" t="s">
        <v>184</v>
      </c>
      <c r="D459" s="8" t="s">
        <v>700</v>
      </c>
      <c r="E459" s="8" t="s">
        <v>88</v>
      </c>
      <c r="F459" s="8" t="s">
        <v>198</v>
      </c>
      <c r="G459" s="18" t="s">
        <v>2006</v>
      </c>
      <c r="H459" s="8" t="s">
        <v>272</v>
      </c>
      <c r="I459" s="8" t="b">
        <f>COUNTIF(Employees[Employee Name],Employees[[#This Row],[Employee Name]])&gt;1</f>
        <v>0</v>
      </c>
    </row>
    <row r="460" spans="1:9" ht="30" hidden="1" customHeight="1" x14ac:dyDescent="0.3">
      <c r="A460" s="44" t="e">
        <f t="shared" si="17"/>
        <v>#VALUE!</v>
      </c>
      <c r="B460" s="8" t="str">
        <f>CONCATENATE(Employees[[#This Row],[Lastname]]," ",Employees[[#This Row],[Firstname]], " ",LEFT(Employees[[#This Row],[Middlename]],1),IF(ISBLANK(Employees[[#This Row],[Middlename]])," ","."))</f>
        <v>MULINGTAPANG GUILLERMA O.</v>
      </c>
      <c r="C460" s="8" t="s">
        <v>1591</v>
      </c>
      <c r="D460" s="8" t="s">
        <v>715</v>
      </c>
      <c r="E460" s="8" t="s">
        <v>1592</v>
      </c>
      <c r="F460" s="8" t="s">
        <v>1294</v>
      </c>
      <c r="G460" s="18" t="s">
        <v>1294</v>
      </c>
      <c r="H460" s="8" t="s">
        <v>209</v>
      </c>
      <c r="I460" s="8" t="b">
        <f>COUNTIF(Employees[Employee Name],Employees[[#This Row],[Employee Name]])&gt;1</f>
        <v>0</v>
      </c>
    </row>
    <row r="461" spans="1:9" ht="30" hidden="1" customHeight="1" x14ac:dyDescent="0.3">
      <c r="A461" s="44" t="e">
        <f t="shared" si="17"/>
        <v>#VALUE!</v>
      </c>
      <c r="B461" s="8" t="str">
        <f>CONCATENATE(Employees[[#This Row],[Lastname]]," ",Employees[[#This Row],[Firstname]], " ",LEFT(Employees[[#This Row],[Middlename]],1),IF(ISBLANK(Employees[[#This Row],[Middlename]])," ","."))</f>
        <v>NACARIO GLENN B.</v>
      </c>
      <c r="C461" s="8" t="s">
        <v>1593</v>
      </c>
      <c r="D461" s="8" t="s">
        <v>1594</v>
      </c>
      <c r="E461" s="8" t="s">
        <v>344</v>
      </c>
      <c r="F461" s="8" t="s">
        <v>1294</v>
      </c>
      <c r="G461" s="18" t="s">
        <v>1294</v>
      </c>
      <c r="H461" s="8" t="s">
        <v>1306</v>
      </c>
      <c r="I461" s="8" t="b">
        <f>COUNTIF(Employees[Employee Name],Employees[[#This Row],[Employee Name]])&gt;1</f>
        <v>0</v>
      </c>
    </row>
    <row r="462" spans="1:9" ht="30" hidden="1" customHeight="1" x14ac:dyDescent="0.3">
      <c r="A462" s="44" t="e">
        <f>A460+1</f>
        <v>#VALUE!</v>
      </c>
      <c r="B462" s="8" t="str">
        <f>CONCATENATE(Employees[[#This Row],[Lastname]]," ",Employees[[#This Row],[Firstname]], " ",LEFT(Employees[[#This Row],[Middlename]],1),IF(ISBLANK(Employees[[#This Row],[Middlename]])," ","."))</f>
        <v>NATANAUAN SENANDO C.</v>
      </c>
      <c r="C462" s="18" t="s">
        <v>1595</v>
      </c>
      <c r="D462" s="18" t="s">
        <v>2307</v>
      </c>
      <c r="E462" s="18" t="s">
        <v>134</v>
      </c>
      <c r="F462" s="18" t="s">
        <v>1294</v>
      </c>
      <c r="G462" s="8"/>
      <c r="H462" s="18" t="s">
        <v>199</v>
      </c>
      <c r="I462" s="8" t="b">
        <f>COUNTIF(Employees[Employee Name],Employees[[#This Row],[Employee Name]])&gt;1</f>
        <v>0</v>
      </c>
    </row>
    <row r="463" spans="1:9" ht="30" hidden="1" customHeight="1" x14ac:dyDescent="0.3">
      <c r="A463" s="44" t="e">
        <f>A461+1</f>
        <v>#VALUE!</v>
      </c>
      <c r="B463" s="8" t="str">
        <f>CONCATENATE(Employees[[#This Row],[Lastname]]," ",Employees[[#This Row],[Firstname]], " ",LEFT(Employees[[#This Row],[Middlename]],1),IF(ISBLANK(Employees[[#This Row],[Middlename]])," ","."))</f>
        <v>NATANAUAN MARY JANE G.</v>
      </c>
      <c r="C463" s="8" t="s">
        <v>1595</v>
      </c>
      <c r="D463" s="8" t="s">
        <v>1500</v>
      </c>
      <c r="E463" s="8" t="s">
        <v>1596</v>
      </c>
      <c r="F463" s="8" t="s">
        <v>1294</v>
      </c>
      <c r="G463" s="18" t="s">
        <v>1294</v>
      </c>
      <c r="H463" s="8" t="s">
        <v>199</v>
      </c>
      <c r="I463" s="8" t="b">
        <f>COUNTIF(Employees[Employee Name],Employees[[#This Row],[Employee Name]])&gt;1</f>
        <v>0</v>
      </c>
    </row>
    <row r="464" spans="1:9" ht="30" hidden="1" customHeight="1" x14ac:dyDescent="0.3">
      <c r="A464" s="44" t="e">
        <f>A462+1</f>
        <v>#VALUE!</v>
      </c>
      <c r="B464" s="8" t="str">
        <f>CONCATENATE(Employees[[#This Row],[Lastname]]," ",Employees[[#This Row],[Firstname]], " ",LEFT(Employees[[#This Row],[Middlename]],1),IF(ISBLANK(Employees[[#This Row],[Middlename]])," ","."))</f>
        <v>NATANAUAN GILBERTO A.</v>
      </c>
      <c r="C464" s="18" t="s">
        <v>1595</v>
      </c>
      <c r="D464" s="18" t="s">
        <v>2320</v>
      </c>
      <c r="E464" s="18" t="s">
        <v>88</v>
      </c>
      <c r="F464" s="18" t="s">
        <v>198</v>
      </c>
      <c r="G464" s="8"/>
      <c r="H464" s="18" t="s">
        <v>2315</v>
      </c>
      <c r="I464" s="8" t="b">
        <f>COUNTIF(Employees[Employee Name],Employees[[#This Row],[Employee Name]])&gt;1</f>
        <v>0</v>
      </c>
    </row>
    <row r="465" spans="1:9" ht="30" hidden="1" customHeight="1" x14ac:dyDescent="0.3">
      <c r="A465" s="44" t="e">
        <f>A461+1</f>
        <v>#VALUE!</v>
      </c>
      <c r="B465" s="8" t="str">
        <f>CONCATENATE(Employees[[#This Row],[Lastname]]," ",Employees[[#This Row],[Firstname]], " ",LEFT(Employees[[#This Row],[Middlename]],1),IF(ISBLANK(Employees[[#This Row],[Middlename]])," ","."))</f>
        <v>NAVARRO JOHNA F.</v>
      </c>
      <c r="C465" s="18" t="s">
        <v>254</v>
      </c>
      <c r="D465" s="18" t="s">
        <v>2207</v>
      </c>
      <c r="E465" s="18" t="s">
        <v>238</v>
      </c>
      <c r="F465" s="18" t="s">
        <v>1710</v>
      </c>
      <c r="G465" s="8"/>
      <c r="H465" s="18" t="s">
        <v>2208</v>
      </c>
      <c r="I465" s="8" t="b">
        <f>COUNTIF(Employees[Employee Name],Employees[[#This Row],[Employee Name]])&gt;1</f>
        <v>0</v>
      </c>
    </row>
    <row r="466" spans="1:9" ht="30" hidden="1" customHeight="1" x14ac:dyDescent="0.3">
      <c r="A466" s="44" t="e">
        <f>A463+1</f>
        <v>#VALUE!</v>
      </c>
      <c r="B466" s="8" t="str">
        <f>CONCATENATE(Employees[[#This Row],[Lastname]]," ",Employees[[#This Row],[Firstname]], " ",LEFT(Employees[[#This Row],[Middlename]],1),IF(ISBLANK(Employees[[#This Row],[Middlename]])," ","."))</f>
        <v>NAVARRO RITA A.</v>
      </c>
      <c r="C466" s="8" t="s">
        <v>254</v>
      </c>
      <c r="D466" s="8" t="s">
        <v>255</v>
      </c>
      <c r="E466" s="8" t="s">
        <v>1597</v>
      </c>
      <c r="F466" s="8" t="s">
        <v>198</v>
      </c>
      <c r="G466" s="18" t="s">
        <v>2006</v>
      </c>
      <c r="H466" s="8" t="s">
        <v>1068</v>
      </c>
      <c r="I466" s="8" t="b">
        <f>COUNTIF(Employees[Employee Name],Employees[[#This Row],[Employee Name]])&gt;1</f>
        <v>0</v>
      </c>
    </row>
    <row r="467" spans="1:9" ht="30" hidden="1" customHeight="1" x14ac:dyDescent="0.3">
      <c r="A467" s="44" t="e">
        <f t="shared" ref="A467:A499" si="18">A466+1</f>
        <v>#VALUE!</v>
      </c>
      <c r="B467" s="8" t="str">
        <f>CONCATENATE(Employees[[#This Row],[Lastname]]," ",Employees[[#This Row],[Firstname]], " ",LEFT(Employees[[#This Row],[Middlename]],1),IF(ISBLANK(Employees[[#This Row],[Middlename]])," ","."))</f>
        <v>NELSON CATHERINE L.</v>
      </c>
      <c r="C467" s="8" t="s">
        <v>1335</v>
      </c>
      <c r="D467" s="8" t="s">
        <v>1166</v>
      </c>
      <c r="E467" s="8" t="s">
        <v>235</v>
      </c>
      <c r="F467" s="8" t="s">
        <v>1336</v>
      </c>
      <c r="G467" s="18" t="s">
        <v>2006</v>
      </c>
      <c r="H467" s="8" t="s">
        <v>135</v>
      </c>
      <c r="I467" s="8" t="b">
        <f>COUNTIF(Employees[Employee Name],Employees[[#This Row],[Employee Name]])&gt;1</f>
        <v>0</v>
      </c>
    </row>
    <row r="468" spans="1:9" ht="30" hidden="1" customHeight="1" x14ac:dyDescent="0.3">
      <c r="A468" s="44" t="e">
        <f t="shared" si="18"/>
        <v>#VALUE!</v>
      </c>
      <c r="B468" s="8" t="str">
        <f>CONCATENATE(Employees[[#This Row],[Lastname]]," ",Employees[[#This Row],[Firstname]], " ",LEFT(Employees[[#This Row],[Middlename]],1),IF(ISBLANK(Employees[[#This Row],[Middlename]])," ","."))</f>
        <v>NIBAY ELEONOR E.</v>
      </c>
      <c r="C468" s="8" t="s">
        <v>1543</v>
      </c>
      <c r="D468" s="8" t="s">
        <v>1598</v>
      </c>
      <c r="E468" s="8" t="s">
        <v>1599</v>
      </c>
      <c r="F468" s="8" t="s">
        <v>1294</v>
      </c>
      <c r="G468" s="18" t="s">
        <v>1294</v>
      </c>
      <c r="H468" s="8" t="s">
        <v>135</v>
      </c>
      <c r="I468" s="8" t="b">
        <f>COUNTIF(Employees[Employee Name],Employees[[#This Row],[Employee Name]])&gt;1</f>
        <v>0</v>
      </c>
    </row>
    <row r="469" spans="1:9" ht="30" hidden="1" customHeight="1" x14ac:dyDescent="0.3">
      <c r="A469" s="44" t="e">
        <f t="shared" si="18"/>
        <v>#VALUE!</v>
      </c>
      <c r="B469" s="8" t="str">
        <f>CONCATENATE(Employees[[#This Row],[Lastname]]," ",Employees[[#This Row],[Firstname]], " ",LEFT(Employees[[#This Row],[Middlename]],1),IF(ISBLANK(Employees[[#This Row],[Middlename]])," ","."))</f>
        <v>NOVICIO PERLITA G.</v>
      </c>
      <c r="C469" s="8" t="s">
        <v>326</v>
      </c>
      <c r="D469" s="8" t="s">
        <v>327</v>
      </c>
      <c r="E469" s="8" t="s">
        <v>166</v>
      </c>
      <c r="F469" s="8" t="s">
        <v>170</v>
      </c>
      <c r="G469" s="18" t="s">
        <v>2006</v>
      </c>
      <c r="H469" s="8" t="s">
        <v>328</v>
      </c>
      <c r="I469" s="8" t="b">
        <f>COUNTIF(Employees[Employee Name],Employees[[#This Row],[Employee Name]])&gt;1</f>
        <v>0</v>
      </c>
    </row>
    <row r="470" spans="1:9" ht="30" hidden="1" customHeight="1" x14ac:dyDescent="0.3">
      <c r="A470" s="44" t="e">
        <f t="shared" si="18"/>
        <v>#VALUE!</v>
      </c>
      <c r="B470" s="8" t="str">
        <f>CONCATENATE(Employees[[#This Row],[Lastname]]," ",Employees[[#This Row],[Firstname]], " ",LEFT(Employees[[#This Row],[Middlename]],1),IF(ISBLANK(Employees[[#This Row],[Middlename]])," ","."))</f>
        <v>NUESTRO RICA MAY G.</v>
      </c>
      <c r="C470" s="8" t="s">
        <v>1600</v>
      </c>
      <c r="D470" s="8" t="s">
        <v>1601</v>
      </c>
      <c r="E470" s="8" t="s">
        <v>166</v>
      </c>
      <c r="F470" s="8" t="s">
        <v>1294</v>
      </c>
      <c r="G470" s="18" t="s">
        <v>1294</v>
      </c>
      <c r="H470" s="8" t="s">
        <v>1729</v>
      </c>
      <c r="I470" s="8" t="b">
        <f>COUNTIF(Employees[Employee Name],Employees[[#This Row],[Employee Name]])&gt;1</f>
        <v>0</v>
      </c>
    </row>
    <row r="471" spans="1:9" ht="30" hidden="1" customHeight="1" x14ac:dyDescent="0.3">
      <c r="A471" s="44" t="e">
        <f t="shared" si="18"/>
        <v>#VALUE!</v>
      </c>
      <c r="B471" s="8" t="str">
        <f>CONCATENATE(Employees[[#This Row],[Lastname]]," ",Employees[[#This Row],[Firstname]], " ",LEFT(Employees[[#This Row],[Middlename]],1),IF(ISBLANK(Employees[[#This Row],[Middlename]])," ","."))</f>
        <v>NUÑEZ RUBEN JR J.</v>
      </c>
      <c r="C471" s="8" t="s">
        <v>1602</v>
      </c>
      <c r="D471" s="8" t="s">
        <v>1603</v>
      </c>
      <c r="E471" s="8" t="s">
        <v>1604</v>
      </c>
      <c r="F471" s="8" t="s">
        <v>1710</v>
      </c>
      <c r="G471" s="18" t="s">
        <v>1710</v>
      </c>
      <c r="H471" s="8" t="s">
        <v>1711</v>
      </c>
      <c r="I471" s="8" t="b">
        <f>COUNTIF(Employees[Employee Name],Employees[[#This Row],[Employee Name]])&gt;1</f>
        <v>0</v>
      </c>
    </row>
    <row r="472" spans="1:9" ht="30" hidden="1" customHeight="1" x14ac:dyDescent="0.3">
      <c r="A472" s="44" t="e">
        <f t="shared" si="18"/>
        <v>#VALUE!</v>
      </c>
      <c r="B472" s="8" t="str">
        <f>CONCATENATE(Employees[[#This Row],[Lastname]]," ",Employees[[#This Row],[Firstname]], " ",LEFT(Employees[[#This Row],[Middlename]],1),IF(ISBLANK(Employees[[#This Row],[Middlename]])," ","."))</f>
        <v>OBINA APOLINARIO B.</v>
      </c>
      <c r="C472" s="8" t="s">
        <v>1605</v>
      </c>
      <c r="D472" s="8" t="s">
        <v>1606</v>
      </c>
      <c r="E472" s="8" t="s">
        <v>1607</v>
      </c>
      <c r="F472" s="8" t="s">
        <v>1294</v>
      </c>
      <c r="G472" s="18" t="s">
        <v>1294</v>
      </c>
      <c r="H472" s="8" t="s">
        <v>290</v>
      </c>
      <c r="I472" s="8" t="b">
        <f>COUNTIF(Employees[Employee Name],Employees[[#This Row],[Employee Name]])&gt;1</f>
        <v>0</v>
      </c>
    </row>
    <row r="473" spans="1:9" ht="30" hidden="1" customHeight="1" x14ac:dyDescent="0.3">
      <c r="A473" s="44" t="e">
        <f t="shared" si="18"/>
        <v>#VALUE!</v>
      </c>
      <c r="B473" s="8" t="str">
        <f>CONCATENATE(Employees[[#This Row],[Lastname]]," ",Employees[[#This Row],[Firstname]], " ",LEFT(Employees[[#This Row],[Middlename]],1),IF(ISBLANK(Employees[[#This Row],[Middlename]])," ","."))</f>
        <v xml:space="preserve">OBINA JAIME  </v>
      </c>
      <c r="C473" s="8" t="s">
        <v>1605</v>
      </c>
      <c r="D473" s="8" t="s">
        <v>1372</v>
      </c>
      <c r="E473" s="8"/>
      <c r="F473" s="8" t="s">
        <v>1294</v>
      </c>
      <c r="G473" s="18" t="s">
        <v>1294</v>
      </c>
      <c r="H473" s="8" t="s">
        <v>290</v>
      </c>
      <c r="I473" s="8" t="b">
        <f>COUNTIF(Employees[Employee Name],Employees[[#This Row],[Employee Name]])&gt;1</f>
        <v>0</v>
      </c>
    </row>
    <row r="474" spans="1:9" ht="30" hidden="1" customHeight="1" x14ac:dyDescent="0.3">
      <c r="A474" s="44" t="e">
        <f t="shared" si="18"/>
        <v>#VALUE!</v>
      </c>
      <c r="B474" s="8" t="str">
        <f>CONCATENATE(Employees[[#This Row],[Lastname]]," ",Employees[[#This Row],[Firstname]], " ",LEFT(Employees[[#This Row],[Middlename]],1),IF(ISBLANK(Employees[[#This Row],[Middlename]])," ","."))</f>
        <v>OCAMPO EDRALYN B.</v>
      </c>
      <c r="C474" s="18" t="s">
        <v>841</v>
      </c>
      <c r="D474" s="18" t="s">
        <v>2024</v>
      </c>
      <c r="E474" s="18" t="s">
        <v>2025</v>
      </c>
      <c r="F474" s="18" t="s">
        <v>314</v>
      </c>
      <c r="G474" s="18" t="s">
        <v>2006</v>
      </c>
      <c r="H474" s="18" t="s">
        <v>89</v>
      </c>
      <c r="I474" s="8" t="b">
        <f>COUNTIF(Employees[Employee Name],Employees[[#This Row],[Employee Name]])&gt;1</f>
        <v>0</v>
      </c>
    </row>
    <row r="475" spans="1:9" ht="30" hidden="1" customHeight="1" x14ac:dyDescent="0.3">
      <c r="A475" s="44" t="e">
        <f t="shared" si="18"/>
        <v>#VALUE!</v>
      </c>
      <c r="B475" s="8" t="str">
        <f>CONCATENATE(Employees[[#This Row],[Lastname]]," ",Employees[[#This Row],[Firstname]], " ",LEFT(Employees[[#This Row],[Middlename]],1),IF(ISBLANK(Employees[[#This Row],[Middlename]])," ","."))</f>
        <v>OCAMPO MERLINDA R.</v>
      </c>
      <c r="C475" s="8" t="s">
        <v>841</v>
      </c>
      <c r="D475" s="8" t="s">
        <v>1608</v>
      </c>
      <c r="E475" s="8" t="s">
        <v>154</v>
      </c>
      <c r="F475" s="8" t="s">
        <v>1294</v>
      </c>
      <c r="G475" s="18" t="s">
        <v>1294</v>
      </c>
      <c r="H475" s="8" t="s">
        <v>97</v>
      </c>
      <c r="I475" s="8" t="b">
        <f>COUNTIF(Employees[Employee Name],Employees[[#This Row],[Employee Name]])&gt;1</f>
        <v>0</v>
      </c>
    </row>
    <row r="476" spans="1:9" ht="30" hidden="1" customHeight="1" x14ac:dyDescent="0.3">
      <c r="A476" s="44" t="e">
        <f t="shared" si="18"/>
        <v>#VALUE!</v>
      </c>
      <c r="B476" s="8" t="str">
        <f>CONCATENATE(Employees[[#This Row],[Lastname]]," ",Employees[[#This Row],[Firstname]], " ",LEFT(Employees[[#This Row],[Middlename]],1),IF(ISBLANK(Employees[[#This Row],[Middlename]])," ","."))</f>
        <v>OCAMPO NOVELYN U.</v>
      </c>
      <c r="C476" s="8" t="s">
        <v>841</v>
      </c>
      <c r="D476" s="8" t="s">
        <v>1609</v>
      </c>
      <c r="E476" s="8" t="s">
        <v>1610</v>
      </c>
      <c r="F476" s="8" t="s">
        <v>1294</v>
      </c>
      <c r="G476" s="18" t="s">
        <v>1294</v>
      </c>
      <c r="H476" s="8" t="s">
        <v>213</v>
      </c>
      <c r="I476" s="8" t="b">
        <f>COUNTIF(Employees[Employee Name],Employees[[#This Row],[Employee Name]])&gt;1</f>
        <v>0</v>
      </c>
    </row>
    <row r="477" spans="1:9" ht="30" hidden="1" customHeight="1" x14ac:dyDescent="0.3">
      <c r="A477" s="44" t="e">
        <f t="shared" si="18"/>
        <v>#VALUE!</v>
      </c>
      <c r="B477" s="8" t="str">
        <f>CONCATENATE(Employees[[#This Row],[Lastname]]," ",Employees[[#This Row],[Firstname]], " ",LEFT(Employees[[#This Row],[Middlename]],1),IF(ISBLANK(Employees[[#This Row],[Middlename]])," ","."))</f>
        <v>OCAMPO ORLANDO R.</v>
      </c>
      <c r="C477" s="8" t="s">
        <v>841</v>
      </c>
      <c r="D477" s="8" t="s">
        <v>842</v>
      </c>
      <c r="E477" s="8" t="s">
        <v>332</v>
      </c>
      <c r="F477" s="8" t="s">
        <v>198</v>
      </c>
      <c r="G477" s="18" t="s">
        <v>2006</v>
      </c>
      <c r="H477" s="8" t="s">
        <v>272</v>
      </c>
      <c r="I477" s="8" t="b">
        <f>COUNTIF(Employees[Employee Name],Employees[[#This Row],[Employee Name]])&gt;1</f>
        <v>0</v>
      </c>
    </row>
    <row r="478" spans="1:9" ht="30" hidden="1" customHeight="1" x14ac:dyDescent="0.3">
      <c r="A478" s="44" t="e">
        <f t="shared" si="18"/>
        <v>#VALUE!</v>
      </c>
      <c r="B478" s="8" t="str">
        <f>CONCATENATE(Employees[[#This Row],[Lastname]]," ",Employees[[#This Row],[Firstname]], " ",LEFT(Employees[[#This Row],[Middlename]],1),IF(ISBLANK(Employees[[#This Row],[Middlename]])," ","."))</f>
        <v>OLARTE GREATCHEL B.</v>
      </c>
      <c r="C478" s="8" t="s">
        <v>439</v>
      </c>
      <c r="D478" s="8" t="s">
        <v>440</v>
      </c>
      <c r="E478" s="8" t="s">
        <v>145</v>
      </c>
      <c r="F478" s="8" t="s">
        <v>174</v>
      </c>
      <c r="G478" s="18" t="s">
        <v>2006</v>
      </c>
      <c r="H478" s="8" t="s">
        <v>441</v>
      </c>
      <c r="I478" s="8" t="b">
        <f>COUNTIF(Employees[Employee Name],Employees[[#This Row],[Employee Name]])&gt;1</f>
        <v>0</v>
      </c>
    </row>
    <row r="479" spans="1:9" ht="30" hidden="1" customHeight="1" x14ac:dyDescent="0.3">
      <c r="A479" s="44" t="e">
        <f t="shared" si="18"/>
        <v>#VALUE!</v>
      </c>
      <c r="B479" s="8" t="str">
        <f>CONCATENATE(Employees[[#This Row],[Lastname]]," ",Employees[[#This Row],[Firstname]], " ",LEFT(Employees[[#This Row],[Middlename]],1),IF(ISBLANK(Employees[[#This Row],[Middlename]])," ","."))</f>
        <v>OLAZO LIZA E.</v>
      </c>
      <c r="C479" s="8" t="s">
        <v>1611</v>
      </c>
      <c r="D479" s="8" t="s">
        <v>1612</v>
      </c>
      <c r="E479" s="8" t="s">
        <v>380</v>
      </c>
      <c r="F479" s="8" t="s">
        <v>1710</v>
      </c>
      <c r="G479" s="18" t="s">
        <v>1710</v>
      </c>
      <c r="H479" s="8" t="s">
        <v>438</v>
      </c>
      <c r="I479" s="8" t="b">
        <f>COUNTIF(Employees[Employee Name],Employees[[#This Row],[Employee Name]])&gt;1</f>
        <v>0</v>
      </c>
    </row>
    <row r="480" spans="1:9" ht="30" hidden="1" customHeight="1" x14ac:dyDescent="0.3">
      <c r="A480" s="44" t="e">
        <f t="shared" si="18"/>
        <v>#VALUE!</v>
      </c>
      <c r="B480" s="8" t="str">
        <f>CONCATENATE(Employees[[#This Row],[Lastname]]," ",Employees[[#This Row],[Firstname]], " ",LEFT(Employees[[#This Row],[Middlename]],1),IF(ISBLANK(Employees[[#This Row],[Middlename]])," ","."))</f>
        <v>OLEGARIO LEONARD ERIC B.</v>
      </c>
      <c r="C480" s="8" t="s">
        <v>372</v>
      </c>
      <c r="D480" s="8" t="s">
        <v>1003</v>
      </c>
      <c r="E480" s="8" t="s">
        <v>145</v>
      </c>
      <c r="F480" s="8" t="s">
        <v>1004</v>
      </c>
      <c r="G480" s="18" t="s">
        <v>2006</v>
      </c>
      <c r="H480" s="8" t="s">
        <v>272</v>
      </c>
      <c r="I480" s="8" t="b">
        <f>COUNTIF(Employees[Employee Name],Employees[[#This Row],[Employee Name]])&gt;1</f>
        <v>0</v>
      </c>
    </row>
    <row r="481" spans="1:9" ht="30" hidden="1" customHeight="1" x14ac:dyDescent="0.3">
      <c r="A481" s="44" t="e">
        <f t="shared" si="18"/>
        <v>#VALUE!</v>
      </c>
      <c r="B481" s="8" t="str">
        <f>CONCATENATE(Employees[[#This Row],[Lastname]]," ",Employees[[#This Row],[Firstname]], " ",LEFT(Employees[[#This Row],[Middlename]],1),IF(ISBLANK(Employees[[#This Row],[Middlename]])," ","."))</f>
        <v>OLEGARIO NENITA A.</v>
      </c>
      <c r="C481" s="8" t="s">
        <v>372</v>
      </c>
      <c r="D481" s="8" t="s">
        <v>370</v>
      </c>
      <c r="E481" s="8" t="s">
        <v>88</v>
      </c>
      <c r="F481" s="8" t="s">
        <v>125</v>
      </c>
      <c r="G481" s="18" t="s">
        <v>2006</v>
      </c>
      <c r="H481" s="8" t="s">
        <v>371</v>
      </c>
      <c r="I481" s="8" t="b">
        <f>COUNTIF(Employees[Employee Name],Employees[[#This Row],[Employee Name]])&gt;1</f>
        <v>0</v>
      </c>
    </row>
    <row r="482" spans="1:9" ht="30" hidden="1" customHeight="1" x14ac:dyDescent="0.3">
      <c r="A482" s="44" t="e">
        <f t="shared" si="18"/>
        <v>#VALUE!</v>
      </c>
      <c r="B482" s="8" t="str">
        <f>CONCATENATE(Employees[[#This Row],[Lastname]]," ",Employees[[#This Row],[Firstname]], " ",LEFT(Employees[[#This Row],[Middlename]],1),IF(ISBLANK(Employees[[#This Row],[Middlename]])," ","."))</f>
        <v>OLEGARIO TEOFISTA B.</v>
      </c>
      <c r="C482" s="8" t="s">
        <v>372</v>
      </c>
      <c r="D482" s="8" t="s">
        <v>1082</v>
      </c>
      <c r="E482" s="8" t="s">
        <v>344</v>
      </c>
      <c r="F482" s="8" t="s">
        <v>416</v>
      </c>
      <c r="G482" s="8" t="s">
        <v>2006</v>
      </c>
      <c r="H482" s="8" t="s">
        <v>103</v>
      </c>
      <c r="I482" s="8" t="b">
        <f>COUNTIF(Employees[Employee Name],Employees[[#This Row],[Employee Name]])&gt;1</f>
        <v>0</v>
      </c>
    </row>
    <row r="483" spans="1:9" ht="30" hidden="1" customHeight="1" x14ac:dyDescent="0.3">
      <c r="A483" s="44" t="e">
        <f t="shared" si="18"/>
        <v>#VALUE!</v>
      </c>
      <c r="B483" s="8" t="str">
        <f>CONCATENATE(Employees[[#This Row],[Lastname]]," ",Employees[[#This Row],[Firstname]], " ",LEFT(Employees[[#This Row],[Middlename]],1),IF(ISBLANK(Employees[[#This Row],[Middlename]])," ","."))</f>
        <v>OLIMPO SHARIE MAE M.</v>
      </c>
      <c r="C483" s="18" t="s">
        <v>2074</v>
      </c>
      <c r="D483" s="18" t="s">
        <v>2075</v>
      </c>
      <c r="E483" s="18" t="s">
        <v>84</v>
      </c>
      <c r="F483" s="18" t="s">
        <v>1044</v>
      </c>
      <c r="G483" s="8"/>
      <c r="H483" s="18" t="s">
        <v>2063</v>
      </c>
      <c r="I483" s="8" t="b">
        <f>COUNTIF(Employees[Employee Name],Employees[[#This Row],[Employee Name]])&gt;1</f>
        <v>0</v>
      </c>
    </row>
    <row r="484" spans="1:9" ht="30" hidden="1" customHeight="1" x14ac:dyDescent="0.3">
      <c r="A484" s="44" t="e">
        <f t="shared" si="18"/>
        <v>#VALUE!</v>
      </c>
      <c r="B484" s="8" t="str">
        <f>CONCATENATE(Employees[[#This Row],[Lastname]]," ",Employees[[#This Row],[Firstname]], " ",LEFT(Employees[[#This Row],[Middlename]],1),IF(ISBLANK(Employees[[#This Row],[Middlename]])," ","."))</f>
        <v>OLINO PRECIOSA A.</v>
      </c>
      <c r="C484" s="8" t="s">
        <v>995</v>
      </c>
      <c r="D484" s="8" t="s">
        <v>996</v>
      </c>
      <c r="E484" s="8" t="s">
        <v>997</v>
      </c>
      <c r="F484" s="8" t="s">
        <v>198</v>
      </c>
      <c r="G484" s="18" t="s">
        <v>2006</v>
      </c>
      <c r="H484" s="8" t="s">
        <v>209</v>
      </c>
      <c r="I484" s="8" t="b">
        <f>COUNTIF(Employees[Employee Name],Employees[[#This Row],[Employee Name]])&gt;1</f>
        <v>0</v>
      </c>
    </row>
    <row r="485" spans="1:9" ht="30" hidden="1" customHeight="1" x14ac:dyDescent="0.3">
      <c r="A485" s="44" t="e">
        <f t="shared" si="18"/>
        <v>#VALUE!</v>
      </c>
      <c r="B485" s="8" t="str">
        <f>CONCATENATE(Employees[[#This Row],[Lastname]]," ",Employees[[#This Row],[Firstname]], " ",LEFT(Employees[[#This Row],[Middlename]],1),IF(ISBLANK(Employees[[#This Row],[Middlename]])," ","."))</f>
        <v>OLIVAR MARINA B.</v>
      </c>
      <c r="C485" s="8" t="s">
        <v>494</v>
      </c>
      <c r="D485" s="8" t="s">
        <v>495</v>
      </c>
      <c r="E485" s="8" t="s">
        <v>145</v>
      </c>
      <c r="F485" s="8" t="s">
        <v>125</v>
      </c>
      <c r="G485" s="18" t="s">
        <v>2006</v>
      </c>
      <c r="H485" s="8" t="s">
        <v>483</v>
      </c>
      <c r="I485" s="8" t="b">
        <f>COUNTIF(Employees[Employee Name],Employees[[#This Row],[Employee Name]])&gt;1</f>
        <v>0</v>
      </c>
    </row>
    <row r="486" spans="1:9" ht="30" hidden="1" customHeight="1" x14ac:dyDescent="0.3">
      <c r="A486" s="44" t="e">
        <f t="shared" si="18"/>
        <v>#VALUE!</v>
      </c>
      <c r="B486" s="8" t="str">
        <f>CONCATENATE(Employees[[#This Row],[Lastname]]," ",Employees[[#This Row],[Firstname]], " ",LEFT(Employees[[#This Row],[Middlename]],1),IF(ISBLANK(Employees[[#This Row],[Middlename]])," ","."))</f>
        <v>OPO CONEY V.</v>
      </c>
      <c r="C486" s="8" t="s">
        <v>1592</v>
      </c>
      <c r="D486" s="8" t="s">
        <v>1613</v>
      </c>
      <c r="E486" s="8" t="s">
        <v>725</v>
      </c>
      <c r="F486" s="8" t="s">
        <v>1294</v>
      </c>
      <c r="G486" s="18" t="s">
        <v>1294</v>
      </c>
      <c r="H486" s="8" t="s">
        <v>1730</v>
      </c>
      <c r="I486" s="8" t="b">
        <f>COUNTIF(Employees[Employee Name],Employees[[#This Row],[Employee Name]])&gt;1</f>
        <v>0</v>
      </c>
    </row>
    <row r="487" spans="1:9" ht="30" hidden="1" customHeight="1" x14ac:dyDescent="0.3">
      <c r="A487" s="44" t="e">
        <f t="shared" si="18"/>
        <v>#VALUE!</v>
      </c>
      <c r="B487" s="8" t="str">
        <f>CONCATENATE(Employees[[#This Row],[Lastname]]," ",Employees[[#This Row],[Firstname]], " ",LEFT(Employees[[#This Row],[Middlename]],1),IF(ISBLANK(Employees[[#This Row],[Middlename]])," ","."))</f>
        <v>OPO CORAZON R.</v>
      </c>
      <c r="C487" s="18" t="s">
        <v>1592</v>
      </c>
      <c r="D487" s="18" t="s">
        <v>1444</v>
      </c>
      <c r="E487" s="18" t="s">
        <v>332</v>
      </c>
      <c r="F487" s="18" t="s">
        <v>1294</v>
      </c>
      <c r="G487" s="8"/>
      <c r="H487" s="18" t="s">
        <v>199</v>
      </c>
      <c r="I487" s="8" t="b">
        <f>COUNTIF(Employees[Employee Name],Employees[[#This Row],[Employee Name]])&gt;1</f>
        <v>0</v>
      </c>
    </row>
    <row r="488" spans="1:9" ht="30" hidden="1" customHeight="1" x14ac:dyDescent="0.3">
      <c r="A488" s="44" t="e">
        <f t="shared" si="18"/>
        <v>#VALUE!</v>
      </c>
      <c r="B488" s="8" t="str">
        <f>CONCATENATE(Employees[[#This Row],[Lastname]]," ",Employees[[#This Row],[Firstname]], " ",LEFT(Employees[[#This Row],[Middlename]],1),IF(ISBLANK(Employees[[#This Row],[Middlename]])," ","."))</f>
        <v>ORSAL MARK LESTER B.</v>
      </c>
      <c r="C488" s="8" t="s">
        <v>1104</v>
      </c>
      <c r="D488" s="8" t="s">
        <v>1105</v>
      </c>
      <c r="E488" s="8" t="s">
        <v>818</v>
      </c>
      <c r="F488" s="8" t="s">
        <v>198</v>
      </c>
      <c r="G488" s="18" t="s">
        <v>2006</v>
      </c>
      <c r="H488" s="8" t="s">
        <v>141</v>
      </c>
      <c r="I488" s="8" t="b">
        <f>COUNTIF(Employees[Employee Name],Employees[[#This Row],[Employee Name]])&gt;1</f>
        <v>0</v>
      </c>
    </row>
    <row r="489" spans="1:9" ht="30" hidden="1" customHeight="1" x14ac:dyDescent="0.3">
      <c r="A489" s="44" t="e">
        <f>A487+1</f>
        <v>#VALUE!</v>
      </c>
      <c r="B489" s="8" t="str">
        <f>CONCATENATE(Employees[[#This Row],[Lastname]]," ",Employees[[#This Row],[Firstname]], " ",LEFT(Employees[[#This Row],[Middlename]],1),IF(ISBLANK(Employees[[#This Row],[Middlename]])," ","."))</f>
        <v>ORTEGA RODEL R.</v>
      </c>
      <c r="C489" s="18" t="s">
        <v>1501</v>
      </c>
      <c r="D489" s="18" t="s">
        <v>2317</v>
      </c>
      <c r="E489" s="18" t="s">
        <v>332</v>
      </c>
      <c r="F489" s="18" t="s">
        <v>2232</v>
      </c>
      <c r="G489" s="8"/>
      <c r="H489" s="18" t="s">
        <v>2085</v>
      </c>
      <c r="I489" s="8" t="b">
        <f>COUNTIF(Employees[Employee Name],Employees[[#This Row],[Employee Name]])&gt;1</f>
        <v>0</v>
      </c>
    </row>
    <row r="490" spans="1:9" ht="30" hidden="1" customHeight="1" x14ac:dyDescent="0.3">
      <c r="A490" s="44" t="e">
        <f>A488+1</f>
        <v>#VALUE!</v>
      </c>
      <c r="B490" s="8" t="str">
        <f>CONCATENATE(Employees[[#This Row],[Lastname]]," ",Employees[[#This Row],[Firstname]], " ",LEFT(Employees[[#This Row],[Middlename]],1),IF(ISBLANK(Employees[[#This Row],[Middlename]])," ","."))</f>
        <v>ORTIZ TRINIDAD D.</v>
      </c>
      <c r="C490" s="8" t="s">
        <v>533</v>
      </c>
      <c r="D490" s="8" t="s">
        <v>534</v>
      </c>
      <c r="E490" s="8" t="s">
        <v>535</v>
      </c>
      <c r="F490" s="8" t="s">
        <v>125</v>
      </c>
      <c r="G490" s="18" t="s">
        <v>2006</v>
      </c>
      <c r="H490" s="8" t="s">
        <v>209</v>
      </c>
      <c r="I490" s="8" t="b">
        <f>COUNTIF(Employees[Employee Name],Employees[[#This Row],[Employee Name]])&gt;1</f>
        <v>0</v>
      </c>
    </row>
    <row r="491" spans="1:9" ht="30" hidden="1" customHeight="1" x14ac:dyDescent="0.3">
      <c r="A491" s="44" t="e">
        <f t="shared" si="18"/>
        <v>#VALUE!</v>
      </c>
      <c r="B491" s="8" t="str">
        <f>CONCATENATE(Employees[[#This Row],[Lastname]]," ",Employees[[#This Row],[Firstname]], " ",LEFT(Employees[[#This Row],[Middlename]],1),IF(ISBLANK(Employees[[#This Row],[Middlename]])," ","."))</f>
        <v>OSTONAL IVY S.</v>
      </c>
      <c r="C491" s="8" t="s">
        <v>1027</v>
      </c>
      <c r="D491" s="8" t="s">
        <v>777</v>
      </c>
      <c r="E491" s="8" t="s">
        <v>776</v>
      </c>
      <c r="F491" s="8" t="s">
        <v>96</v>
      </c>
      <c r="G491" s="8" t="s">
        <v>2006</v>
      </c>
      <c r="H491" s="8" t="s">
        <v>97</v>
      </c>
      <c r="I491" s="8" t="b">
        <f>COUNTIF(Employees[Employee Name],Employees[[#This Row],[Employee Name]])&gt;1</f>
        <v>0</v>
      </c>
    </row>
    <row r="492" spans="1:9" ht="30" hidden="1" customHeight="1" x14ac:dyDescent="0.3">
      <c r="A492" s="44" t="e">
        <f t="shared" si="18"/>
        <v>#VALUE!</v>
      </c>
      <c r="B492" s="8" t="str">
        <f>CONCATENATE(Employees[[#This Row],[Lastname]]," ",Employees[[#This Row],[Firstname]], " ",LEFT(Employees[[#This Row],[Middlename]],1),IF(ISBLANK(Employees[[#This Row],[Middlename]])," ","."))</f>
        <v xml:space="preserve">OTACAN JAY  </v>
      </c>
      <c r="C492" s="8" t="s">
        <v>1614</v>
      </c>
      <c r="D492" s="8" t="s">
        <v>1615</v>
      </c>
      <c r="E492" s="8"/>
      <c r="F492" s="8" t="s">
        <v>1294</v>
      </c>
      <c r="G492" s="18" t="s">
        <v>1294</v>
      </c>
      <c r="H492" s="8" t="s">
        <v>290</v>
      </c>
      <c r="I492" s="8" t="b">
        <f>COUNTIF(Employees[Employee Name],Employees[[#This Row],[Employee Name]])&gt;1</f>
        <v>0</v>
      </c>
    </row>
    <row r="493" spans="1:9" ht="30" hidden="1" customHeight="1" x14ac:dyDescent="0.3">
      <c r="A493" s="44" t="e">
        <f t="shared" si="18"/>
        <v>#VALUE!</v>
      </c>
      <c r="B493" s="8" t="str">
        <f>CONCATENATE(Employees[[#This Row],[Lastname]]," ",Employees[[#This Row],[Firstname]], " ",LEFT(Employees[[#This Row],[Middlename]],1),IF(ISBLANK(Employees[[#This Row],[Middlename]])," ","."))</f>
        <v>PADILLA JANE Z.</v>
      </c>
      <c r="C493" s="8" t="s">
        <v>1616</v>
      </c>
      <c r="D493" s="8" t="s">
        <v>914</v>
      </c>
      <c r="E493" s="8" t="s">
        <v>1617</v>
      </c>
      <c r="F493" s="8" t="s">
        <v>1731</v>
      </c>
      <c r="G493" s="18" t="s">
        <v>2006</v>
      </c>
      <c r="H493" s="8" t="s">
        <v>141</v>
      </c>
      <c r="I493" s="8" t="b">
        <f>COUNTIF(Employees[Employee Name],Employees[[#This Row],[Employee Name]])&gt;1</f>
        <v>0</v>
      </c>
    </row>
    <row r="494" spans="1:9" ht="30" hidden="1" customHeight="1" x14ac:dyDescent="0.3">
      <c r="A494" s="44" t="e">
        <f t="shared" si="18"/>
        <v>#VALUE!</v>
      </c>
      <c r="B494" s="8" t="str">
        <f>CONCATENATE(Employees[[#This Row],[Lastname]]," ",Employees[[#This Row],[Firstname]], " ",LEFT(Employees[[#This Row],[Middlename]],1),IF(ISBLANK(Employees[[#This Row],[Middlename]])," ","."))</f>
        <v>PAGLINAWAN JESSIE M.</v>
      </c>
      <c r="C494" s="8" t="s">
        <v>1618</v>
      </c>
      <c r="D494" s="8" t="s">
        <v>1619</v>
      </c>
      <c r="E494" s="8" t="s">
        <v>84</v>
      </c>
      <c r="F494" s="8" t="s">
        <v>1294</v>
      </c>
      <c r="G494" s="18" t="s">
        <v>1294</v>
      </c>
      <c r="H494" s="8" t="s">
        <v>290</v>
      </c>
      <c r="I494" s="8" t="b">
        <f>COUNTIF(Employees[Employee Name],Employees[[#This Row],[Employee Name]])&gt;1</f>
        <v>0</v>
      </c>
    </row>
    <row r="495" spans="1:9" ht="30" hidden="1" customHeight="1" x14ac:dyDescent="0.3">
      <c r="A495" s="44" t="e">
        <f t="shared" si="18"/>
        <v>#VALUE!</v>
      </c>
      <c r="B495" s="8" t="str">
        <f>CONCATENATE(Employees[[#This Row],[Lastname]]," ",Employees[[#This Row],[Firstname]], " ",LEFT(Employees[[#This Row],[Middlename]],1),IF(ISBLANK(Employees[[#This Row],[Middlename]])," ","."))</f>
        <v>PAITON MARY ANN M.</v>
      </c>
      <c r="C495" s="8" t="s">
        <v>113</v>
      </c>
      <c r="D495" s="8" t="s">
        <v>114</v>
      </c>
      <c r="E495" s="8" t="s">
        <v>84</v>
      </c>
      <c r="F495" s="18" t="s">
        <v>873</v>
      </c>
      <c r="G495" s="18" t="s">
        <v>2006</v>
      </c>
      <c r="H495" s="8" t="s">
        <v>115</v>
      </c>
      <c r="I495" s="8" t="b">
        <f>COUNTIF(Employees[Employee Name],Employees[[#This Row],[Employee Name]])&gt;1</f>
        <v>0</v>
      </c>
    </row>
    <row r="496" spans="1:9" ht="30" hidden="1" customHeight="1" x14ac:dyDescent="0.3">
      <c r="A496" s="44" t="e">
        <f t="shared" si="18"/>
        <v>#VALUE!</v>
      </c>
      <c r="B496" s="8" t="str">
        <f>CONCATENATE(Employees[[#This Row],[Lastname]]," ",Employees[[#This Row],[Firstname]], " ",LEFT(Employees[[#This Row],[Middlename]],1),IF(ISBLANK(Employees[[#This Row],[Middlename]])," ","."))</f>
        <v>PAJENAGO FRANCIS B.</v>
      </c>
      <c r="C496" s="8" t="s">
        <v>1029</v>
      </c>
      <c r="D496" s="8" t="s">
        <v>602</v>
      </c>
      <c r="E496" s="8" t="s">
        <v>145</v>
      </c>
      <c r="F496" s="8" t="s">
        <v>1294</v>
      </c>
      <c r="G496" s="18" t="s">
        <v>1294</v>
      </c>
      <c r="H496" s="8" t="s">
        <v>213</v>
      </c>
      <c r="I496" s="8" t="b">
        <f>COUNTIF(Employees[Employee Name],Employees[[#This Row],[Employee Name]])&gt;1</f>
        <v>0</v>
      </c>
    </row>
    <row r="497" spans="1:9" ht="30" hidden="1" customHeight="1" x14ac:dyDescent="0.3">
      <c r="A497" s="44" t="e">
        <f t="shared" si="18"/>
        <v>#VALUE!</v>
      </c>
      <c r="B497" s="8" t="str">
        <f>CONCATENATE(Employees[[#This Row],[Lastname]]," ",Employees[[#This Row],[Firstname]], " ",LEFT(Employees[[#This Row],[Middlename]],1),IF(ISBLANK(Employees[[#This Row],[Middlename]])," ","."))</f>
        <v>PAJENAGO MAIDEN A.</v>
      </c>
      <c r="C497" s="8" t="s">
        <v>1029</v>
      </c>
      <c r="D497" s="8" t="s">
        <v>1030</v>
      </c>
      <c r="E497" s="8" t="s">
        <v>1031</v>
      </c>
      <c r="F497" s="8" t="s">
        <v>1032</v>
      </c>
      <c r="G497" s="18" t="s">
        <v>1294</v>
      </c>
      <c r="H497" s="8" t="s">
        <v>135</v>
      </c>
      <c r="I497" s="8" t="b">
        <f>COUNTIF(Employees[Employee Name],Employees[[#This Row],[Employee Name]])&gt;1</f>
        <v>0</v>
      </c>
    </row>
    <row r="498" spans="1:9" ht="30" hidden="1" customHeight="1" x14ac:dyDescent="0.3">
      <c r="A498" s="44" t="e">
        <f t="shared" si="18"/>
        <v>#VALUE!</v>
      </c>
      <c r="B498" s="8" t="str">
        <f>CONCATENATE(Employees[[#This Row],[Lastname]]," ",Employees[[#This Row],[Firstname]], " ",LEFT(Employees[[#This Row],[Middlename]],1),IF(ISBLANK(Employees[[#This Row],[Middlename]])," ","."))</f>
        <v>PALAD EMERSON U.</v>
      </c>
      <c r="C498" s="18" t="s">
        <v>2052</v>
      </c>
      <c r="D498" s="18" t="s">
        <v>2053</v>
      </c>
      <c r="E498" s="18" t="s">
        <v>2054</v>
      </c>
      <c r="F498" s="18" t="s">
        <v>2055</v>
      </c>
      <c r="G498" s="8" t="s">
        <v>2007</v>
      </c>
      <c r="H498" s="18" t="s">
        <v>539</v>
      </c>
      <c r="I498" s="8" t="b">
        <f>COUNTIF(Employees[Employee Name],Employees[[#This Row],[Employee Name]])&gt;1</f>
        <v>0</v>
      </c>
    </row>
    <row r="499" spans="1:9" ht="30" hidden="1" customHeight="1" x14ac:dyDescent="0.3">
      <c r="A499" s="44" t="e">
        <f t="shared" si="18"/>
        <v>#VALUE!</v>
      </c>
      <c r="B499" s="8" t="str">
        <f>CONCATENATE(Employees[[#This Row],[Lastname]]," ",Employees[[#This Row],[Firstname]], " ",LEFT(Employees[[#This Row],[Middlename]],1),IF(ISBLANK(Employees[[#This Row],[Middlename]])," ","."))</f>
        <v>PALADAN EMERSON M.</v>
      </c>
      <c r="C499" s="18" t="s">
        <v>553</v>
      </c>
      <c r="D499" s="18" t="s">
        <v>2053</v>
      </c>
      <c r="E499" s="18" t="s">
        <v>84</v>
      </c>
      <c r="F499" s="18" t="s">
        <v>1294</v>
      </c>
      <c r="G499" s="8" t="s">
        <v>2006</v>
      </c>
      <c r="H499" s="18" t="s">
        <v>156</v>
      </c>
      <c r="I499" s="8" t="b">
        <f>COUNTIF(Employees[Employee Name],Employees[[#This Row],[Employee Name]])&gt;1</f>
        <v>0</v>
      </c>
    </row>
    <row r="500" spans="1:9" ht="30" hidden="1" customHeight="1" x14ac:dyDescent="0.3">
      <c r="A500" s="44" t="e">
        <f t="shared" ref="A500:A532" si="19">A499+1</f>
        <v>#VALUE!</v>
      </c>
      <c r="B500" s="8" t="str">
        <f>CONCATENATE(Employees[[#This Row],[Lastname]]," ",Employees[[#This Row],[Firstname]], " ",LEFT(Employees[[#This Row],[Middlename]],1),IF(ISBLANK(Employees[[#This Row],[Middlename]])," ","."))</f>
        <v xml:space="preserve">PALADAN VICENTE  </v>
      </c>
      <c r="C500" s="8" t="s">
        <v>553</v>
      </c>
      <c r="D500" s="8" t="s">
        <v>554</v>
      </c>
      <c r="E500" s="8"/>
      <c r="F500" s="18" t="s">
        <v>873</v>
      </c>
      <c r="G500" s="18" t="s">
        <v>2006</v>
      </c>
      <c r="H500" s="8" t="s">
        <v>290</v>
      </c>
      <c r="I500" s="8" t="b">
        <f>COUNTIF(Employees[Employee Name],Employees[[#This Row],[Employee Name]])&gt;1</f>
        <v>0</v>
      </c>
    </row>
    <row r="501" spans="1:9" ht="30" hidden="1" customHeight="1" x14ac:dyDescent="0.3">
      <c r="A501" s="44" t="e">
        <f t="shared" si="19"/>
        <v>#VALUE!</v>
      </c>
      <c r="B501" s="8" t="str">
        <f>CONCATENATE(Employees[[#This Row],[Lastname]]," ",Employees[[#This Row],[Firstname]], " ",LEFT(Employees[[#This Row],[Middlename]],1),IF(ISBLANK(Employees[[#This Row],[Middlename]])," ","."))</f>
        <v>PALOMA ERICKA SHAYNE E.</v>
      </c>
      <c r="C501" s="8" t="s">
        <v>1620</v>
      </c>
      <c r="D501" s="8" t="s">
        <v>1621</v>
      </c>
      <c r="E501" s="8" t="s">
        <v>380</v>
      </c>
      <c r="F501" s="8" t="s">
        <v>1294</v>
      </c>
      <c r="G501" s="18" t="s">
        <v>1294</v>
      </c>
      <c r="H501" s="8" t="s">
        <v>1711</v>
      </c>
      <c r="I501" s="8" t="b">
        <f>COUNTIF(Employees[Employee Name],Employees[[#This Row],[Employee Name]])&gt;1</f>
        <v>0</v>
      </c>
    </row>
    <row r="502" spans="1:9" ht="30" hidden="1" customHeight="1" x14ac:dyDescent="0.3">
      <c r="A502" s="44" t="e">
        <f t="shared" si="19"/>
        <v>#VALUE!</v>
      </c>
      <c r="B502" s="8" t="str">
        <f>CONCATENATE(Employees[[#This Row],[Lastname]]," ",Employees[[#This Row],[Firstname]], " ",LEFT(Employees[[#This Row],[Middlename]],1),IF(ISBLANK(Employees[[#This Row],[Middlename]])," ","."))</f>
        <v>PAMAT CELESTINA R.</v>
      </c>
      <c r="C502" s="18" t="s">
        <v>2090</v>
      </c>
      <c r="D502" s="18" t="s">
        <v>2091</v>
      </c>
      <c r="E502" s="18" t="s">
        <v>332</v>
      </c>
      <c r="F502" s="18" t="s">
        <v>1294</v>
      </c>
      <c r="G502" s="8"/>
      <c r="H502" s="18" t="s">
        <v>209</v>
      </c>
      <c r="I502" s="8" t="b">
        <f>COUNTIF(Employees[Employee Name],Employees[[#This Row],[Employee Name]])&gt;1</f>
        <v>0</v>
      </c>
    </row>
    <row r="503" spans="1:9" ht="30" hidden="1" customHeight="1" x14ac:dyDescent="0.3">
      <c r="A503" s="44" t="e">
        <f t="shared" si="19"/>
        <v>#VALUE!</v>
      </c>
      <c r="B503" s="8" t="str">
        <f>CONCATENATE(Employees[[#This Row],[Lastname]]," ",Employees[[#This Row],[Firstname]], " ",LEFT(Employees[[#This Row],[Middlename]],1),IF(ISBLANK(Employees[[#This Row],[Middlename]])," ","."))</f>
        <v>PANALIGAN ERICSON R.</v>
      </c>
      <c r="C503" s="8" t="s">
        <v>669</v>
      </c>
      <c r="D503" s="8" t="s">
        <v>1622</v>
      </c>
      <c r="E503" s="8" t="s">
        <v>332</v>
      </c>
      <c r="F503" s="8" t="s">
        <v>1294</v>
      </c>
      <c r="G503" s="18" t="s">
        <v>1294</v>
      </c>
      <c r="H503" s="8" t="s">
        <v>199</v>
      </c>
      <c r="I503" s="8" t="b">
        <f>COUNTIF(Employees[Employee Name],Employees[[#This Row],[Employee Name]])&gt;1</f>
        <v>0</v>
      </c>
    </row>
    <row r="504" spans="1:9" ht="30" hidden="1" customHeight="1" x14ac:dyDescent="0.3">
      <c r="A504" s="44" t="e">
        <f t="shared" si="19"/>
        <v>#VALUE!</v>
      </c>
      <c r="B504" s="8" t="str">
        <f>CONCATENATE(Employees[[#This Row],[Lastname]]," ",Employees[[#This Row],[Firstname]], " ",LEFT(Employees[[#This Row],[Middlename]],1),IF(ISBLANK(Employees[[#This Row],[Middlename]])," ","."))</f>
        <v>PANALIGAN GIL L.</v>
      </c>
      <c r="C504" s="8" t="s">
        <v>669</v>
      </c>
      <c r="D504" s="8" t="s">
        <v>670</v>
      </c>
      <c r="E504" s="8" t="s">
        <v>671</v>
      </c>
      <c r="F504" s="8" t="s">
        <v>198</v>
      </c>
      <c r="G504" s="18" t="s">
        <v>2006</v>
      </c>
      <c r="H504" s="8" t="s">
        <v>644</v>
      </c>
      <c r="I504" s="8" t="b">
        <f>COUNTIF(Employees[Employee Name],Employees[[#This Row],[Employee Name]])&gt;1</f>
        <v>0</v>
      </c>
    </row>
    <row r="505" spans="1:9" ht="30" hidden="1" customHeight="1" x14ac:dyDescent="0.3">
      <c r="A505" s="44" t="e">
        <f t="shared" si="19"/>
        <v>#VALUE!</v>
      </c>
      <c r="B505" s="8" t="str">
        <f>CONCATENATE(Employees[[#This Row],[Lastname]]," ",Employees[[#This Row],[Firstname]], " ",LEFT(Employees[[#This Row],[Middlename]],1),IF(ISBLANK(Employees[[#This Row],[Middlename]])," ","."))</f>
        <v>PANGANIBAN CAROLINA L.</v>
      </c>
      <c r="C505" s="8" t="s">
        <v>176</v>
      </c>
      <c r="D505" s="8" t="s">
        <v>544</v>
      </c>
      <c r="E505" s="8" t="s">
        <v>228</v>
      </c>
      <c r="F505" s="8" t="s">
        <v>1294</v>
      </c>
      <c r="G505" s="18" t="s">
        <v>1294</v>
      </c>
      <c r="H505" s="8" t="s">
        <v>1711</v>
      </c>
      <c r="I505" s="8" t="b">
        <f>COUNTIF(Employees[Employee Name],Employees[[#This Row],[Employee Name]])&gt;1</f>
        <v>0</v>
      </c>
    </row>
    <row r="506" spans="1:9" ht="30" hidden="1" customHeight="1" x14ac:dyDescent="0.3">
      <c r="A506" s="44" t="e">
        <f t="shared" si="19"/>
        <v>#VALUE!</v>
      </c>
      <c r="B506" s="8" t="str">
        <f>CONCATENATE(Employees[[#This Row],[Lastname]]," ",Employees[[#This Row],[Firstname]], " ",LEFT(Employees[[#This Row],[Middlename]],1),IF(ISBLANK(Employees[[#This Row],[Middlename]])," ","."))</f>
        <v>PANGANIBAN CRISTETA M.</v>
      </c>
      <c r="C506" s="8" t="s">
        <v>176</v>
      </c>
      <c r="D506" s="8" t="s">
        <v>177</v>
      </c>
      <c r="E506" s="8" t="s">
        <v>789</v>
      </c>
      <c r="F506" s="8" t="s">
        <v>125</v>
      </c>
      <c r="G506" s="18" t="s">
        <v>2006</v>
      </c>
      <c r="H506" s="8" t="s">
        <v>178</v>
      </c>
      <c r="I506" s="8" t="b">
        <f>COUNTIF(Employees[Employee Name],Employees[[#This Row],[Employee Name]])&gt;1</f>
        <v>0</v>
      </c>
    </row>
    <row r="507" spans="1:9" ht="30" hidden="1" customHeight="1" x14ac:dyDescent="0.3">
      <c r="A507" s="44" t="e">
        <f t="shared" si="19"/>
        <v>#VALUE!</v>
      </c>
      <c r="B507" s="8" t="str">
        <f>CONCATENATE(Employees[[#This Row],[Lastname]]," ",Employees[[#This Row],[Firstname]], " ",LEFT(Employees[[#This Row],[Middlename]],1),IF(ISBLANK(Employees[[#This Row],[Middlename]])," ","."))</f>
        <v>PANGHULAN CONRADO C.</v>
      </c>
      <c r="C507" s="8" t="s">
        <v>2152</v>
      </c>
      <c r="D507" s="8" t="s">
        <v>2153</v>
      </c>
      <c r="E507" s="8" t="s">
        <v>654</v>
      </c>
      <c r="F507" s="8" t="s">
        <v>2154</v>
      </c>
      <c r="G507" s="8"/>
      <c r="H507" s="8" t="s">
        <v>156</v>
      </c>
      <c r="I507" s="8" t="b">
        <f>COUNTIF(Employees[Employee Name],Employees[[#This Row],[Employee Name]])&gt;1</f>
        <v>0</v>
      </c>
    </row>
    <row r="508" spans="1:9" ht="30" hidden="1" customHeight="1" x14ac:dyDescent="0.3">
      <c r="A508" s="44" t="e">
        <f t="shared" si="19"/>
        <v>#VALUE!</v>
      </c>
      <c r="B508" s="8" t="str">
        <f>CONCATENATE(Employees[[#This Row],[Lastname]]," ",Employees[[#This Row],[Firstname]], " ",LEFT(Employees[[#This Row],[Middlename]],1),IF(ISBLANK(Employees[[#This Row],[Middlename]])," ","."))</f>
        <v>PARAISO MARIA LORENA D.</v>
      </c>
      <c r="C508" s="8" t="s">
        <v>1623</v>
      </c>
      <c r="D508" s="8" t="s">
        <v>1624</v>
      </c>
      <c r="E508" s="8" t="s">
        <v>1625</v>
      </c>
      <c r="F508" s="8" t="s">
        <v>1294</v>
      </c>
      <c r="G508" s="18" t="s">
        <v>1294</v>
      </c>
      <c r="H508" s="8" t="s">
        <v>1713</v>
      </c>
      <c r="I508" s="8" t="b">
        <f>COUNTIF(Employees[Employee Name],Employees[[#This Row],[Employee Name]])&gt;1</f>
        <v>0</v>
      </c>
    </row>
    <row r="509" spans="1:9" ht="30" hidden="1" customHeight="1" x14ac:dyDescent="0.3">
      <c r="A509" s="44" t="e">
        <f t="shared" si="19"/>
        <v>#VALUE!</v>
      </c>
      <c r="B509" s="8" t="str">
        <f>CONCATENATE(Employees[[#This Row],[Lastname]]," ",Employees[[#This Row],[Firstname]], " ",LEFT(Employees[[#This Row],[Middlename]],1),IF(ISBLANK(Employees[[#This Row],[Middlename]])," ","."))</f>
        <v>PARAS TEOFILA A.</v>
      </c>
      <c r="C509" s="8" t="s">
        <v>312</v>
      </c>
      <c r="D509" s="8" t="s">
        <v>313</v>
      </c>
      <c r="E509" s="8" t="s">
        <v>88</v>
      </c>
      <c r="F509" s="8" t="s">
        <v>314</v>
      </c>
      <c r="G509" s="18" t="s">
        <v>2006</v>
      </c>
      <c r="H509" s="8" t="s">
        <v>272</v>
      </c>
      <c r="I509" s="8" t="b">
        <f>COUNTIF(Employees[Employee Name],Employees[[#This Row],[Employee Name]])&gt;1</f>
        <v>0</v>
      </c>
    </row>
    <row r="510" spans="1:9" ht="30" hidden="1" customHeight="1" x14ac:dyDescent="0.3">
      <c r="A510" s="44" t="e">
        <f t="shared" si="19"/>
        <v>#VALUE!</v>
      </c>
      <c r="B510" s="8" t="str">
        <f>CONCATENATE(Employees[[#This Row],[Lastname]]," ",Employees[[#This Row],[Firstname]], " ",LEFT(Employees[[#This Row],[Middlename]],1),IF(ISBLANK(Employees[[#This Row],[Middlename]])," ","."))</f>
        <v>PARASDAS OFELIA C.</v>
      </c>
      <c r="C510" s="8" t="s">
        <v>1101</v>
      </c>
      <c r="D510" s="8" t="s">
        <v>197</v>
      </c>
      <c r="E510" s="8" t="s">
        <v>1322</v>
      </c>
      <c r="F510" s="8" t="s">
        <v>198</v>
      </c>
      <c r="G510" s="18" t="s">
        <v>2006</v>
      </c>
      <c r="H510" s="18" t="s">
        <v>368</v>
      </c>
      <c r="I510" s="8" t="b">
        <f>COUNTIF(Employees[Employee Name],Employees[[#This Row],[Employee Name]])&gt;1</f>
        <v>0</v>
      </c>
    </row>
    <row r="511" spans="1:9" ht="30" hidden="1" customHeight="1" x14ac:dyDescent="0.3">
      <c r="A511" s="44" t="e">
        <f>A509+1</f>
        <v>#VALUE!</v>
      </c>
      <c r="B511" s="8" t="str">
        <f>CONCATENATE(Employees[[#This Row],[Lastname]]," ",Employees[[#This Row],[Firstname]], " ",LEFT(Employees[[#This Row],[Middlename]],1),IF(ISBLANK(Employees[[#This Row],[Middlename]])," ","."))</f>
        <v>PARRA ANABELLE P.</v>
      </c>
      <c r="C511" s="18" t="s">
        <v>226</v>
      </c>
      <c r="D511" s="18" t="s">
        <v>2303</v>
      </c>
      <c r="E511" s="18" t="s">
        <v>2304</v>
      </c>
      <c r="F511" s="18" t="s">
        <v>198</v>
      </c>
      <c r="G511" s="8"/>
      <c r="H511" s="18" t="s">
        <v>2305</v>
      </c>
      <c r="I511" s="8" t="b">
        <f>COUNTIF(Employees[Employee Name],Employees[[#This Row],[Employee Name]])&gt;1</f>
        <v>0</v>
      </c>
    </row>
    <row r="512" spans="1:9" ht="30" hidden="1" customHeight="1" x14ac:dyDescent="0.3">
      <c r="A512" s="44" t="e">
        <f>A510+1</f>
        <v>#VALUE!</v>
      </c>
      <c r="B512" s="8" t="str">
        <f>CONCATENATE(Employees[[#This Row],[Lastname]]," ",Employees[[#This Row],[Firstname]], " ",LEFT(Employees[[#This Row],[Middlename]],1),IF(ISBLANK(Employees[[#This Row],[Middlename]])," ","."))</f>
        <v>PARRA LORNA A.</v>
      </c>
      <c r="C512" s="8" t="s">
        <v>226</v>
      </c>
      <c r="D512" s="8" t="s">
        <v>1353</v>
      </c>
      <c r="E512" s="8" t="s">
        <v>88</v>
      </c>
      <c r="F512" s="8" t="s">
        <v>1348</v>
      </c>
      <c r="G512" s="18" t="s">
        <v>2006</v>
      </c>
      <c r="H512" s="8" t="s">
        <v>363</v>
      </c>
      <c r="I512" s="8" t="b">
        <f>COUNTIF(Employees[Employee Name],Employees[[#This Row],[Employee Name]])&gt;1</f>
        <v>0</v>
      </c>
    </row>
    <row r="513" spans="1:9" ht="30" hidden="1" customHeight="1" x14ac:dyDescent="0.3">
      <c r="A513" s="44" t="e">
        <f t="shared" si="19"/>
        <v>#VALUE!</v>
      </c>
      <c r="B513" s="8" t="str">
        <f>CONCATENATE(Employees[[#This Row],[Lastname]]," ",Employees[[#This Row],[Firstname]], " ",LEFT(Employees[[#This Row],[Middlename]],1),IF(ISBLANK(Employees[[#This Row],[Middlename]])," ","."))</f>
        <v>PARRA MARCIANA L.</v>
      </c>
      <c r="C513" s="8" t="s">
        <v>226</v>
      </c>
      <c r="D513" s="8" t="s">
        <v>227</v>
      </c>
      <c r="E513" s="8" t="s">
        <v>228</v>
      </c>
      <c r="F513" s="8" t="s">
        <v>223</v>
      </c>
      <c r="G513" s="8" t="s">
        <v>2006</v>
      </c>
      <c r="H513" s="8" t="s">
        <v>213</v>
      </c>
      <c r="I513" s="8" t="b">
        <f>COUNTIF(Employees[Employee Name],Employees[[#This Row],[Employee Name]])&gt;1</f>
        <v>0</v>
      </c>
    </row>
    <row r="514" spans="1:9" ht="30" hidden="1" customHeight="1" x14ac:dyDescent="0.3">
      <c r="A514" s="44" t="e">
        <f t="shared" si="19"/>
        <v>#VALUE!</v>
      </c>
      <c r="B514" s="8" t="str">
        <f>CONCATENATE(Employees[[#This Row],[Lastname]]," ",Employees[[#This Row],[Firstname]], " ",LEFT(Employees[[#This Row],[Middlename]],1),IF(ISBLANK(Employees[[#This Row],[Middlename]])," ","."))</f>
        <v>PARRA VICTORIA S.</v>
      </c>
      <c r="C514" s="8" t="s">
        <v>226</v>
      </c>
      <c r="D514" s="8" t="s">
        <v>627</v>
      </c>
      <c r="E514" s="8" t="s">
        <v>161</v>
      </c>
      <c r="F514" s="8" t="s">
        <v>198</v>
      </c>
      <c r="G514" s="18" t="s">
        <v>2006</v>
      </c>
      <c r="H514" s="8" t="s">
        <v>287</v>
      </c>
      <c r="I514" s="8" t="b">
        <f>COUNTIF(Employees[Employee Name],Employees[[#This Row],[Employee Name]])&gt;1</f>
        <v>0</v>
      </c>
    </row>
    <row r="515" spans="1:9" ht="30" hidden="1" customHeight="1" x14ac:dyDescent="0.3">
      <c r="A515" s="44" t="e">
        <f t="shared" si="19"/>
        <v>#VALUE!</v>
      </c>
      <c r="B515" s="8" t="str">
        <f>CONCATENATE(Employees[[#This Row],[Lastname]]," ",Employees[[#This Row],[Firstname]], " ",LEFT(Employees[[#This Row],[Middlename]],1),IF(ISBLANK(Employees[[#This Row],[Middlename]])," ","."))</f>
        <v>PARRA VIOLETA C.</v>
      </c>
      <c r="C515" s="8" t="s">
        <v>226</v>
      </c>
      <c r="D515" s="8" t="s">
        <v>99</v>
      </c>
      <c r="E515" s="8" t="s">
        <v>134</v>
      </c>
      <c r="F515" s="8" t="s">
        <v>900</v>
      </c>
      <c r="G515" s="8" t="s">
        <v>2006</v>
      </c>
      <c r="H515" s="8" t="s">
        <v>156</v>
      </c>
      <c r="I515" s="8" t="b">
        <f>COUNTIF(Employees[Employee Name],Employees[[#This Row],[Employee Name]])&gt;1</f>
        <v>0</v>
      </c>
    </row>
    <row r="516" spans="1:9" ht="30" hidden="1" customHeight="1" x14ac:dyDescent="0.3">
      <c r="A516" s="44" t="e">
        <f t="shared" si="19"/>
        <v>#VALUE!</v>
      </c>
      <c r="B516" s="8" t="str">
        <f>CONCATENATE(Employees[[#This Row],[Lastname]]," ",Employees[[#This Row],[Firstname]], " ",LEFT(Employees[[#This Row],[Middlename]],1),IF(ISBLANK(Employees[[#This Row],[Middlename]])," ","."))</f>
        <v>PASCUA LORENA D.</v>
      </c>
      <c r="C516" s="8" t="s">
        <v>190</v>
      </c>
      <c r="D516" s="8" t="s">
        <v>191</v>
      </c>
      <c r="E516" s="8" t="s">
        <v>449</v>
      </c>
      <c r="F516" s="8" t="s">
        <v>192</v>
      </c>
      <c r="G516" s="8" t="s">
        <v>2006</v>
      </c>
      <c r="H516" s="8" t="s">
        <v>97</v>
      </c>
      <c r="I516" s="8" t="b">
        <f>COUNTIF(Employees[Employee Name],Employees[[#This Row],[Employee Name]])&gt;1</f>
        <v>0</v>
      </c>
    </row>
    <row r="517" spans="1:9" ht="30" hidden="1" customHeight="1" x14ac:dyDescent="0.3">
      <c r="A517" s="44" t="e">
        <f t="shared" si="19"/>
        <v>#VALUE!</v>
      </c>
      <c r="B517" s="8" t="str">
        <f>CONCATENATE(Employees[[#This Row],[Lastname]]," ",Employees[[#This Row],[Firstname]], " ",LEFT(Employees[[#This Row],[Middlename]],1),IF(ISBLANK(Employees[[#This Row],[Middlename]])," ","."))</f>
        <v>PASENAGO MAIDEN A.</v>
      </c>
      <c r="C517" s="18" t="s">
        <v>2064</v>
      </c>
      <c r="D517" s="18" t="s">
        <v>1030</v>
      </c>
      <c r="E517" s="18" t="s">
        <v>1031</v>
      </c>
      <c r="F517" s="8"/>
      <c r="G517" s="8"/>
      <c r="H517" s="8"/>
      <c r="I517" s="8" t="b">
        <f>COUNTIF(Employees[Employee Name],Employees[[#This Row],[Employee Name]])&gt;1</f>
        <v>0</v>
      </c>
    </row>
    <row r="518" spans="1:9" ht="30" hidden="1" customHeight="1" x14ac:dyDescent="0.3">
      <c r="A518" s="44" t="e">
        <f t="shared" si="19"/>
        <v>#VALUE!</v>
      </c>
      <c r="B518" s="8" t="str">
        <f>CONCATENATE(Employees[[#This Row],[Lastname]]," ",Employees[[#This Row],[Firstname]], " ",LEFT(Employees[[#This Row],[Middlename]],1),IF(ISBLANK(Employees[[#This Row],[Middlename]])," ","."))</f>
        <v>PATAWE ELMA M.</v>
      </c>
      <c r="C518" s="8" t="s">
        <v>1231</v>
      </c>
      <c r="D518" s="8" t="s">
        <v>1232</v>
      </c>
      <c r="E518" s="8" t="s">
        <v>84</v>
      </c>
      <c r="F518" s="18" t="s">
        <v>2015</v>
      </c>
      <c r="G518" s="18" t="s">
        <v>2006</v>
      </c>
      <c r="H518" s="18" t="s">
        <v>1233</v>
      </c>
      <c r="I518" s="8" t="b">
        <f>COUNTIF(Employees[Employee Name],Employees[[#This Row],[Employee Name]])&gt;1</f>
        <v>0</v>
      </c>
    </row>
    <row r="519" spans="1:9" ht="30" hidden="1" customHeight="1" x14ac:dyDescent="0.3">
      <c r="A519" s="44" t="e">
        <f t="shared" si="19"/>
        <v>#VALUE!</v>
      </c>
      <c r="B519" s="8" t="str">
        <f>CONCATENATE(Employees[[#This Row],[Lastname]]," ",Employees[[#This Row],[Firstname]], " ",LEFT(Employees[[#This Row],[Middlename]],1),IF(ISBLANK(Employees[[#This Row],[Middlename]])," ","."))</f>
        <v>PATERNO MARIA LOURDERS P.</v>
      </c>
      <c r="C519" s="8" t="s">
        <v>635</v>
      </c>
      <c r="D519" s="8" t="s">
        <v>1626</v>
      </c>
      <c r="E519" s="8" t="s">
        <v>124</v>
      </c>
      <c r="F519" s="8" t="s">
        <v>1294</v>
      </c>
      <c r="G519" s="18" t="s">
        <v>1294</v>
      </c>
      <c r="H519" s="8" t="s">
        <v>368</v>
      </c>
      <c r="I519" s="8" t="b">
        <f>COUNTIF(Employees[Employee Name],Employees[[#This Row],[Employee Name]])&gt;1</f>
        <v>0</v>
      </c>
    </row>
    <row r="520" spans="1:9" ht="30" hidden="1" customHeight="1" x14ac:dyDescent="0.3">
      <c r="A520" s="44" t="e">
        <f t="shared" si="19"/>
        <v>#VALUE!</v>
      </c>
      <c r="B520" s="8" t="str">
        <f>CONCATENATE(Employees[[#This Row],[Lastname]]," ",Employees[[#This Row],[Firstname]], " ",LEFT(Employees[[#This Row],[Middlename]],1),IF(ISBLANK(Employees[[#This Row],[Middlename]])," ","."))</f>
        <v>PATERNO PAULINO P.</v>
      </c>
      <c r="C520" s="8" t="s">
        <v>635</v>
      </c>
      <c r="D520" s="8" t="s">
        <v>636</v>
      </c>
      <c r="E520" s="8" t="s">
        <v>124</v>
      </c>
      <c r="F520" s="8" t="s">
        <v>198</v>
      </c>
      <c r="G520" s="18" t="s">
        <v>2006</v>
      </c>
      <c r="H520" s="8" t="s">
        <v>287</v>
      </c>
      <c r="I520" s="8" t="b">
        <f>COUNTIF(Employees[Employee Name],Employees[[#This Row],[Employee Name]])&gt;1</f>
        <v>0</v>
      </c>
    </row>
    <row r="521" spans="1:9" ht="30" hidden="1" customHeight="1" x14ac:dyDescent="0.3">
      <c r="A521" s="44" t="e">
        <f t="shared" si="19"/>
        <v>#VALUE!</v>
      </c>
      <c r="B521" s="8" t="str">
        <f>CONCATENATE(Employees[[#This Row],[Lastname]]," ",Employees[[#This Row],[Firstname]], " ",LEFT(Employees[[#This Row],[Middlename]],1),IF(ISBLANK(Employees[[#This Row],[Middlename]])," ","."))</f>
        <v>PATRICIO APRIL V.</v>
      </c>
      <c r="C521" s="8" t="s">
        <v>1227</v>
      </c>
      <c r="D521" s="8" t="s">
        <v>1228</v>
      </c>
      <c r="E521" s="8" t="s">
        <v>347</v>
      </c>
      <c r="F521" s="18" t="s">
        <v>212</v>
      </c>
      <c r="G521" s="18" t="s">
        <v>2006</v>
      </c>
      <c r="H521" s="8"/>
      <c r="I521" s="8" t="b">
        <f>COUNTIF(Employees[Employee Name],Employees[[#This Row],[Employee Name]])&gt;1</f>
        <v>0</v>
      </c>
    </row>
    <row r="522" spans="1:9" ht="30" hidden="1" customHeight="1" x14ac:dyDescent="0.3">
      <c r="A522" s="44" t="e">
        <f t="shared" si="19"/>
        <v>#VALUE!</v>
      </c>
      <c r="B522" s="8" t="str">
        <f>CONCATENATE(Employees[[#This Row],[Lastname]]," ",Employees[[#This Row],[Firstname]], " ",LEFT(Employees[[#This Row],[Middlename]],1),IF(ISBLANK(Employees[[#This Row],[Middlename]])," ","."))</f>
        <v xml:space="preserve">PAYAD ALEXANDER  </v>
      </c>
      <c r="C522" s="8" t="s">
        <v>459</v>
      </c>
      <c r="D522" s="8" t="s">
        <v>567</v>
      </c>
      <c r="E522" s="8"/>
      <c r="F522" s="18" t="s">
        <v>198</v>
      </c>
      <c r="G522" s="18" t="s">
        <v>2006</v>
      </c>
      <c r="H522" s="8" t="s">
        <v>290</v>
      </c>
      <c r="I522" s="8" t="b">
        <f>COUNTIF(Employees[Employee Name],Employees[[#This Row],[Employee Name]])&gt;1</f>
        <v>0</v>
      </c>
    </row>
    <row r="523" spans="1:9" ht="30" hidden="1" customHeight="1" x14ac:dyDescent="0.3">
      <c r="A523" s="44" t="e">
        <f t="shared" si="19"/>
        <v>#VALUE!</v>
      </c>
      <c r="B523" s="8" t="str">
        <f>CONCATENATE(Employees[[#This Row],[Lastname]]," ",Employees[[#This Row],[Firstname]], " ",LEFT(Employees[[#This Row],[Middlename]],1),IF(ISBLANK(Employees[[#This Row],[Middlename]])," ","."))</f>
        <v>PAYAD EDGARDO F.</v>
      </c>
      <c r="C523" s="8" t="s">
        <v>459</v>
      </c>
      <c r="D523" s="8" t="s">
        <v>1111</v>
      </c>
      <c r="E523" s="8" t="s">
        <v>238</v>
      </c>
      <c r="F523" s="18" t="s">
        <v>125</v>
      </c>
      <c r="G523" s="18" t="s">
        <v>2006</v>
      </c>
      <c r="H523" s="8" t="s">
        <v>290</v>
      </c>
      <c r="I523" s="8" t="b">
        <f>COUNTIF(Employees[Employee Name],Employees[[#This Row],[Employee Name]])&gt;1</f>
        <v>0</v>
      </c>
    </row>
    <row r="524" spans="1:9" ht="30" hidden="1" customHeight="1" x14ac:dyDescent="0.3">
      <c r="A524" s="44" t="e">
        <f t="shared" si="19"/>
        <v>#VALUE!</v>
      </c>
      <c r="B524" s="8" t="str">
        <f>CONCATENATE(Employees[[#This Row],[Lastname]]," ",Employees[[#This Row],[Firstname]], " ",LEFT(Employees[[#This Row],[Middlename]],1),IF(ISBLANK(Employees[[#This Row],[Middlename]])," ","."))</f>
        <v>PAYAD MARICEL  Q.</v>
      </c>
      <c r="C524" s="8" t="s">
        <v>459</v>
      </c>
      <c r="D524" s="8" t="s">
        <v>460</v>
      </c>
      <c r="E524" s="8" t="s">
        <v>1110</v>
      </c>
      <c r="F524" s="18" t="s">
        <v>198</v>
      </c>
      <c r="G524" s="18" t="s">
        <v>2006</v>
      </c>
      <c r="H524" s="8" t="s">
        <v>89</v>
      </c>
      <c r="I524" s="8" t="b">
        <f>COUNTIF(Employees[Employee Name],Employees[[#This Row],[Employee Name]])&gt;1</f>
        <v>0</v>
      </c>
    </row>
    <row r="525" spans="1:9" ht="30" hidden="1" customHeight="1" x14ac:dyDescent="0.3">
      <c r="A525" s="44" t="e">
        <f t="shared" si="19"/>
        <v>#VALUE!</v>
      </c>
      <c r="B525" s="8" t="str">
        <f>CONCATENATE(Employees[[#This Row],[Lastname]]," ",Employees[[#This Row],[Firstname]], " ",LEFT(Employees[[#This Row],[Middlename]],1),IF(ISBLANK(Employees[[#This Row],[Middlename]])," ","."))</f>
        <v xml:space="preserve">PAYAD RONALDO  </v>
      </c>
      <c r="C525" s="8" t="s">
        <v>459</v>
      </c>
      <c r="D525" s="8" t="s">
        <v>1627</v>
      </c>
      <c r="E525" s="8"/>
      <c r="F525" s="8" t="s">
        <v>1294</v>
      </c>
      <c r="G525" s="18" t="s">
        <v>1294</v>
      </c>
      <c r="H525" s="8" t="s">
        <v>290</v>
      </c>
      <c r="I525" s="8" t="b">
        <f>COUNTIF(Employees[Employee Name],Employees[[#This Row],[Employee Name]])&gt;1</f>
        <v>0</v>
      </c>
    </row>
    <row r="526" spans="1:9" ht="30" hidden="1" customHeight="1" x14ac:dyDescent="0.3">
      <c r="A526" s="44" t="e">
        <f t="shared" si="19"/>
        <v>#VALUE!</v>
      </c>
      <c r="B526" s="8" t="str">
        <f>CONCATENATE(Employees[[#This Row],[Lastname]]," ",Employees[[#This Row],[Firstname]], " ",LEFT(Employees[[#This Row],[Middlename]],1),IF(ISBLANK(Employees[[#This Row],[Middlename]])," ","."))</f>
        <v>PAZ JOSUE O.</v>
      </c>
      <c r="C526" s="8" t="s">
        <v>1628</v>
      </c>
      <c r="D526" s="8" t="s">
        <v>1629</v>
      </c>
      <c r="E526" s="8" t="s">
        <v>1630</v>
      </c>
      <c r="F526" s="8" t="s">
        <v>1294</v>
      </c>
      <c r="G526" s="18" t="s">
        <v>1294</v>
      </c>
      <c r="H526" s="8" t="s">
        <v>290</v>
      </c>
      <c r="I526" s="8" t="b">
        <f>COUNTIF(Employees[Employee Name],Employees[[#This Row],[Employee Name]])&gt;1</f>
        <v>0</v>
      </c>
    </row>
    <row r="527" spans="1:9" ht="30" hidden="1" customHeight="1" x14ac:dyDescent="0.3">
      <c r="A527" s="44" t="e">
        <f t="shared" si="19"/>
        <v>#VALUE!</v>
      </c>
      <c r="B527" s="8" t="str">
        <f>CONCATENATE(Employees[[#This Row],[Lastname]]," ",Employees[[#This Row],[Firstname]], " ",LEFT(Employees[[#This Row],[Middlename]],1),IF(ISBLANK(Employees[[#This Row],[Middlename]])," ","."))</f>
        <v>PEJI NARCISO V.</v>
      </c>
      <c r="C527" s="8" t="s">
        <v>869</v>
      </c>
      <c r="D527" s="8" t="s">
        <v>1631</v>
      </c>
      <c r="E527" s="8" t="s">
        <v>864</v>
      </c>
      <c r="F527" s="8" t="s">
        <v>1710</v>
      </c>
      <c r="G527" s="18" t="s">
        <v>1710</v>
      </c>
      <c r="H527" s="8" t="s">
        <v>1715</v>
      </c>
      <c r="I527" s="8" t="b">
        <f>COUNTIF(Employees[Employee Name],Employees[[#This Row],[Employee Name]])&gt;1</f>
        <v>0</v>
      </c>
    </row>
    <row r="528" spans="1:9" ht="30" hidden="1" customHeight="1" x14ac:dyDescent="0.3">
      <c r="A528" s="44" t="e">
        <f t="shared" si="19"/>
        <v>#VALUE!</v>
      </c>
      <c r="B528" s="8" t="str">
        <f>CONCATENATE(Employees[[#This Row],[Lastname]]," ",Employees[[#This Row],[Firstname]], " ",LEFT(Employees[[#This Row],[Middlename]],1),IF(ISBLANK(Employees[[#This Row],[Middlename]])," ","."))</f>
        <v>PEJI REGINE B.</v>
      </c>
      <c r="C528" s="8" t="s">
        <v>869</v>
      </c>
      <c r="D528" s="8" t="s">
        <v>1632</v>
      </c>
      <c r="E528" s="8" t="s">
        <v>1633</v>
      </c>
      <c r="F528" s="8" t="s">
        <v>1294</v>
      </c>
      <c r="G528" s="18" t="s">
        <v>1294</v>
      </c>
      <c r="H528" s="8" t="s">
        <v>126</v>
      </c>
      <c r="I528" s="8" t="b">
        <f>COUNTIF(Employees[Employee Name],Employees[[#This Row],[Employee Name]])&gt;1</f>
        <v>0</v>
      </c>
    </row>
    <row r="529" spans="1:9" ht="30" hidden="1" customHeight="1" x14ac:dyDescent="0.3">
      <c r="A529" s="44" t="e">
        <f t="shared" si="19"/>
        <v>#VALUE!</v>
      </c>
      <c r="B529" s="8" t="str">
        <f>CONCATENATE(Employees[[#This Row],[Lastname]]," ",Employees[[#This Row],[Firstname]], " ",LEFT(Employees[[#This Row],[Middlename]],1),IF(ISBLANK(Employees[[#This Row],[Middlename]])," ","."))</f>
        <v>PELIMBERGO MICHELLE A.</v>
      </c>
      <c r="C529" s="8" t="s">
        <v>1014</v>
      </c>
      <c r="D529" s="8" t="s">
        <v>1015</v>
      </c>
      <c r="E529" s="8" t="s">
        <v>1016</v>
      </c>
      <c r="F529" s="8" t="s">
        <v>212</v>
      </c>
      <c r="G529" s="18" t="s">
        <v>2006</v>
      </c>
      <c r="H529" s="8" t="s">
        <v>213</v>
      </c>
      <c r="I529" s="8" t="b">
        <f>COUNTIF(Employees[Employee Name],Employees[[#This Row],[Employee Name]])&gt;1</f>
        <v>0</v>
      </c>
    </row>
    <row r="530" spans="1:9" ht="30" hidden="1" customHeight="1" x14ac:dyDescent="0.3">
      <c r="A530" s="44" t="e">
        <f t="shared" si="19"/>
        <v>#VALUE!</v>
      </c>
      <c r="B530" s="8" t="str">
        <f>CONCATENATE(Employees[[#This Row],[Lastname]]," ",Employees[[#This Row],[Firstname]], " ",LEFT(Employees[[#This Row],[Middlename]],1),IF(ISBLANK(Employees[[#This Row],[Middlename]])," ","."))</f>
        <v>PEÑAFIEL MELISSA Q.</v>
      </c>
      <c r="C530" s="8" t="s">
        <v>615</v>
      </c>
      <c r="D530" s="8" t="s">
        <v>616</v>
      </c>
      <c r="E530" s="8" t="s">
        <v>1110</v>
      </c>
      <c r="F530" s="8" t="s">
        <v>125</v>
      </c>
      <c r="G530" s="18" t="s">
        <v>2006</v>
      </c>
      <c r="H530" s="8" t="s">
        <v>182</v>
      </c>
      <c r="I530" s="8" t="b">
        <f>COUNTIF(Employees[Employee Name],Employees[[#This Row],[Employee Name]])&gt;1</f>
        <v>0</v>
      </c>
    </row>
    <row r="531" spans="1:9" ht="30" hidden="1" customHeight="1" x14ac:dyDescent="0.3">
      <c r="A531" s="44" t="e">
        <f t="shared" si="19"/>
        <v>#VALUE!</v>
      </c>
      <c r="B531" s="8" t="str">
        <f>CONCATENATE(Employees[[#This Row],[Lastname]]," ",Employees[[#This Row],[Firstname]], " ",LEFT(Employees[[#This Row],[Middlename]],1),IF(ISBLANK(Employees[[#This Row],[Middlename]])," ","."))</f>
        <v>PEÑAFLORIDA LORYN B.</v>
      </c>
      <c r="C531" s="8" t="s">
        <v>741</v>
      </c>
      <c r="D531" s="8" t="s">
        <v>742</v>
      </c>
      <c r="E531" s="8" t="s">
        <v>145</v>
      </c>
      <c r="F531" s="8" t="s">
        <v>212</v>
      </c>
      <c r="G531" s="18" t="s">
        <v>2006</v>
      </c>
      <c r="H531" s="8" t="s">
        <v>213</v>
      </c>
      <c r="I531" s="8" t="b">
        <f>COUNTIF(Employees[Employee Name],Employees[[#This Row],[Employee Name]])&gt;1</f>
        <v>0</v>
      </c>
    </row>
    <row r="532" spans="1:9" ht="30" hidden="1" customHeight="1" x14ac:dyDescent="0.3">
      <c r="A532" s="44" t="e">
        <f t="shared" si="19"/>
        <v>#VALUE!</v>
      </c>
      <c r="B532" s="8" t="str">
        <f>CONCATENATE(Employees[[#This Row],[Lastname]]," ",Employees[[#This Row],[Firstname]], " ",LEFT(Employees[[#This Row],[Middlename]],1),IF(ISBLANK(Employees[[#This Row],[Middlename]])," ","."))</f>
        <v>PENALES GLORIA P.</v>
      </c>
      <c r="C532" s="8" t="s">
        <v>714</v>
      </c>
      <c r="D532" s="8" t="s">
        <v>663</v>
      </c>
      <c r="E532" s="8" t="s">
        <v>124</v>
      </c>
      <c r="F532" s="8" t="s">
        <v>759</v>
      </c>
      <c r="G532" s="8" t="s">
        <v>2006</v>
      </c>
      <c r="H532" s="8" t="s">
        <v>465</v>
      </c>
      <c r="I532" s="8" t="b">
        <f>COUNTIF(Employees[Employee Name],Employees[[#This Row],[Employee Name]])&gt;1</f>
        <v>0</v>
      </c>
    </row>
    <row r="533" spans="1:9" ht="30" hidden="1" customHeight="1" x14ac:dyDescent="0.3">
      <c r="A533" s="44" t="e">
        <f t="shared" ref="A533:A553" si="20">A532+1</f>
        <v>#VALUE!</v>
      </c>
      <c r="B533" s="8" t="str">
        <f>CONCATENATE(Employees[[#This Row],[Lastname]]," ",Employees[[#This Row],[Firstname]], " ",LEFT(Employees[[#This Row],[Middlename]],1),IF(ISBLANK(Employees[[#This Row],[Middlename]])," ","."))</f>
        <v>PENALES GUILLERMA B.</v>
      </c>
      <c r="C533" s="8" t="s">
        <v>714</v>
      </c>
      <c r="D533" s="8" t="s">
        <v>715</v>
      </c>
      <c r="E533" s="8" t="s">
        <v>145</v>
      </c>
      <c r="F533" s="8" t="s">
        <v>314</v>
      </c>
      <c r="G533" s="18" t="s">
        <v>2006</v>
      </c>
      <c r="H533" s="8" t="s">
        <v>182</v>
      </c>
      <c r="I533" s="8" t="b">
        <f>COUNTIF(Employees[Employee Name],Employees[[#This Row],[Employee Name]])&gt;1</f>
        <v>0</v>
      </c>
    </row>
    <row r="534" spans="1:9" ht="30" hidden="1" customHeight="1" x14ac:dyDescent="0.3">
      <c r="A534" s="44" t="e">
        <f t="shared" si="20"/>
        <v>#VALUE!</v>
      </c>
      <c r="B534" s="8" t="str">
        <f>CONCATENATE(Employees[[#This Row],[Lastname]]," ",Employees[[#This Row],[Firstname]], " ",LEFT(Employees[[#This Row],[Middlename]],1),IF(ISBLANK(Employees[[#This Row],[Middlename]])," ","."))</f>
        <v>PEÑANO DARYL BAMBI B.</v>
      </c>
      <c r="C534" s="8" t="s">
        <v>1317</v>
      </c>
      <c r="D534" s="8" t="s">
        <v>1035</v>
      </c>
      <c r="E534" s="8" t="s">
        <v>1036</v>
      </c>
      <c r="F534" s="8" t="s">
        <v>96</v>
      </c>
      <c r="G534" s="8" t="s">
        <v>2006</v>
      </c>
      <c r="H534" s="8" t="s">
        <v>97</v>
      </c>
      <c r="I534" s="8" t="b">
        <f>COUNTIF(Employees[Employee Name],Employees[[#This Row],[Employee Name]])&gt;1</f>
        <v>0</v>
      </c>
    </row>
    <row r="535" spans="1:9" ht="30" hidden="1" customHeight="1" x14ac:dyDescent="0.3">
      <c r="A535" s="44" t="e">
        <f t="shared" si="20"/>
        <v>#VALUE!</v>
      </c>
      <c r="B535" s="8" t="str">
        <f>CONCATENATE(Employees[[#This Row],[Lastname]]," ",Employees[[#This Row],[Firstname]], " ",LEFT(Employees[[#This Row],[Middlename]],1),IF(ISBLANK(Employees[[#This Row],[Middlename]])," ","."))</f>
        <v>PEÑARANDA MARIA KEREN N.</v>
      </c>
      <c r="C535" s="8" t="s">
        <v>1280</v>
      </c>
      <c r="D535" s="8" t="s">
        <v>1281</v>
      </c>
      <c r="E535" s="8" t="s">
        <v>336</v>
      </c>
      <c r="F535" s="8" t="s">
        <v>1282</v>
      </c>
      <c r="G535" s="8" t="s">
        <v>2006</v>
      </c>
      <c r="H535" s="8"/>
      <c r="I535" s="8" t="b">
        <f>COUNTIF(Employees[Employee Name],Employees[[#This Row],[Employee Name]])&gt;1</f>
        <v>0</v>
      </c>
    </row>
    <row r="536" spans="1:9" ht="30" hidden="1" customHeight="1" x14ac:dyDescent="0.3">
      <c r="A536" s="44" t="e">
        <f t="shared" si="20"/>
        <v>#VALUE!</v>
      </c>
      <c r="B536" s="8" t="str">
        <f>CONCATENATE(Employees[[#This Row],[Lastname]]," ",Employees[[#This Row],[Firstname]], " ",LEFT(Employees[[#This Row],[Middlename]],1),IF(ISBLANK(Employees[[#This Row],[Middlename]])," ","."))</f>
        <v>PEÑERO LILIBETH B.</v>
      </c>
      <c r="C536" s="8" t="s">
        <v>215</v>
      </c>
      <c r="D536" s="8" t="s">
        <v>216</v>
      </c>
      <c r="E536" s="8" t="s">
        <v>145</v>
      </c>
      <c r="F536" s="8" t="s">
        <v>212</v>
      </c>
      <c r="G536" s="18" t="s">
        <v>2006</v>
      </c>
      <c r="H536" s="8" t="s">
        <v>213</v>
      </c>
      <c r="I536" s="8" t="b">
        <f>COUNTIF(Employees[Employee Name],Employees[[#This Row],[Employee Name]])&gt;1</f>
        <v>0</v>
      </c>
    </row>
    <row r="537" spans="1:9" ht="30" hidden="1" customHeight="1" x14ac:dyDescent="0.3">
      <c r="A537" s="44" t="e">
        <f t="shared" si="20"/>
        <v>#VALUE!</v>
      </c>
      <c r="B537" s="8" t="str">
        <f>CONCATENATE(Employees[[#This Row],[Lastname]]," ",Employees[[#This Row],[Firstname]], " ",LEFT(Employees[[#This Row],[Middlename]],1),IF(ISBLANK(Employees[[#This Row],[Middlename]])," ","."))</f>
        <v>PEPA ARIEL N.</v>
      </c>
      <c r="C537" s="8" t="s">
        <v>1634</v>
      </c>
      <c r="D537" s="8" t="s">
        <v>402</v>
      </c>
      <c r="E537" s="8" t="s">
        <v>1595</v>
      </c>
      <c r="F537" s="8" t="s">
        <v>1294</v>
      </c>
      <c r="G537" s="18" t="s">
        <v>1294</v>
      </c>
      <c r="H537" s="8" t="s">
        <v>135</v>
      </c>
      <c r="I537" s="8" t="b">
        <f>COUNTIF(Employees[Employee Name],Employees[[#This Row],[Employee Name]])&gt;1</f>
        <v>0</v>
      </c>
    </row>
    <row r="538" spans="1:9" ht="30" hidden="1" customHeight="1" x14ac:dyDescent="0.3">
      <c r="A538" s="44" t="e">
        <f t="shared" si="20"/>
        <v>#VALUE!</v>
      </c>
      <c r="B538" s="8" t="str">
        <f>CONCATENATE(Employees[[#This Row],[Lastname]]," ",Employees[[#This Row],[Firstname]], " ",LEFT(Employees[[#This Row],[Middlename]],1),IF(ISBLANK(Employees[[#This Row],[Middlename]])," ","."))</f>
        <v>PEREA BABEL G.</v>
      </c>
      <c r="C538" s="8" t="s">
        <v>1635</v>
      </c>
      <c r="D538" s="8" t="s">
        <v>1636</v>
      </c>
      <c r="E538" s="8" t="s">
        <v>166</v>
      </c>
      <c r="F538" s="8" t="s">
        <v>1294</v>
      </c>
      <c r="G538" s="18" t="s">
        <v>1294</v>
      </c>
      <c r="H538" s="8" t="s">
        <v>1730</v>
      </c>
      <c r="I538" s="8" t="b">
        <f>COUNTIF(Employees[Employee Name],Employees[[#This Row],[Employee Name]])&gt;1</f>
        <v>0</v>
      </c>
    </row>
    <row r="539" spans="1:9" ht="30" hidden="1" customHeight="1" x14ac:dyDescent="0.3">
      <c r="A539" s="44" t="e">
        <f t="shared" si="20"/>
        <v>#VALUE!</v>
      </c>
      <c r="B539" s="8" t="str">
        <f>CONCATENATE(Employees[[#This Row],[Lastname]]," ",Employees[[#This Row],[Firstname]], " ",LEFT(Employees[[#This Row],[Middlename]],1),IF(ISBLANK(Employees[[#This Row],[Middlename]])," ","."))</f>
        <v>PERENA RUBILINDA C.</v>
      </c>
      <c r="C539" s="8" t="s">
        <v>698</v>
      </c>
      <c r="D539" s="8" t="s">
        <v>699</v>
      </c>
      <c r="E539" s="8" t="s">
        <v>850</v>
      </c>
      <c r="F539" s="8" t="s">
        <v>851</v>
      </c>
      <c r="G539" s="8" t="s">
        <v>2006</v>
      </c>
      <c r="H539" s="8" t="s">
        <v>126</v>
      </c>
      <c r="I539" s="8" t="b">
        <f>COUNTIF(Employees[Employee Name],Employees[[#This Row],[Employee Name]])&gt;1</f>
        <v>0</v>
      </c>
    </row>
    <row r="540" spans="1:9" ht="30" hidden="1" customHeight="1" x14ac:dyDescent="0.3">
      <c r="A540" s="44" t="e">
        <f t="shared" si="20"/>
        <v>#VALUE!</v>
      </c>
      <c r="B540" s="8" t="str">
        <f>CONCATENATE(Employees[[#This Row],[Lastname]]," ",Employees[[#This Row],[Firstname]], " ",LEFT(Employees[[#This Row],[Middlename]],1),IF(ISBLANK(Employees[[#This Row],[Middlename]])," ","."))</f>
        <v>PEREÑA VERGILIO R.</v>
      </c>
      <c r="C540" s="8" t="s">
        <v>839</v>
      </c>
      <c r="D540" s="8" t="s">
        <v>1637</v>
      </c>
      <c r="E540" s="8" t="s">
        <v>332</v>
      </c>
      <c r="F540" s="8" t="s">
        <v>1294</v>
      </c>
      <c r="G540" s="18" t="s">
        <v>1294</v>
      </c>
      <c r="H540" s="8" t="s">
        <v>1711</v>
      </c>
      <c r="I540" s="8" t="b">
        <f>COUNTIF(Employees[Employee Name],Employees[[#This Row],[Employee Name]])&gt;1</f>
        <v>0</v>
      </c>
    </row>
    <row r="541" spans="1:9" ht="30" hidden="1" customHeight="1" x14ac:dyDescent="0.3">
      <c r="A541" s="44" t="e">
        <f t="shared" si="20"/>
        <v>#VALUE!</v>
      </c>
      <c r="B541" s="8" t="str">
        <f>CONCATENATE(Employees[[#This Row],[Lastname]]," ",Employees[[#This Row],[Firstname]], " ",LEFT(Employees[[#This Row],[Middlename]],1),IF(ISBLANK(Employees[[#This Row],[Middlename]])," ","."))</f>
        <v>PEREY AIRENE O.</v>
      </c>
      <c r="C541" s="8" t="s">
        <v>581</v>
      </c>
      <c r="D541" s="8" t="s">
        <v>582</v>
      </c>
      <c r="E541" s="8" t="s">
        <v>583</v>
      </c>
      <c r="F541" s="8" t="s">
        <v>584</v>
      </c>
      <c r="G541" s="18" t="s">
        <v>2006</v>
      </c>
      <c r="H541" s="8" t="s">
        <v>368</v>
      </c>
      <c r="I541" s="8" t="b">
        <f>COUNTIF(Employees[Employee Name],Employees[[#This Row],[Employee Name]])&gt;1</f>
        <v>0</v>
      </c>
    </row>
    <row r="542" spans="1:9" ht="30" hidden="1" customHeight="1" x14ac:dyDescent="0.3">
      <c r="A542" s="44" t="e">
        <f t="shared" si="20"/>
        <v>#VALUE!</v>
      </c>
      <c r="B542" s="8" t="str">
        <f>CONCATENATE(Employees[[#This Row],[Lastname]]," ",Employees[[#This Row],[Firstname]], " ",LEFT(Employees[[#This Row],[Middlename]],1),IF(ISBLANK(Employees[[#This Row],[Middlename]])," ","."))</f>
        <v>PEREY EDWIN M.</v>
      </c>
      <c r="C542" s="8" t="s">
        <v>581</v>
      </c>
      <c r="D542" s="8" t="s">
        <v>251</v>
      </c>
      <c r="E542" s="8" t="s">
        <v>84</v>
      </c>
      <c r="F542" s="8" t="s">
        <v>1294</v>
      </c>
      <c r="G542" s="18" t="s">
        <v>1294</v>
      </c>
      <c r="H542" s="8" t="s">
        <v>1715</v>
      </c>
      <c r="I542" s="8" t="b">
        <f>COUNTIF(Employees[Employee Name],Employees[[#This Row],[Employee Name]])&gt;1</f>
        <v>0</v>
      </c>
    </row>
    <row r="543" spans="1:9" ht="30" hidden="1" customHeight="1" x14ac:dyDescent="0.3">
      <c r="A543" s="44" t="e">
        <f t="shared" si="20"/>
        <v>#VALUE!</v>
      </c>
      <c r="B543" s="8" t="str">
        <f>CONCATENATE(Employees[[#This Row],[Lastname]]," ",Employees[[#This Row],[Firstname]], " ",LEFT(Employees[[#This Row],[Middlename]],1),IF(ISBLANK(Employees[[#This Row],[Middlename]])," ","."))</f>
        <v xml:space="preserve">PEREY GENNILYN  </v>
      </c>
      <c r="C543" s="8" t="s">
        <v>581</v>
      </c>
      <c r="D543" s="8" t="s">
        <v>846</v>
      </c>
      <c r="E543" s="8"/>
      <c r="F543" s="18" t="s">
        <v>1294</v>
      </c>
      <c r="G543" s="18" t="s">
        <v>1294</v>
      </c>
      <c r="H543" s="8" t="s">
        <v>368</v>
      </c>
      <c r="I543" s="8" t="b">
        <f>COUNTIF(Employees[Employee Name],Employees[[#This Row],[Employee Name]])&gt;1</f>
        <v>0</v>
      </c>
    </row>
    <row r="544" spans="1:9" ht="30" hidden="1" customHeight="1" x14ac:dyDescent="0.3">
      <c r="A544" s="44" t="e">
        <f t="shared" si="20"/>
        <v>#VALUE!</v>
      </c>
      <c r="B544" s="8" t="str">
        <f>CONCATENATE(Employees[[#This Row],[Lastname]]," ",Employees[[#This Row],[Firstname]], " ",LEFT(Employees[[#This Row],[Middlename]],1),IF(ISBLANK(Employees[[#This Row],[Middlename]])," ","."))</f>
        <v>PEREY GENNILYN M.</v>
      </c>
      <c r="C544" s="8" t="s">
        <v>581</v>
      </c>
      <c r="D544" s="8" t="s">
        <v>846</v>
      </c>
      <c r="E544" s="8" t="s">
        <v>148</v>
      </c>
      <c r="F544" s="8" t="s">
        <v>1294</v>
      </c>
      <c r="G544" s="18" t="s">
        <v>1294</v>
      </c>
      <c r="H544" s="8" t="s">
        <v>368</v>
      </c>
      <c r="I544" s="8" t="b">
        <f>COUNTIF(Employees[Employee Name],Employees[[#This Row],[Employee Name]])&gt;1</f>
        <v>0</v>
      </c>
    </row>
    <row r="545" spans="1:9" ht="30" hidden="1" customHeight="1" x14ac:dyDescent="0.3">
      <c r="A545" s="44" t="e">
        <f t="shared" si="20"/>
        <v>#VALUE!</v>
      </c>
      <c r="B545" s="8" t="str">
        <f>CONCATENATE(Employees[[#This Row],[Lastname]]," ",Employees[[#This Row],[Firstname]], " ",LEFT(Employees[[#This Row],[Middlename]],1),IF(ISBLANK(Employees[[#This Row],[Middlename]])," ","."))</f>
        <v>PEREY LUCIANA B.</v>
      </c>
      <c r="C545" s="18" t="s">
        <v>581</v>
      </c>
      <c r="D545" s="18" t="s">
        <v>1640</v>
      </c>
      <c r="E545" s="18" t="s">
        <v>880</v>
      </c>
      <c r="F545" s="18" t="s">
        <v>2099</v>
      </c>
      <c r="G545" s="8"/>
      <c r="H545" s="18" t="s">
        <v>2063</v>
      </c>
      <c r="I545" s="8" t="b">
        <f>COUNTIF(Employees[Employee Name],Employees[[#This Row],[Employee Name]])&gt;1</f>
        <v>0</v>
      </c>
    </row>
    <row r="546" spans="1:9" ht="30" hidden="1" customHeight="1" x14ac:dyDescent="0.3">
      <c r="A546" s="44" t="e">
        <f t="shared" si="20"/>
        <v>#VALUE!</v>
      </c>
      <c r="B546" s="8" t="str">
        <f>CONCATENATE(Employees[[#This Row],[Lastname]]," ",Employees[[#This Row],[Firstname]], " ",LEFT(Employees[[#This Row],[Middlename]],1),IF(ISBLANK(Employees[[#This Row],[Middlename]])," ","."))</f>
        <v>PERIDO BEVERLY T.</v>
      </c>
      <c r="C546" s="8" t="s">
        <v>244</v>
      </c>
      <c r="D546" s="8" t="s">
        <v>1311</v>
      </c>
      <c r="E546" s="8" t="s">
        <v>107</v>
      </c>
      <c r="F546" s="8" t="s">
        <v>198</v>
      </c>
      <c r="G546" s="18" t="s">
        <v>2006</v>
      </c>
      <c r="H546" s="8" t="s">
        <v>103</v>
      </c>
      <c r="I546" s="8" t="b">
        <f>COUNTIF(Employees[Employee Name],Employees[[#This Row],[Employee Name]])&gt;1</f>
        <v>0</v>
      </c>
    </row>
    <row r="547" spans="1:9" ht="30" hidden="1" customHeight="1" x14ac:dyDescent="0.3">
      <c r="A547" s="44" t="e">
        <f t="shared" si="20"/>
        <v>#VALUE!</v>
      </c>
      <c r="B547" s="8" t="str">
        <f>CONCATENATE(Employees[[#This Row],[Lastname]]," ",Employees[[#This Row],[Firstname]], " ",LEFT(Employees[[#This Row],[Middlename]],1),IF(ISBLANK(Employees[[#This Row],[Middlename]])," ","."))</f>
        <v>PERIDO EDWIN A.</v>
      </c>
      <c r="C547" s="8" t="s">
        <v>244</v>
      </c>
      <c r="D547" s="8" t="s">
        <v>251</v>
      </c>
      <c r="E547" s="8" t="s">
        <v>88</v>
      </c>
      <c r="F547" s="8" t="s">
        <v>198</v>
      </c>
      <c r="G547" s="18" t="s">
        <v>2006</v>
      </c>
      <c r="H547" s="8" t="s">
        <v>209</v>
      </c>
      <c r="I547" s="8" t="b">
        <f>COUNTIF(Employees[Employee Name],Employees[[#This Row],[Employee Name]])&gt;1</f>
        <v>0</v>
      </c>
    </row>
    <row r="548" spans="1:9" ht="30" hidden="1" customHeight="1" x14ac:dyDescent="0.3">
      <c r="A548" s="44" t="e">
        <f t="shared" si="20"/>
        <v>#VALUE!</v>
      </c>
      <c r="B548" s="8" t="str">
        <f>CONCATENATE(Employees[[#This Row],[Lastname]]," ",Employees[[#This Row],[Firstname]], " ",LEFT(Employees[[#This Row],[Middlename]],1),IF(ISBLANK(Employees[[#This Row],[Middlename]])," ","."))</f>
        <v>PERIDO MARITES V.</v>
      </c>
      <c r="C548" s="8" t="s">
        <v>244</v>
      </c>
      <c r="D548" s="8" t="s">
        <v>245</v>
      </c>
      <c r="E548" s="8" t="s">
        <v>864</v>
      </c>
      <c r="F548" s="8" t="s">
        <v>246</v>
      </c>
      <c r="G548" s="18" t="s">
        <v>2006</v>
      </c>
      <c r="H548" s="8" t="s">
        <v>242</v>
      </c>
      <c r="I548" s="8" t="b">
        <f>COUNTIF(Employees[Employee Name],Employees[[#This Row],[Employee Name]])&gt;1</f>
        <v>0</v>
      </c>
    </row>
    <row r="549" spans="1:9" ht="30" hidden="1" customHeight="1" x14ac:dyDescent="0.3">
      <c r="A549" s="44" t="e">
        <f t="shared" si="20"/>
        <v>#VALUE!</v>
      </c>
      <c r="B549" s="8" t="str">
        <f>CONCATENATE(Employees[[#This Row],[Lastname]]," ",Employees[[#This Row],[Firstname]], " ",LEFT(Employees[[#This Row],[Middlename]],1),IF(ISBLANK(Employees[[#This Row],[Middlename]])," ","."))</f>
        <v>PETIL GLENDA D.</v>
      </c>
      <c r="C549" s="8" t="s">
        <v>577</v>
      </c>
      <c r="D549" s="8" t="s">
        <v>578</v>
      </c>
      <c r="E549" s="8" t="s">
        <v>339</v>
      </c>
      <c r="F549" s="8" t="s">
        <v>579</v>
      </c>
      <c r="G549" s="18" t="s">
        <v>2006</v>
      </c>
      <c r="H549" s="8" t="s">
        <v>368</v>
      </c>
      <c r="I549" s="8" t="b">
        <f>COUNTIF(Employees[Employee Name],Employees[[#This Row],[Employee Name]])&gt;1</f>
        <v>0</v>
      </c>
    </row>
    <row r="550" spans="1:9" ht="30" hidden="1" customHeight="1" x14ac:dyDescent="0.3">
      <c r="A550" s="44" t="e">
        <f t="shared" si="20"/>
        <v>#VALUE!</v>
      </c>
      <c r="B550" s="8" t="str">
        <f>CONCATENATE(Employees[[#This Row],[Lastname]]," ",Employees[[#This Row],[Firstname]], " ",LEFT(Employees[[#This Row],[Middlename]],1),IF(ISBLANK(Employees[[#This Row],[Middlename]])," ","."))</f>
        <v>PRIMO GRACE M.</v>
      </c>
      <c r="C550" s="8" t="s">
        <v>1638</v>
      </c>
      <c r="D550" s="8" t="s">
        <v>1464</v>
      </c>
      <c r="E550" s="8" t="s">
        <v>84</v>
      </c>
      <c r="F550" s="8" t="s">
        <v>1294</v>
      </c>
      <c r="G550" s="18" t="s">
        <v>1294</v>
      </c>
      <c r="H550" s="8" t="s">
        <v>1713</v>
      </c>
      <c r="I550" s="8" t="b">
        <f>COUNTIF(Employees[Employee Name],Employees[[#This Row],[Employee Name]])&gt;1</f>
        <v>0</v>
      </c>
    </row>
    <row r="551" spans="1:9" ht="30" hidden="1" customHeight="1" x14ac:dyDescent="0.3">
      <c r="A551" s="44" t="e">
        <f t="shared" si="20"/>
        <v>#VALUE!</v>
      </c>
      <c r="B551" s="8" t="str">
        <f>CONCATENATE(Employees[[#This Row],[Lastname]]," ",Employees[[#This Row],[Firstname]], " ",LEFT(Employees[[#This Row],[Middlename]],1),IF(ISBLANK(Employees[[#This Row],[Middlename]])," ","."))</f>
        <v>PUNZALAN LUCIANA A.</v>
      </c>
      <c r="C551" s="8" t="s">
        <v>1639</v>
      </c>
      <c r="D551" s="8" t="s">
        <v>1640</v>
      </c>
      <c r="E551" s="8" t="s">
        <v>88</v>
      </c>
      <c r="F551" s="8" t="s">
        <v>1294</v>
      </c>
      <c r="G551" s="18" t="s">
        <v>1294</v>
      </c>
      <c r="H551" s="8" t="s">
        <v>1306</v>
      </c>
      <c r="I551" s="8" t="b">
        <f>COUNTIF(Employees[Employee Name],Employees[[#This Row],[Employee Name]])&gt;1</f>
        <v>0</v>
      </c>
    </row>
    <row r="552" spans="1:9" ht="30" hidden="1" customHeight="1" x14ac:dyDescent="0.3">
      <c r="A552" s="44" t="e">
        <f t="shared" si="20"/>
        <v>#VALUE!</v>
      </c>
      <c r="B552" s="8" t="str">
        <f>CONCATENATE(Employees[[#This Row],[Lastname]]," ",Employees[[#This Row],[Firstname]], " ",LEFT(Employees[[#This Row],[Middlename]],1),IF(ISBLANK(Employees[[#This Row],[Middlename]])," ","."))</f>
        <v>QUIAMBAO ERICSON B.</v>
      </c>
      <c r="C552" s="8" t="s">
        <v>1641</v>
      </c>
      <c r="D552" s="8" t="s">
        <v>1622</v>
      </c>
      <c r="E552" s="8" t="s">
        <v>98</v>
      </c>
      <c r="F552" s="8" t="s">
        <v>1710</v>
      </c>
      <c r="G552" s="18" t="s">
        <v>1710</v>
      </c>
      <c r="H552" s="8" t="s">
        <v>1711</v>
      </c>
      <c r="I552" s="8" t="b">
        <f>COUNTIF(Employees[Employee Name],Employees[[#This Row],[Employee Name]])&gt;1</f>
        <v>0</v>
      </c>
    </row>
    <row r="553" spans="1:9" ht="30" hidden="1" customHeight="1" x14ac:dyDescent="0.3">
      <c r="A553" s="44" t="e">
        <f t="shared" si="20"/>
        <v>#VALUE!</v>
      </c>
      <c r="B553" s="8" t="str">
        <f>CONCATENATE(Employees[[#This Row],[Lastname]]," ",Employees[[#This Row],[Firstname]], " ",LEFT(Employees[[#This Row],[Middlename]],1),IF(ISBLANK(Employees[[#This Row],[Middlename]])," ","."))</f>
        <v>QUILAO REYVI E.</v>
      </c>
      <c r="C553" s="8" t="s">
        <v>1110</v>
      </c>
      <c r="D553" s="8" t="s">
        <v>1346</v>
      </c>
      <c r="E553" s="8" t="s">
        <v>1347</v>
      </c>
      <c r="F553" s="8" t="s">
        <v>1348</v>
      </c>
      <c r="G553" s="18" t="s">
        <v>2006</v>
      </c>
      <c r="H553" s="8" t="s">
        <v>363</v>
      </c>
      <c r="I553" s="8" t="b">
        <f>COUNTIF(Employees[Employee Name],Employees[[#This Row],[Employee Name]])&gt;1</f>
        <v>0</v>
      </c>
    </row>
    <row r="554" spans="1:9" ht="30" hidden="1" customHeight="1" x14ac:dyDescent="0.3">
      <c r="A554" s="44" t="e">
        <f>A552+1</f>
        <v>#VALUE!</v>
      </c>
      <c r="B554" s="8" t="str">
        <f>CONCATENATE(Employees[[#This Row],[Lastname]]," ",Employees[[#This Row],[Firstname]], " ",LEFT(Employees[[#This Row],[Middlename]],1),IF(ISBLANK(Employees[[#This Row],[Middlename]])," ","."))</f>
        <v>RAMA RAQUEL J.</v>
      </c>
      <c r="C554" s="8" t="s">
        <v>1642</v>
      </c>
      <c r="D554" s="8" t="s">
        <v>1643</v>
      </c>
      <c r="E554" s="8" t="s">
        <v>139</v>
      </c>
      <c r="F554" s="8" t="s">
        <v>1294</v>
      </c>
      <c r="G554" s="18" t="s">
        <v>1294</v>
      </c>
      <c r="H554" s="8" t="s">
        <v>333</v>
      </c>
      <c r="I554" s="8" t="b">
        <f>COUNTIF(Employees[Employee Name],Employees[[#This Row],[Employee Name]])&gt;1</f>
        <v>0</v>
      </c>
    </row>
    <row r="555" spans="1:9" ht="30" hidden="1" customHeight="1" x14ac:dyDescent="0.3">
      <c r="A555" s="44" t="e">
        <f>A553+1</f>
        <v>#VALUE!</v>
      </c>
      <c r="B555" s="8" t="str">
        <f>CONCATENATE(Employees[[#This Row],[Lastname]]," ",Employees[[#This Row],[Firstname]], " ",LEFT(Employees[[#This Row],[Middlename]],1),IF(ISBLANK(Employees[[#This Row],[Middlename]])," ","."))</f>
        <v>RAMOS EULOGIA A.</v>
      </c>
      <c r="C555" s="18" t="s">
        <v>820</v>
      </c>
      <c r="D555" s="18" t="s">
        <v>2219</v>
      </c>
      <c r="E555" s="18" t="s">
        <v>997</v>
      </c>
      <c r="F555" s="18" t="s">
        <v>1294</v>
      </c>
      <c r="G555" s="8"/>
      <c r="H555" s="18" t="s">
        <v>1711</v>
      </c>
      <c r="I555" s="8" t="b">
        <f>COUNTIF(Employees[Employee Name],Employees[[#This Row],[Employee Name]])&gt;1</f>
        <v>0</v>
      </c>
    </row>
    <row r="556" spans="1:9" ht="30" hidden="1" customHeight="1" x14ac:dyDescent="0.3">
      <c r="A556" s="44" t="e">
        <f>A554+1</f>
        <v>#VALUE!</v>
      </c>
      <c r="B556" s="8" t="str">
        <f>CONCATENATE(Employees[[#This Row],[Lastname]]," ",Employees[[#This Row],[Firstname]], " ",LEFT(Employees[[#This Row],[Middlename]],1),IF(ISBLANK(Employees[[#This Row],[Middlename]])," ","."))</f>
        <v>RAMOS REMELYN A.</v>
      </c>
      <c r="C556" s="18" t="s">
        <v>820</v>
      </c>
      <c r="D556" s="18" t="s">
        <v>2313</v>
      </c>
      <c r="E556" s="18" t="s">
        <v>997</v>
      </c>
      <c r="F556" s="18" t="s">
        <v>2314</v>
      </c>
      <c r="G556" s="8"/>
      <c r="H556" s="18" t="s">
        <v>2315</v>
      </c>
      <c r="I556" s="8" t="b">
        <f>COUNTIF(Employees[Employee Name],Employees[[#This Row],[Employee Name]])&gt;1</f>
        <v>0</v>
      </c>
    </row>
    <row r="557" spans="1:9" ht="30" hidden="1" customHeight="1" x14ac:dyDescent="0.3">
      <c r="A557" s="44" t="e">
        <f>A555+1</f>
        <v>#VALUE!</v>
      </c>
      <c r="B557" s="8" t="str">
        <f>CONCATENATE(Employees[[#This Row],[Lastname]]," ",Employees[[#This Row],[Firstname]], " ",LEFT(Employees[[#This Row],[Middlename]],1),IF(ISBLANK(Employees[[#This Row],[Middlename]])," ","."))</f>
        <v>REGINALDO MARISSA C.</v>
      </c>
      <c r="C557" s="8" t="s">
        <v>1644</v>
      </c>
      <c r="D557" s="8" t="s">
        <v>185</v>
      </c>
      <c r="E557" s="8" t="s">
        <v>134</v>
      </c>
      <c r="F557" s="8" t="s">
        <v>1717</v>
      </c>
      <c r="G557" s="8" t="s">
        <v>1710</v>
      </c>
      <c r="H557" s="8" t="s">
        <v>1715</v>
      </c>
      <c r="I557" s="8" t="b">
        <f>COUNTIF(Employees[Employee Name],Employees[[#This Row],[Employee Name]])&gt;1</f>
        <v>0</v>
      </c>
    </row>
    <row r="558" spans="1:9" ht="30" hidden="1" customHeight="1" x14ac:dyDescent="0.3">
      <c r="A558" s="44" t="e">
        <f t="shared" ref="A558:A572" si="21">A557+1</f>
        <v>#VALUE!</v>
      </c>
      <c r="B558" s="8" t="str">
        <f>CONCATENATE(Employees[[#This Row],[Lastname]]," ",Employees[[#This Row],[Firstname]], " ",LEFT(Employees[[#This Row],[Middlename]],1),IF(ISBLANK(Employees[[#This Row],[Middlename]])," ","."))</f>
        <v>REMOLLENO MICHELLE U.</v>
      </c>
      <c r="C558" s="8" t="s">
        <v>1323</v>
      </c>
      <c r="D558" s="8" t="s">
        <v>1015</v>
      </c>
      <c r="E558" s="8" t="s">
        <v>1324</v>
      </c>
      <c r="F558" s="8" t="s">
        <v>96</v>
      </c>
      <c r="G558" s="8" t="s">
        <v>2006</v>
      </c>
      <c r="H558" s="8" t="s">
        <v>135</v>
      </c>
      <c r="I558" s="8" t="b">
        <f>COUNTIF(Employees[Employee Name],Employees[[#This Row],[Employee Name]])&gt;1</f>
        <v>0</v>
      </c>
    </row>
    <row r="559" spans="1:9" ht="30" hidden="1" customHeight="1" x14ac:dyDescent="0.3">
      <c r="A559" s="44" t="e">
        <f t="shared" si="21"/>
        <v>#VALUE!</v>
      </c>
      <c r="B559" s="8" t="str">
        <f>CONCATENATE(Employees[[#This Row],[Lastname]]," ",Employees[[#This Row],[Firstname]], " ",LEFT(Employees[[#This Row],[Middlename]],1),IF(ISBLANK(Employees[[#This Row],[Middlename]])," ","."))</f>
        <v>REOSA CECILIA A.</v>
      </c>
      <c r="C559" s="8" t="s">
        <v>730</v>
      </c>
      <c r="D559" s="8" t="s">
        <v>731</v>
      </c>
      <c r="E559" s="8" t="s">
        <v>88</v>
      </c>
      <c r="F559" s="8" t="s">
        <v>125</v>
      </c>
      <c r="G559" s="18" t="s">
        <v>2006</v>
      </c>
      <c r="H559" s="8" t="s">
        <v>363</v>
      </c>
      <c r="I559" s="8" t="b">
        <f>COUNTIF(Employees[Employee Name],Employees[[#This Row],[Employee Name]])&gt;1</f>
        <v>0</v>
      </c>
    </row>
    <row r="560" spans="1:9" ht="30" hidden="1" customHeight="1" x14ac:dyDescent="0.3">
      <c r="A560" s="44" t="e">
        <f t="shared" si="21"/>
        <v>#VALUE!</v>
      </c>
      <c r="B560" s="8" t="str">
        <f>CONCATENATE(Employees[[#This Row],[Lastname]]," ",Employees[[#This Row],[Firstname]], " ",LEFT(Employees[[#This Row],[Middlename]],1),IF(ISBLANK(Employees[[#This Row],[Middlename]])," ","."))</f>
        <v>REPILLO AMMY LOU M.</v>
      </c>
      <c r="C560" s="8" t="s">
        <v>405</v>
      </c>
      <c r="D560" s="8" t="s">
        <v>406</v>
      </c>
      <c r="E560" s="8" t="s">
        <v>84</v>
      </c>
      <c r="F560" s="8" t="s">
        <v>125</v>
      </c>
      <c r="G560" s="18" t="s">
        <v>2006</v>
      </c>
      <c r="H560" s="8" t="s">
        <v>103</v>
      </c>
      <c r="I560" s="8" t="b">
        <f>COUNTIF(Employees[Employee Name],Employees[[#This Row],[Employee Name]])&gt;1</f>
        <v>0</v>
      </c>
    </row>
    <row r="561" spans="1:9" ht="30" hidden="1" customHeight="1" x14ac:dyDescent="0.3">
      <c r="A561" s="44" t="e">
        <f t="shared" si="21"/>
        <v>#VALUE!</v>
      </c>
      <c r="B561" s="8" t="str">
        <f>CONCATENATE(Employees[[#This Row],[Lastname]]," ",Employees[[#This Row],[Firstname]], " ",LEFT(Employees[[#This Row],[Middlename]],1),IF(ISBLANK(Employees[[#This Row],[Middlename]])," ","."))</f>
        <v>REYES ELSA T.</v>
      </c>
      <c r="C561" s="8" t="s">
        <v>674</v>
      </c>
      <c r="D561" s="8" t="s">
        <v>675</v>
      </c>
      <c r="E561" s="8" t="s">
        <v>676</v>
      </c>
      <c r="F561" s="8" t="s">
        <v>120</v>
      </c>
      <c r="G561" s="18" t="s">
        <v>2006</v>
      </c>
      <c r="H561" s="8" t="s">
        <v>363</v>
      </c>
      <c r="I561" s="8" t="b">
        <f>COUNTIF(Employees[Employee Name],Employees[[#This Row],[Employee Name]])&gt;1</f>
        <v>0</v>
      </c>
    </row>
    <row r="562" spans="1:9" ht="30" hidden="1" customHeight="1" x14ac:dyDescent="0.3">
      <c r="A562" s="44" t="e">
        <f t="shared" si="21"/>
        <v>#VALUE!</v>
      </c>
      <c r="B562" s="8" t="str">
        <f>CONCATENATE(Employees[[#This Row],[Lastname]]," ",Employees[[#This Row],[Firstname]], " ",LEFT(Employees[[#This Row],[Middlename]],1),IF(ISBLANK(Employees[[#This Row],[Middlename]])," ","."))</f>
        <v>REYES GERARDO GABRIEL C.</v>
      </c>
      <c r="C562" s="18" t="s">
        <v>674</v>
      </c>
      <c r="D562" s="18" t="s">
        <v>2178</v>
      </c>
      <c r="E562" s="18" t="s">
        <v>134</v>
      </c>
      <c r="F562" s="8"/>
      <c r="G562" s="8"/>
      <c r="H562" s="18" t="s">
        <v>2179</v>
      </c>
      <c r="I562" s="8" t="b">
        <f>COUNTIF(Employees[Employee Name],Employees[[#This Row],[Employee Name]])&gt;1</f>
        <v>0</v>
      </c>
    </row>
    <row r="563" spans="1:9" ht="30" hidden="1" customHeight="1" x14ac:dyDescent="0.3">
      <c r="A563" s="44" t="e">
        <f t="shared" si="21"/>
        <v>#VALUE!</v>
      </c>
      <c r="B563" s="8" t="str">
        <f>CONCATENATE(Employees[[#This Row],[Lastname]]," ",Employees[[#This Row],[Firstname]], " ",LEFT(Employees[[#This Row],[Middlename]],1),IF(ISBLANK(Employees[[#This Row],[Middlename]])," ","."))</f>
        <v>REYES JOSEPHINE J.</v>
      </c>
      <c r="C563" s="8" t="s">
        <v>674</v>
      </c>
      <c r="D563" s="8" t="s">
        <v>408</v>
      </c>
      <c r="E563" s="8" t="s">
        <v>139</v>
      </c>
      <c r="F563" s="8" t="s">
        <v>1294</v>
      </c>
      <c r="G563" s="18" t="s">
        <v>1294</v>
      </c>
      <c r="H563" s="8" t="s">
        <v>363</v>
      </c>
      <c r="I563" s="8" t="b">
        <f>COUNTIF(Employees[Employee Name],Employees[[#This Row],[Employee Name]])&gt;1</f>
        <v>0</v>
      </c>
    </row>
    <row r="564" spans="1:9" ht="30" hidden="1" customHeight="1" x14ac:dyDescent="0.3">
      <c r="A564" s="44" t="e">
        <f t="shared" si="21"/>
        <v>#VALUE!</v>
      </c>
      <c r="B564" s="8" t="str">
        <f>CONCATENATE(Employees[[#This Row],[Lastname]]," ",Employees[[#This Row],[Firstname]], " ",LEFT(Employees[[#This Row],[Middlename]],1),IF(ISBLANK(Employees[[#This Row],[Middlename]])," ","."))</f>
        <v>REYES JUANITO P.</v>
      </c>
      <c r="C564" s="8" t="s">
        <v>674</v>
      </c>
      <c r="D564" s="8" t="s">
        <v>550</v>
      </c>
      <c r="E564" s="8" t="s">
        <v>124</v>
      </c>
      <c r="F564" s="8" t="s">
        <v>883</v>
      </c>
      <c r="G564" s="8" t="s">
        <v>2006</v>
      </c>
      <c r="H564" s="8" t="s">
        <v>884</v>
      </c>
      <c r="I564" s="8" t="b">
        <f>COUNTIF(Employees[Employee Name],Employees[[#This Row],[Employee Name]])&gt;1</f>
        <v>0</v>
      </c>
    </row>
    <row r="565" spans="1:9" ht="30" hidden="1" customHeight="1" x14ac:dyDescent="0.3">
      <c r="A565" s="44" t="e">
        <f t="shared" si="21"/>
        <v>#VALUE!</v>
      </c>
      <c r="B565" s="8" t="str">
        <f>CONCATENATE(Employees[[#This Row],[Lastname]]," ",Employees[[#This Row],[Firstname]], " ",LEFT(Employees[[#This Row],[Middlename]],1),IF(ISBLANK(Employees[[#This Row],[Middlename]])," ","."))</f>
        <v>REYES NORALYN B.</v>
      </c>
      <c r="C565" s="8" t="s">
        <v>674</v>
      </c>
      <c r="D565" s="8" t="s">
        <v>735</v>
      </c>
      <c r="E565" s="8" t="s">
        <v>1645</v>
      </c>
      <c r="F565" s="8" t="s">
        <v>736</v>
      </c>
      <c r="G565" s="18" t="s">
        <v>2006</v>
      </c>
      <c r="H565" s="8" t="s">
        <v>363</v>
      </c>
      <c r="I565" s="8" t="b">
        <f>COUNTIF(Employees[Employee Name],Employees[[#This Row],[Employee Name]])&gt;1</f>
        <v>0</v>
      </c>
    </row>
    <row r="566" spans="1:9" ht="30" hidden="1" customHeight="1" x14ac:dyDescent="0.3">
      <c r="A566" s="44" t="e">
        <f t="shared" si="21"/>
        <v>#VALUE!</v>
      </c>
      <c r="B566" s="8" t="str">
        <f>CONCATENATE(Employees[[#This Row],[Lastname]]," ",Employees[[#This Row],[Firstname]], " ",LEFT(Employees[[#This Row],[Middlename]],1),IF(ISBLANK(Employees[[#This Row],[Middlename]])," ","."))</f>
        <v>ROBINO OFELIA M.</v>
      </c>
      <c r="C566" s="8" t="s">
        <v>196</v>
      </c>
      <c r="D566" s="8" t="s">
        <v>197</v>
      </c>
      <c r="E566" s="8" t="s">
        <v>84</v>
      </c>
      <c r="F566" s="8" t="s">
        <v>198</v>
      </c>
      <c r="G566" s="18" t="s">
        <v>2006</v>
      </c>
      <c r="H566" s="8" t="s">
        <v>199</v>
      </c>
      <c r="I566" s="8" t="b">
        <f>COUNTIF(Employees[Employee Name],Employees[[#This Row],[Employee Name]])&gt;1</f>
        <v>0</v>
      </c>
    </row>
    <row r="567" spans="1:9" ht="30" hidden="1" customHeight="1" x14ac:dyDescent="0.3">
      <c r="A567" s="44" t="e">
        <f t="shared" si="21"/>
        <v>#VALUE!</v>
      </c>
      <c r="B567" s="8" t="str">
        <f>CONCATENATE(Employees[[#This Row],[Lastname]]," ",Employees[[#This Row],[Firstname]], " ",LEFT(Employees[[#This Row],[Middlename]],1),IF(ISBLANK(Employees[[#This Row],[Middlename]])," ","."))</f>
        <v>ROCILLO CECILLA A.</v>
      </c>
      <c r="C567" s="8" t="s">
        <v>516</v>
      </c>
      <c r="D567" s="8" t="s">
        <v>517</v>
      </c>
      <c r="E567" s="8" t="s">
        <v>474</v>
      </c>
      <c r="F567" s="8" t="s">
        <v>120</v>
      </c>
      <c r="G567" s="18" t="s">
        <v>2006</v>
      </c>
      <c r="H567" s="8" t="s">
        <v>441</v>
      </c>
      <c r="I567" s="8" t="b">
        <f>COUNTIF(Employees[Employee Name],Employees[[#This Row],[Employee Name]])&gt;1</f>
        <v>0</v>
      </c>
    </row>
    <row r="568" spans="1:9" ht="30" hidden="1" customHeight="1" x14ac:dyDescent="0.3">
      <c r="A568" s="44" t="e">
        <f t="shared" si="21"/>
        <v>#VALUE!</v>
      </c>
      <c r="B568" s="8" t="str">
        <f>CONCATENATE(Employees[[#This Row],[Lastname]]," ",Employees[[#This Row],[Firstname]], " ",LEFT(Employees[[#This Row],[Middlename]],1),IF(ISBLANK(Employees[[#This Row],[Middlename]])," ","."))</f>
        <v xml:space="preserve">ROCILLO JUNE BYRONN  </v>
      </c>
      <c r="C568" s="8" t="s">
        <v>516</v>
      </c>
      <c r="D568" s="8" t="s">
        <v>1646</v>
      </c>
      <c r="E568" s="8"/>
      <c r="F568" s="8" t="s">
        <v>1710</v>
      </c>
      <c r="G568" s="18" t="s">
        <v>1710</v>
      </c>
      <c r="H568" s="8" t="s">
        <v>1711</v>
      </c>
      <c r="I568" s="8" t="b">
        <f>COUNTIF(Employees[Employee Name],Employees[[#This Row],[Employee Name]])&gt;1</f>
        <v>0</v>
      </c>
    </row>
    <row r="569" spans="1:9" ht="30" hidden="1" customHeight="1" x14ac:dyDescent="0.3">
      <c r="A569" s="44" t="e">
        <f t="shared" si="21"/>
        <v>#VALUE!</v>
      </c>
      <c r="B569" s="8" t="str">
        <f>CONCATENATE(Employees[[#This Row],[Lastname]]," ",Employees[[#This Row],[Firstname]], " ",LEFT(Employees[[#This Row],[Middlename]],1),IF(ISBLANK(Employees[[#This Row],[Middlename]])," ","."))</f>
        <v xml:space="preserve">RODENAS ALBERT RAPHAEL  </v>
      </c>
      <c r="C569" s="8" t="s">
        <v>1647</v>
      </c>
      <c r="D569" s="8" t="s">
        <v>1648</v>
      </c>
      <c r="E569" s="8"/>
      <c r="F569" s="8" t="s">
        <v>1294</v>
      </c>
      <c r="G569" s="18" t="s">
        <v>1294</v>
      </c>
      <c r="H569" s="8" t="s">
        <v>290</v>
      </c>
      <c r="I569" s="8" t="b">
        <f>COUNTIF(Employees[Employee Name],Employees[[#This Row],[Employee Name]])&gt;1</f>
        <v>0</v>
      </c>
    </row>
    <row r="570" spans="1:9" ht="30" hidden="1" customHeight="1" x14ac:dyDescent="0.3">
      <c r="A570" s="44" t="e">
        <f t="shared" si="21"/>
        <v>#VALUE!</v>
      </c>
      <c r="B570" s="8" t="str">
        <f>CONCATENATE(Employees[[#This Row],[Lastname]]," ",Employees[[#This Row],[Firstname]], " ",LEFT(Employees[[#This Row],[Middlename]],1),IF(ISBLANK(Employees[[#This Row],[Middlename]])," ","."))</f>
        <v xml:space="preserve">RODRIGUEZ ARNEL  </v>
      </c>
      <c r="C570" s="8" t="s">
        <v>559</v>
      </c>
      <c r="D570" s="8" t="s">
        <v>1649</v>
      </c>
      <c r="E570" s="8"/>
      <c r="F570" s="8" t="s">
        <v>1294</v>
      </c>
      <c r="G570" s="18" t="s">
        <v>1294</v>
      </c>
      <c r="H570" s="8" t="s">
        <v>290</v>
      </c>
      <c r="I570" s="8" t="b">
        <f>COUNTIF(Employees[Employee Name],Employees[[#This Row],[Employee Name]])&gt;1</f>
        <v>0</v>
      </c>
    </row>
    <row r="571" spans="1:9" ht="30" hidden="1" customHeight="1" x14ac:dyDescent="0.3">
      <c r="A571" s="44" t="e">
        <f t="shared" si="21"/>
        <v>#VALUE!</v>
      </c>
      <c r="B571" s="8" t="str">
        <f>CONCATENATE(Employees[[#This Row],[Lastname]]," ",Employees[[#This Row],[Firstname]], " ",LEFT(Employees[[#This Row],[Middlename]],1),IF(ISBLANK(Employees[[#This Row],[Middlename]])," ","."))</f>
        <v xml:space="preserve">RODRIGUEZ GREGORIO  </v>
      </c>
      <c r="C571" s="8" t="s">
        <v>559</v>
      </c>
      <c r="D571" s="8" t="s">
        <v>560</v>
      </c>
      <c r="E571" s="8"/>
      <c r="F571" s="18" t="s">
        <v>198</v>
      </c>
      <c r="G571" s="18" t="s">
        <v>2006</v>
      </c>
      <c r="H571" s="8" t="s">
        <v>290</v>
      </c>
      <c r="I571" s="8" t="b">
        <f>COUNTIF(Employees[Employee Name],Employees[[#This Row],[Employee Name]])&gt;1</f>
        <v>0</v>
      </c>
    </row>
    <row r="572" spans="1:9" ht="30" hidden="1" customHeight="1" x14ac:dyDescent="0.3">
      <c r="A572" s="44" t="e">
        <f t="shared" si="21"/>
        <v>#VALUE!</v>
      </c>
      <c r="B572" s="8" t="str">
        <f>CONCATENATE(Employees[[#This Row],[Lastname]]," ",Employees[[#This Row],[Firstname]], " ",LEFT(Employees[[#This Row],[Middlename]],1),IF(ISBLANK(Employees[[#This Row],[Middlename]])," ","."))</f>
        <v xml:space="preserve">RODRIGUEZ IGNACIO  </v>
      </c>
      <c r="C572" s="8" t="s">
        <v>559</v>
      </c>
      <c r="D572" s="8" t="s">
        <v>565</v>
      </c>
      <c r="E572" s="8"/>
      <c r="F572" s="18" t="s">
        <v>198</v>
      </c>
      <c r="G572" s="18" t="s">
        <v>2006</v>
      </c>
      <c r="H572" s="8" t="s">
        <v>290</v>
      </c>
      <c r="I572" s="8" t="b">
        <f>COUNTIF(Employees[Employee Name],Employees[[#This Row],[Employee Name]])&gt;1</f>
        <v>0</v>
      </c>
    </row>
    <row r="573" spans="1:9" ht="30" hidden="1" customHeight="1" x14ac:dyDescent="0.3">
      <c r="A573" s="44" t="e">
        <f>A571+1</f>
        <v>#VALUE!</v>
      </c>
      <c r="B573" s="8" t="str">
        <f>CONCATENATE(Employees[[#This Row],[Lastname]]," ",Employees[[#This Row],[Firstname]], " ",LEFT(Employees[[#This Row],[Middlename]],1),IF(ISBLANK(Employees[[#This Row],[Middlename]])," ","."))</f>
        <v xml:space="preserve">RODRIGUEZ JERALD  </v>
      </c>
      <c r="C573" s="8" t="s">
        <v>559</v>
      </c>
      <c r="D573" s="8" t="s">
        <v>1650</v>
      </c>
      <c r="E573" s="8"/>
      <c r="F573" s="8" t="s">
        <v>1294</v>
      </c>
      <c r="G573" s="18" t="s">
        <v>1294</v>
      </c>
      <c r="H573" s="8" t="s">
        <v>290</v>
      </c>
      <c r="I573" s="8" t="b">
        <f>COUNTIF(Employees[Employee Name],Employees[[#This Row],[Employee Name]])&gt;1</f>
        <v>0</v>
      </c>
    </row>
    <row r="574" spans="1:9" ht="30" hidden="1" customHeight="1" x14ac:dyDescent="0.3">
      <c r="A574" s="44" t="e">
        <f t="shared" ref="A574:A579" si="22">A573+1</f>
        <v>#VALUE!</v>
      </c>
      <c r="B574" s="8" t="str">
        <f>CONCATENATE(Employees[[#This Row],[Lastname]]," ",Employees[[#This Row],[Firstname]], " ",LEFT(Employees[[#This Row],[Middlename]],1),IF(ISBLANK(Employees[[#This Row],[Middlename]])," ","."))</f>
        <v xml:space="preserve">RODRIGUEZ JOEL  </v>
      </c>
      <c r="C574" s="8" t="s">
        <v>559</v>
      </c>
      <c r="D574" s="8" t="s">
        <v>793</v>
      </c>
      <c r="E574" s="8"/>
      <c r="F574" s="18" t="s">
        <v>198</v>
      </c>
      <c r="G574" s="18" t="s">
        <v>2006</v>
      </c>
      <c r="H574" s="8" t="s">
        <v>290</v>
      </c>
      <c r="I574" s="8" t="b">
        <f>COUNTIF(Employees[Employee Name],Employees[[#This Row],[Employee Name]])&gt;1</f>
        <v>0</v>
      </c>
    </row>
    <row r="575" spans="1:9" ht="30" hidden="1" customHeight="1" x14ac:dyDescent="0.3">
      <c r="A575" s="44" t="e">
        <f t="shared" si="22"/>
        <v>#VALUE!</v>
      </c>
      <c r="B575" s="8" t="str">
        <f>CONCATENATE(Employees[[#This Row],[Lastname]]," ",Employees[[#This Row],[Firstname]], " ",LEFT(Employees[[#This Row],[Middlename]],1),IF(ISBLANK(Employees[[#This Row],[Middlename]])," ","."))</f>
        <v>RODRIGUEZ JOSEPHINE R.</v>
      </c>
      <c r="C575" s="8" t="s">
        <v>559</v>
      </c>
      <c r="D575" s="8" t="s">
        <v>408</v>
      </c>
      <c r="E575" s="8" t="s">
        <v>332</v>
      </c>
      <c r="F575" s="8" t="s">
        <v>1294</v>
      </c>
      <c r="G575" s="18" t="s">
        <v>1294</v>
      </c>
      <c r="H575" s="8" t="s">
        <v>1711</v>
      </c>
      <c r="I575" s="8" t="b">
        <f>COUNTIF(Employees[Employee Name],Employees[[#This Row],[Employee Name]])&gt;1</f>
        <v>0</v>
      </c>
    </row>
    <row r="576" spans="1:9" ht="30" hidden="1" customHeight="1" x14ac:dyDescent="0.3">
      <c r="A576" s="44" t="e">
        <f t="shared" si="22"/>
        <v>#VALUE!</v>
      </c>
      <c r="B576" s="8" t="str">
        <f>CONCATENATE(Employees[[#This Row],[Lastname]]," ",Employees[[#This Row],[Firstname]], " ",LEFT(Employees[[#This Row],[Middlename]],1),IF(ISBLANK(Employees[[#This Row],[Middlename]])," ","."))</f>
        <v xml:space="preserve">RODRIGUEZ MANNY  </v>
      </c>
      <c r="C576" s="8" t="s">
        <v>559</v>
      </c>
      <c r="D576" s="8" t="s">
        <v>1651</v>
      </c>
      <c r="E576" s="8"/>
      <c r="F576" s="8" t="s">
        <v>1294</v>
      </c>
      <c r="G576" s="18" t="s">
        <v>1294</v>
      </c>
      <c r="H576" s="8" t="s">
        <v>290</v>
      </c>
      <c r="I576" s="8" t="b">
        <f>COUNTIF(Employees[Employee Name],Employees[[#This Row],[Employee Name]])&gt;1</f>
        <v>0</v>
      </c>
    </row>
    <row r="577" spans="1:9" ht="30" hidden="1" customHeight="1" x14ac:dyDescent="0.3">
      <c r="A577" s="44" t="e">
        <f t="shared" si="22"/>
        <v>#VALUE!</v>
      </c>
      <c r="B577" s="8" t="str">
        <f>CONCATENATE(Employees[[#This Row],[Lastname]]," ",Employees[[#This Row],[Firstname]], " ",LEFT(Employees[[#This Row],[Middlename]],1),IF(ISBLANK(Employees[[#This Row],[Middlename]])," ","."))</f>
        <v>RODRIGUEZ NARCISCO E.</v>
      </c>
      <c r="C577" s="8" t="s">
        <v>559</v>
      </c>
      <c r="D577" s="8" t="s">
        <v>1652</v>
      </c>
      <c r="E577" s="8" t="s">
        <v>122</v>
      </c>
      <c r="F577" s="8" t="s">
        <v>1294</v>
      </c>
      <c r="G577" s="18" t="s">
        <v>1294</v>
      </c>
      <c r="H577" s="8" t="s">
        <v>1713</v>
      </c>
      <c r="I577" s="8" t="b">
        <f>COUNTIF(Employees[Employee Name],Employees[[#This Row],[Employee Name]])&gt;1</f>
        <v>0</v>
      </c>
    </row>
    <row r="578" spans="1:9" ht="30" hidden="1" customHeight="1" x14ac:dyDescent="0.3">
      <c r="A578" s="44" t="e">
        <f t="shared" si="22"/>
        <v>#VALUE!</v>
      </c>
      <c r="B578" s="8" t="str">
        <f>CONCATENATE(Employees[[#This Row],[Lastname]]," ",Employees[[#This Row],[Firstname]], " ",LEFT(Employees[[#This Row],[Middlename]],1),IF(ISBLANK(Employees[[#This Row],[Middlename]])," ","."))</f>
        <v xml:space="preserve">RODRIGUEZ RAYMUNDO  </v>
      </c>
      <c r="C578" s="8" t="s">
        <v>559</v>
      </c>
      <c r="D578" s="8" t="s">
        <v>1653</v>
      </c>
      <c r="E578" s="8"/>
      <c r="F578" s="8" t="s">
        <v>1294</v>
      </c>
      <c r="G578" s="18" t="s">
        <v>1294</v>
      </c>
      <c r="H578" s="8" t="s">
        <v>290</v>
      </c>
      <c r="I578" s="8" t="b">
        <f>COUNTIF(Employees[Employee Name],Employees[[#This Row],[Employee Name]])&gt;1</f>
        <v>0</v>
      </c>
    </row>
    <row r="579" spans="1:9" ht="30" hidden="1" customHeight="1" x14ac:dyDescent="0.3">
      <c r="A579" s="44" t="e">
        <f t="shared" si="22"/>
        <v>#VALUE!</v>
      </c>
      <c r="B579" s="8" t="str">
        <f>CONCATENATE(Employees[[#This Row],[Lastname]]," ",Employees[[#This Row],[Firstname]], " ",LEFT(Employees[[#This Row],[Middlename]],1),IF(ISBLANK(Employees[[#This Row],[Middlename]])," ","."))</f>
        <v>RODRIGUEZ REIMART L.</v>
      </c>
      <c r="C579" s="8" t="s">
        <v>559</v>
      </c>
      <c r="D579" s="8" t="s">
        <v>1654</v>
      </c>
      <c r="E579" s="8" t="s">
        <v>1544</v>
      </c>
      <c r="F579" s="8" t="s">
        <v>1294</v>
      </c>
      <c r="G579" s="18" t="s">
        <v>1294</v>
      </c>
      <c r="H579" s="8" t="s">
        <v>1068</v>
      </c>
      <c r="I579" s="8" t="b">
        <f>COUNTIF(Employees[Employee Name],Employees[[#This Row],[Employee Name]])&gt;1</f>
        <v>0</v>
      </c>
    </row>
    <row r="580" spans="1:9" ht="30" hidden="1" customHeight="1" x14ac:dyDescent="0.3">
      <c r="A580" s="44" t="e">
        <f>A578+1</f>
        <v>#VALUE!</v>
      </c>
      <c r="B580" s="8" t="str">
        <f>CONCATENATE(Employees[[#This Row],[Lastname]]," ",Employees[[#This Row],[Firstname]], " ",LEFT(Employees[[#This Row],[Middlename]],1),IF(ISBLANK(Employees[[#This Row],[Middlename]])," ","."))</f>
        <v xml:space="preserve">RODRIGUEZ RIZALDE  </v>
      </c>
      <c r="C580" s="18" t="s">
        <v>559</v>
      </c>
      <c r="D580" s="18" t="s">
        <v>2244</v>
      </c>
      <c r="E580" s="8"/>
      <c r="F580" s="18" t="s">
        <v>1294</v>
      </c>
      <c r="G580" s="8"/>
      <c r="H580" s="18" t="s">
        <v>290</v>
      </c>
      <c r="I580" s="8" t="b">
        <f>COUNTIF(Employees[Employee Name],Employees[[#This Row],[Employee Name]])&gt;1</f>
        <v>0</v>
      </c>
    </row>
    <row r="581" spans="1:9" ht="30" hidden="1" customHeight="1" x14ac:dyDescent="0.3">
      <c r="A581" s="44" t="e">
        <f t="shared" ref="A581:A612" si="23">A580+1</f>
        <v>#VALUE!</v>
      </c>
      <c r="B581" s="8" t="str">
        <f>CONCATENATE(Employees[[#This Row],[Lastname]]," ",Employees[[#This Row],[Firstname]], " ",LEFT(Employees[[#This Row],[Middlename]],1),IF(ISBLANK(Employees[[#This Row],[Middlename]])," ","."))</f>
        <v xml:space="preserve">RODRIGUEZ RUEL  </v>
      </c>
      <c r="C581" s="8" t="s">
        <v>559</v>
      </c>
      <c r="D581" s="8" t="s">
        <v>1048</v>
      </c>
      <c r="E581" s="8"/>
      <c r="F581" s="8" t="s">
        <v>198</v>
      </c>
      <c r="G581" s="18" t="s">
        <v>2006</v>
      </c>
      <c r="H581" s="8" t="s">
        <v>290</v>
      </c>
      <c r="I581" s="8" t="b">
        <f>COUNTIF(Employees[Employee Name],Employees[[#This Row],[Employee Name]])&gt;1</f>
        <v>0</v>
      </c>
    </row>
    <row r="582" spans="1:9" ht="30" hidden="1" customHeight="1" x14ac:dyDescent="0.3">
      <c r="A582" s="44" t="e">
        <f t="shared" si="23"/>
        <v>#VALUE!</v>
      </c>
      <c r="B582" s="8" t="str">
        <f>CONCATENATE(Employees[[#This Row],[Lastname]]," ",Employees[[#This Row],[Firstname]], " ",LEFT(Employees[[#This Row],[Middlename]],1),IF(ISBLANK(Employees[[#This Row],[Middlename]])," ","."))</f>
        <v>ROLLE CARIZA P.</v>
      </c>
      <c r="C582" s="8" t="s">
        <v>1655</v>
      </c>
      <c r="D582" s="8" t="s">
        <v>1656</v>
      </c>
      <c r="E582" s="8" t="s">
        <v>1317</v>
      </c>
      <c r="F582" s="8" t="s">
        <v>1294</v>
      </c>
      <c r="G582" s="18" t="s">
        <v>1294</v>
      </c>
      <c r="H582" s="8" t="s">
        <v>135</v>
      </c>
      <c r="I582" s="8" t="b">
        <f>COUNTIF(Employees[Employee Name],Employees[[#This Row],[Employee Name]])&gt;1</f>
        <v>0</v>
      </c>
    </row>
    <row r="583" spans="1:9" ht="30" hidden="1" customHeight="1" x14ac:dyDescent="0.3">
      <c r="A583" s="44" t="e">
        <f t="shared" si="23"/>
        <v>#VALUE!</v>
      </c>
      <c r="B583" s="8" t="str">
        <f>CONCATENATE(Employees[[#This Row],[Lastname]]," ",Employees[[#This Row],[Firstname]], " ",LEFT(Employees[[#This Row],[Middlename]],1),IF(ISBLANK(Employees[[#This Row],[Middlename]])," ","."))</f>
        <v>ROLLE MICHELLYN G.</v>
      </c>
      <c r="C583" s="8" t="s">
        <v>1655</v>
      </c>
      <c r="D583" s="8" t="s">
        <v>1657</v>
      </c>
      <c r="E583" s="8" t="s">
        <v>1658</v>
      </c>
      <c r="F583" s="8" t="s">
        <v>1294</v>
      </c>
      <c r="G583" s="18" t="s">
        <v>1294</v>
      </c>
      <c r="H583" s="8" t="s">
        <v>97</v>
      </c>
      <c r="I583" s="8" t="b">
        <f>COUNTIF(Employees[Employee Name],Employees[[#This Row],[Employee Name]])&gt;1</f>
        <v>0</v>
      </c>
    </row>
    <row r="584" spans="1:9" ht="30" hidden="1" customHeight="1" x14ac:dyDescent="0.3">
      <c r="A584" s="44" t="e">
        <f t="shared" si="23"/>
        <v>#VALUE!</v>
      </c>
      <c r="B584" s="8" t="str">
        <f>CONCATENATE(Employees[[#This Row],[Lastname]]," ",Employees[[#This Row],[Firstname]], " ",LEFT(Employees[[#This Row],[Middlename]],1),IF(ISBLANK(Employees[[#This Row],[Middlename]])," ","."))</f>
        <v>ROMILLA EDITH D.</v>
      </c>
      <c r="C584" s="8" t="s">
        <v>154</v>
      </c>
      <c r="D584" s="8" t="s">
        <v>155</v>
      </c>
      <c r="E584" s="8" t="s">
        <v>119</v>
      </c>
      <c r="F584" s="8" t="s">
        <v>120</v>
      </c>
      <c r="G584" s="18" t="s">
        <v>2006</v>
      </c>
      <c r="H584" s="8" t="s">
        <v>156</v>
      </c>
      <c r="I584" s="8" t="b">
        <f>COUNTIF(Employees[Employee Name],Employees[[#This Row],[Employee Name]])&gt;1</f>
        <v>0</v>
      </c>
    </row>
    <row r="585" spans="1:9" ht="30" hidden="1" customHeight="1" x14ac:dyDescent="0.3">
      <c r="A585" s="44" t="e">
        <f t="shared" si="23"/>
        <v>#VALUE!</v>
      </c>
      <c r="B585" s="8" t="str">
        <f>CONCATENATE(Employees[[#This Row],[Lastname]]," ",Employees[[#This Row],[Firstname]], " ",LEFT(Employees[[#This Row],[Middlename]],1),IF(ISBLANK(Employees[[#This Row],[Middlename]])," ","."))</f>
        <v>ROMILLA MARIBEL P.</v>
      </c>
      <c r="C585" s="8" t="s">
        <v>154</v>
      </c>
      <c r="D585" s="8" t="s">
        <v>1659</v>
      </c>
      <c r="E585" s="8" t="s">
        <v>1660</v>
      </c>
      <c r="F585" s="8" t="s">
        <v>1294</v>
      </c>
      <c r="G585" s="18" t="s">
        <v>1294</v>
      </c>
      <c r="H585" s="8" t="s">
        <v>441</v>
      </c>
      <c r="I585" s="8" t="b">
        <f>COUNTIF(Employees[Employee Name],Employees[[#This Row],[Employee Name]])&gt;1</f>
        <v>0</v>
      </c>
    </row>
    <row r="586" spans="1:9" ht="30" hidden="1" customHeight="1" x14ac:dyDescent="0.3">
      <c r="A586" s="44" t="e">
        <f t="shared" si="23"/>
        <v>#VALUE!</v>
      </c>
      <c r="B586" s="8" t="str">
        <f>CONCATENATE(Employees[[#This Row],[Lastname]]," ",Employees[[#This Row],[Firstname]], " ",LEFT(Employees[[#This Row],[Middlename]],1),IF(ISBLANK(Employees[[#This Row],[Middlename]])," ","."))</f>
        <v>ROQUITE MAIRECAR L.</v>
      </c>
      <c r="C586" s="8" t="s">
        <v>1661</v>
      </c>
      <c r="D586" s="8" t="s">
        <v>1662</v>
      </c>
      <c r="E586" s="8" t="s">
        <v>228</v>
      </c>
      <c r="F586" s="8" t="s">
        <v>1294</v>
      </c>
      <c r="G586" s="18" t="s">
        <v>1294</v>
      </c>
      <c r="H586" s="8" t="s">
        <v>368</v>
      </c>
      <c r="I586" s="8" t="b">
        <f>COUNTIF(Employees[Employee Name],Employees[[#This Row],[Employee Name]])&gt;1</f>
        <v>0</v>
      </c>
    </row>
    <row r="587" spans="1:9" ht="30" hidden="1" customHeight="1" x14ac:dyDescent="0.3">
      <c r="A587" s="44" t="e">
        <f t="shared" si="23"/>
        <v>#VALUE!</v>
      </c>
      <c r="B587" s="8" t="str">
        <f>CONCATENATE(Employees[[#This Row],[Lastname]]," ",Employees[[#This Row],[Firstname]], " ",LEFT(Employees[[#This Row],[Middlename]],1),IF(ISBLANK(Employees[[#This Row],[Middlename]])," ","."))</f>
        <v>ROZUL FLORENCIA M.</v>
      </c>
      <c r="C587" s="8" t="s">
        <v>748</v>
      </c>
      <c r="D587" s="8" t="s">
        <v>749</v>
      </c>
      <c r="E587" s="8" t="s">
        <v>84</v>
      </c>
      <c r="F587" s="8" t="s">
        <v>750</v>
      </c>
      <c r="G587" s="8" t="s">
        <v>2006</v>
      </c>
      <c r="H587" s="8" t="s">
        <v>213</v>
      </c>
      <c r="I587" s="8" t="b">
        <f>COUNTIF(Employees[Employee Name],Employees[[#This Row],[Employee Name]])&gt;1</f>
        <v>0</v>
      </c>
    </row>
    <row r="588" spans="1:9" ht="30" hidden="1" customHeight="1" x14ac:dyDescent="0.3">
      <c r="A588" s="44" t="e">
        <f t="shared" si="23"/>
        <v>#VALUE!</v>
      </c>
      <c r="B588" s="8" t="str">
        <f>CONCATENATE(Employees[[#This Row],[Lastname]]," ",Employees[[#This Row],[Firstname]], " ",LEFT(Employees[[#This Row],[Middlename]],1),IF(ISBLANK(Employees[[#This Row],[Middlename]])," ","."))</f>
        <v>SABULAAN MARIA LEAH M.</v>
      </c>
      <c r="C588" s="8" t="s">
        <v>1663</v>
      </c>
      <c r="D588" s="8" t="s">
        <v>1664</v>
      </c>
      <c r="E588" s="8" t="s">
        <v>556</v>
      </c>
      <c r="F588" s="8" t="s">
        <v>1294</v>
      </c>
      <c r="G588" s="18" t="s">
        <v>1294</v>
      </c>
      <c r="H588" s="8" t="s">
        <v>141</v>
      </c>
      <c r="I588" s="8" t="b">
        <f>COUNTIF(Employees[Employee Name],Employees[[#This Row],[Employee Name]])&gt;1</f>
        <v>0</v>
      </c>
    </row>
    <row r="589" spans="1:9" ht="30" hidden="1" customHeight="1" x14ac:dyDescent="0.3">
      <c r="A589" s="44" t="e">
        <f t="shared" si="23"/>
        <v>#VALUE!</v>
      </c>
      <c r="B589" s="8" t="str">
        <f>CONCATENATE(Employees[[#This Row],[Lastname]]," ",Employees[[#This Row],[Firstname]], " ",LEFT(Employees[[#This Row],[Middlename]],1),IF(ISBLANK(Employees[[#This Row],[Middlename]])," ","."))</f>
        <v>SALAZAR FRANCIS D.</v>
      </c>
      <c r="C589" s="8" t="s">
        <v>954</v>
      </c>
      <c r="D589" s="8" t="s">
        <v>602</v>
      </c>
      <c r="E589" s="8" t="s">
        <v>119</v>
      </c>
      <c r="F589" s="8" t="s">
        <v>1294</v>
      </c>
      <c r="G589" s="8"/>
      <c r="H589" s="8" t="s">
        <v>290</v>
      </c>
      <c r="I589" s="8" t="b">
        <f>COUNTIF(Employees[Employee Name],Employees[[#This Row],[Employee Name]])&gt;1</f>
        <v>0</v>
      </c>
    </row>
    <row r="590" spans="1:9" ht="30" hidden="1" customHeight="1" x14ac:dyDescent="0.3">
      <c r="A590" s="44" t="e">
        <f t="shared" si="23"/>
        <v>#VALUE!</v>
      </c>
      <c r="B590" s="8" t="str">
        <f>CONCATENATE(Employees[[#This Row],[Lastname]]," ",Employees[[#This Row],[Firstname]], " ",LEFT(Employees[[#This Row],[Middlename]],1),IF(ISBLANK(Employees[[#This Row],[Middlename]])," ","."))</f>
        <v>SALONGA LUCY M.</v>
      </c>
      <c r="C590" s="8" t="s">
        <v>421</v>
      </c>
      <c r="D590" s="8" t="s">
        <v>948</v>
      </c>
      <c r="E590" s="8" t="s">
        <v>84</v>
      </c>
      <c r="F590" s="8" t="s">
        <v>351</v>
      </c>
      <c r="G590" s="8" t="s">
        <v>2006</v>
      </c>
      <c r="H590" s="8" t="s">
        <v>287</v>
      </c>
      <c r="I590" s="8" t="b">
        <f>COUNTIF(Employees[Employee Name],Employees[[#This Row],[Employee Name]])&gt;1</f>
        <v>0</v>
      </c>
    </row>
    <row r="591" spans="1:9" ht="30" hidden="1" customHeight="1" x14ac:dyDescent="0.3">
      <c r="A591" s="44" t="e">
        <f t="shared" si="23"/>
        <v>#VALUE!</v>
      </c>
      <c r="B591" s="8" t="str">
        <f>CONCATENATE(Employees[[#This Row],[Lastname]]," ",Employees[[#This Row],[Firstname]], " ",LEFT(Employees[[#This Row],[Middlename]],1),IF(ISBLANK(Employees[[#This Row],[Middlename]])," ","."))</f>
        <v>SAN JUAN EVA RUTH M.</v>
      </c>
      <c r="C591" s="8" t="s">
        <v>1665</v>
      </c>
      <c r="D591" s="8" t="s">
        <v>1666</v>
      </c>
      <c r="E591" s="8" t="s">
        <v>1667</v>
      </c>
      <c r="F591" s="8" t="s">
        <v>1294</v>
      </c>
      <c r="G591" s="18" t="s">
        <v>1294</v>
      </c>
      <c r="H591" s="8" t="s">
        <v>199</v>
      </c>
      <c r="I591" s="8" t="b">
        <f>COUNTIF(Employees[Employee Name],Employees[[#This Row],[Employee Name]])&gt;1</f>
        <v>0</v>
      </c>
    </row>
    <row r="592" spans="1:9" ht="30" hidden="1" customHeight="1" x14ac:dyDescent="0.3">
      <c r="A592" s="44" t="e">
        <f t="shared" si="23"/>
        <v>#VALUE!</v>
      </c>
      <c r="B592" s="8" t="str">
        <f>CONCATENATE(Employees[[#This Row],[Lastname]]," ",Employees[[#This Row],[Firstname]], " ",LEFT(Employees[[#This Row],[Middlename]],1),IF(ISBLANK(Employees[[#This Row],[Middlename]])," ","."))</f>
        <v>SANARES DAN T.</v>
      </c>
      <c r="C592" s="8" t="s">
        <v>1263</v>
      </c>
      <c r="D592" s="8" t="s">
        <v>1264</v>
      </c>
      <c r="E592" s="8" t="s">
        <v>462</v>
      </c>
      <c r="F592" s="8" t="s">
        <v>681</v>
      </c>
      <c r="G592" s="8" t="s">
        <v>2006</v>
      </c>
      <c r="H592" s="8" t="s">
        <v>135</v>
      </c>
      <c r="I592" s="8" t="b">
        <f>COUNTIF(Employees[Employee Name],Employees[[#This Row],[Employee Name]])&gt;1</f>
        <v>0</v>
      </c>
    </row>
    <row r="593" spans="1:9" ht="30" hidden="1" customHeight="1" x14ac:dyDescent="0.3">
      <c r="A593" s="44" t="e">
        <f t="shared" si="23"/>
        <v>#VALUE!</v>
      </c>
      <c r="B593" s="8" t="str">
        <f>CONCATENATE(Employees[[#This Row],[Lastname]]," ",Employees[[#This Row],[Firstname]], " ",LEFT(Employees[[#This Row],[Middlename]],1),IF(ISBLANK(Employees[[#This Row],[Middlename]])," ","."))</f>
        <v>SANTERA MARICRIS S.</v>
      </c>
      <c r="C593" s="8" t="s">
        <v>204</v>
      </c>
      <c r="D593" s="8" t="s">
        <v>205</v>
      </c>
      <c r="E593" s="8" t="s">
        <v>161</v>
      </c>
      <c r="F593" s="8" t="s">
        <v>96</v>
      </c>
      <c r="G593" s="8" t="s">
        <v>2006</v>
      </c>
      <c r="H593" s="8" t="s">
        <v>97</v>
      </c>
      <c r="I593" s="8" t="b">
        <f>COUNTIF(Employees[Employee Name],Employees[[#This Row],[Employee Name]])&gt;1</f>
        <v>0</v>
      </c>
    </row>
    <row r="594" spans="1:9" ht="30" hidden="1" customHeight="1" x14ac:dyDescent="0.3">
      <c r="A594" s="44" t="e">
        <f t="shared" si="23"/>
        <v>#VALUE!</v>
      </c>
      <c r="B594" s="8" t="str">
        <f>CONCATENATE(Employees[[#This Row],[Lastname]]," ",Employees[[#This Row],[Firstname]], " ",LEFT(Employees[[#This Row],[Middlename]],1),IF(ISBLANK(Employees[[#This Row],[Middlename]])," ","."))</f>
        <v>SARDINOLA  GINABLETH J.</v>
      </c>
      <c r="C594" s="8" t="s">
        <v>981</v>
      </c>
      <c r="D594" s="8" t="s">
        <v>982</v>
      </c>
      <c r="E594" s="8" t="s">
        <v>139</v>
      </c>
      <c r="F594" s="8" t="s">
        <v>125</v>
      </c>
      <c r="G594" s="18" t="s">
        <v>2006</v>
      </c>
      <c r="H594" s="8" t="s">
        <v>126</v>
      </c>
      <c r="I594" s="8" t="b">
        <f>COUNTIF(Employees[Employee Name],Employees[[#This Row],[Employee Name]])&gt;1</f>
        <v>0</v>
      </c>
    </row>
    <row r="595" spans="1:9" ht="30" hidden="1" customHeight="1" x14ac:dyDescent="0.3">
      <c r="A595" s="44" t="e">
        <f t="shared" si="23"/>
        <v>#VALUE!</v>
      </c>
      <c r="B595" s="8" t="str">
        <f>CONCATENATE(Employees[[#This Row],[Lastname]]," ",Employees[[#This Row],[Firstname]], " ",LEFT(Employees[[#This Row],[Middlename]],1),IF(ISBLANK(Employees[[#This Row],[Middlename]])," ","."))</f>
        <v>SARDIÑOLA REBECCA C.</v>
      </c>
      <c r="C595" s="8" t="s">
        <v>1668</v>
      </c>
      <c r="D595" s="8" t="s">
        <v>1669</v>
      </c>
      <c r="E595" s="8" t="s">
        <v>1670</v>
      </c>
      <c r="F595" s="8" t="s">
        <v>1294</v>
      </c>
      <c r="G595" s="18" t="s">
        <v>1294</v>
      </c>
      <c r="H595" s="8" t="s">
        <v>363</v>
      </c>
      <c r="I595" s="8" t="b">
        <f>COUNTIF(Employees[Employee Name],Employees[[#This Row],[Employee Name]])&gt;1</f>
        <v>0</v>
      </c>
    </row>
    <row r="596" spans="1:9" ht="30" hidden="1" customHeight="1" x14ac:dyDescent="0.3">
      <c r="A596" s="44" t="e">
        <f t="shared" si="23"/>
        <v>#VALUE!</v>
      </c>
      <c r="B596" s="8" t="str">
        <f>CONCATENATE(Employees[[#This Row],[Lastname]]," ",Employees[[#This Row],[Firstname]], " ",LEFT(Employees[[#This Row],[Middlename]],1),IF(ISBLANK(Employees[[#This Row],[Middlename]])," ","."))</f>
        <v>SARMIENTO TERESA E.</v>
      </c>
      <c r="C596" s="8" t="s">
        <v>1671</v>
      </c>
      <c r="D596" s="8" t="s">
        <v>1672</v>
      </c>
      <c r="E596" s="8" t="s">
        <v>1673</v>
      </c>
      <c r="F596" s="8" t="s">
        <v>1732</v>
      </c>
      <c r="G596" s="18" t="s">
        <v>1294</v>
      </c>
      <c r="H596" s="8" t="s">
        <v>97</v>
      </c>
      <c r="I596" s="8" t="b">
        <f>COUNTIF(Employees[Employee Name],Employees[[#This Row],[Employee Name]])&gt;1</f>
        <v>0</v>
      </c>
    </row>
    <row r="597" spans="1:9" ht="30" hidden="1" customHeight="1" x14ac:dyDescent="0.3">
      <c r="A597" s="44" t="e">
        <f t="shared" si="23"/>
        <v>#VALUE!</v>
      </c>
      <c r="B597" s="8" t="str">
        <f>CONCATENATE(Employees[[#This Row],[Lastname]]," ",Employees[[#This Row],[Firstname]], " ",LEFT(Employees[[#This Row],[Middlename]],1),IF(ISBLANK(Employees[[#This Row],[Middlename]])," ","."))</f>
        <v>SEDUCON ESTELITO D.</v>
      </c>
      <c r="C597" s="18" t="s">
        <v>491</v>
      </c>
      <c r="D597" s="18" t="s">
        <v>2175</v>
      </c>
      <c r="E597" s="18" t="s">
        <v>119</v>
      </c>
      <c r="F597" s="18" t="s">
        <v>2176</v>
      </c>
      <c r="G597" s="8"/>
      <c r="H597" s="18" t="s">
        <v>2063</v>
      </c>
      <c r="I597" s="8" t="b">
        <f>COUNTIF(Employees[Employee Name],Employees[[#This Row],[Employee Name]])&gt;1</f>
        <v>0</v>
      </c>
    </row>
    <row r="598" spans="1:9" ht="30" hidden="1" customHeight="1" x14ac:dyDescent="0.3">
      <c r="A598" s="44" t="e">
        <f t="shared" si="23"/>
        <v>#VALUE!</v>
      </c>
      <c r="B598" s="8" t="str">
        <f>CONCATENATE(Employees[[#This Row],[Lastname]]," ",Employees[[#This Row],[Firstname]], " ",LEFT(Employees[[#This Row],[Middlename]],1),IF(ISBLANK(Employees[[#This Row],[Middlename]])," ","."))</f>
        <v>SEDUCON LUCIO F.</v>
      </c>
      <c r="C598" s="8" t="s">
        <v>491</v>
      </c>
      <c r="D598" s="8" t="s">
        <v>492</v>
      </c>
      <c r="E598" s="8" t="s">
        <v>787</v>
      </c>
      <c r="F598" s="18" t="s">
        <v>120</v>
      </c>
      <c r="G598" s="18" t="s">
        <v>2006</v>
      </c>
      <c r="H598" s="8" t="s">
        <v>483</v>
      </c>
      <c r="I598" s="8" t="b">
        <f>COUNTIF(Employees[Employee Name],Employees[[#This Row],[Employee Name]])&gt;1</f>
        <v>0</v>
      </c>
    </row>
    <row r="599" spans="1:9" ht="30" hidden="1" customHeight="1" x14ac:dyDescent="0.3">
      <c r="A599" s="44" t="e">
        <f t="shared" si="23"/>
        <v>#VALUE!</v>
      </c>
      <c r="B599" s="8" t="str">
        <f>CONCATENATE(Employees[[#This Row],[Lastname]]," ",Employees[[#This Row],[Firstname]], " ",LEFT(Employees[[#This Row],[Middlename]],1),IF(ISBLANK(Employees[[#This Row],[Middlename]])," ","."))</f>
        <v>SEMBRANA JENNIE S.</v>
      </c>
      <c r="C599" s="8" t="s">
        <v>1674</v>
      </c>
      <c r="D599" s="8" t="s">
        <v>1675</v>
      </c>
      <c r="E599" s="8" t="s">
        <v>1676</v>
      </c>
      <c r="F599" s="8" t="s">
        <v>1710</v>
      </c>
      <c r="G599" s="18" t="s">
        <v>1710</v>
      </c>
      <c r="H599" s="8" t="s">
        <v>135</v>
      </c>
      <c r="I599" s="8" t="b">
        <f>COUNTIF(Employees[Employee Name],Employees[[#This Row],[Employee Name]])&gt;1</f>
        <v>0</v>
      </c>
    </row>
    <row r="600" spans="1:9" ht="30" hidden="1" customHeight="1" x14ac:dyDescent="0.3">
      <c r="A600" s="44" t="e">
        <f t="shared" si="23"/>
        <v>#VALUE!</v>
      </c>
      <c r="B600" s="8" t="str">
        <f>CONCATENATE(Employees[[#This Row],[Lastname]]," ",Employees[[#This Row],[Firstname]], " ",LEFT(Employees[[#This Row],[Middlename]],1),IF(ISBLANK(Employees[[#This Row],[Middlename]])," ","."))</f>
        <v>SEÑA MARILYN B.</v>
      </c>
      <c r="C600" s="8" t="s">
        <v>755</v>
      </c>
      <c r="D600" s="8" t="s">
        <v>756</v>
      </c>
      <c r="E600" s="8" t="s">
        <v>145</v>
      </c>
      <c r="F600" s="8" t="s">
        <v>198</v>
      </c>
      <c r="G600" s="18" t="s">
        <v>2006</v>
      </c>
      <c r="H600" s="8" t="s">
        <v>261</v>
      </c>
      <c r="I600" s="8" t="b">
        <f>COUNTIF(Employees[Employee Name],Employees[[#This Row],[Employee Name]])&gt;1</f>
        <v>0</v>
      </c>
    </row>
    <row r="601" spans="1:9" ht="30" hidden="1" customHeight="1" x14ac:dyDescent="0.3">
      <c r="A601" s="44" t="e">
        <f t="shared" si="23"/>
        <v>#VALUE!</v>
      </c>
      <c r="B601" s="8" t="str">
        <f>CONCATENATE(Employees[[#This Row],[Lastname]]," ",Employees[[#This Row],[Firstname]], " ",LEFT(Employees[[#This Row],[Middlename]],1),IF(ISBLANK(Employees[[#This Row],[Middlename]])," ","."))</f>
        <v>SEPINO BRIGIDA M.</v>
      </c>
      <c r="C601" s="8" t="s">
        <v>1074</v>
      </c>
      <c r="D601" s="8" t="s">
        <v>752</v>
      </c>
      <c r="E601" s="8" t="s">
        <v>691</v>
      </c>
      <c r="F601" s="8" t="s">
        <v>212</v>
      </c>
      <c r="G601" s="18" t="s">
        <v>2006</v>
      </c>
      <c r="H601" s="8" t="s">
        <v>213</v>
      </c>
      <c r="I601" s="8" t="b">
        <f>COUNTIF(Employees[Employee Name],Employees[[#This Row],[Employee Name]])&gt;1</f>
        <v>0</v>
      </c>
    </row>
    <row r="602" spans="1:9" ht="30" hidden="1" customHeight="1" x14ac:dyDescent="0.3">
      <c r="A602" s="44" t="e">
        <f t="shared" si="23"/>
        <v>#VALUE!</v>
      </c>
      <c r="B602" s="8" t="str">
        <f>CONCATENATE(Employees[[#This Row],[Lastname]]," ",Employees[[#This Row],[Firstname]], " ",LEFT(Employees[[#This Row],[Middlename]],1),IF(ISBLANK(Employees[[#This Row],[Middlename]])," ","."))</f>
        <v>SESMA LAZARO C.</v>
      </c>
      <c r="C602" s="8" t="s">
        <v>1344</v>
      </c>
      <c r="D602" s="8" t="s">
        <v>1677</v>
      </c>
      <c r="E602" s="8" t="s">
        <v>134</v>
      </c>
      <c r="F602" s="8" t="s">
        <v>1294</v>
      </c>
      <c r="G602" s="18" t="s">
        <v>1294</v>
      </c>
      <c r="H602" s="8" t="s">
        <v>199</v>
      </c>
      <c r="I602" s="8" t="b">
        <f>COUNTIF(Employees[Employee Name],Employees[[#This Row],[Employee Name]])&gt;1</f>
        <v>0</v>
      </c>
    </row>
    <row r="603" spans="1:9" ht="30" hidden="1" customHeight="1" x14ac:dyDescent="0.3">
      <c r="A603" s="44" t="e">
        <f t="shared" si="23"/>
        <v>#VALUE!</v>
      </c>
      <c r="B603" s="8" t="str">
        <f>CONCATENATE(Employees[[#This Row],[Lastname]]," ",Employees[[#This Row],[Firstname]], " ",LEFT(Employees[[#This Row],[Middlename]],1),IF(ISBLANK(Employees[[#This Row],[Middlename]])," ","."))</f>
        <v xml:space="preserve">SIERRA SALVADOR  </v>
      </c>
      <c r="C603" s="8" t="s">
        <v>1678</v>
      </c>
      <c r="D603" s="8" t="s">
        <v>1679</v>
      </c>
      <c r="E603" s="8"/>
      <c r="F603" s="8" t="s">
        <v>1294</v>
      </c>
      <c r="G603" s="18" t="s">
        <v>1294</v>
      </c>
      <c r="H603" s="8" t="s">
        <v>199</v>
      </c>
      <c r="I603" s="8" t="b">
        <f>COUNTIF(Employees[Employee Name],Employees[[#This Row],[Employee Name]])&gt;1</f>
        <v>0</v>
      </c>
    </row>
    <row r="604" spans="1:9" ht="30" hidden="1" customHeight="1" x14ac:dyDescent="0.3">
      <c r="A604" s="44" t="e">
        <f t="shared" si="23"/>
        <v>#VALUE!</v>
      </c>
      <c r="B604" s="8" t="str">
        <f>CONCATENATE(Employees[[#This Row],[Lastname]]," ",Employees[[#This Row],[Firstname]], " ",LEFT(Employees[[#This Row],[Middlename]],1),IF(ISBLANK(Employees[[#This Row],[Middlename]])," ","."))</f>
        <v>SIM JO RITZELLE C.</v>
      </c>
      <c r="C604" s="8" t="s">
        <v>1053</v>
      </c>
      <c r="D604" s="8" t="s">
        <v>1054</v>
      </c>
      <c r="E604" s="8" t="s">
        <v>586</v>
      </c>
      <c r="F604" s="8" t="s">
        <v>1716</v>
      </c>
      <c r="G604" s="18" t="s">
        <v>1294</v>
      </c>
      <c r="H604" s="8" t="s">
        <v>135</v>
      </c>
      <c r="I604" s="8" t="b">
        <f>COUNTIF(Employees[Employee Name],Employees[[#This Row],[Employee Name]])&gt;1</f>
        <v>0</v>
      </c>
    </row>
    <row r="605" spans="1:9" ht="30" hidden="1" customHeight="1" x14ac:dyDescent="0.3">
      <c r="A605" s="44" t="e">
        <f t="shared" si="23"/>
        <v>#VALUE!</v>
      </c>
      <c r="B605" s="8" t="str">
        <f>CONCATENATE(Employees[[#This Row],[Lastname]]," ",Employees[[#This Row],[Firstname]], " ",LEFT(Employees[[#This Row],[Middlename]],1),IF(ISBLANK(Employees[[#This Row],[Middlename]])," ","."))</f>
        <v xml:space="preserve">SOLANOY KARENE  </v>
      </c>
      <c r="C605" s="8" t="s">
        <v>704</v>
      </c>
      <c r="D605" s="8" t="s">
        <v>705</v>
      </c>
      <c r="E605" s="8"/>
      <c r="F605" s="18" t="s">
        <v>2016</v>
      </c>
      <c r="G605" s="18" t="s">
        <v>2006</v>
      </c>
      <c r="H605" s="8" t="s">
        <v>97</v>
      </c>
      <c r="I605" s="8" t="b">
        <f>COUNTIF(Employees[Employee Name],Employees[[#This Row],[Employee Name]])&gt;1</f>
        <v>0</v>
      </c>
    </row>
    <row r="606" spans="1:9" ht="30" hidden="1" customHeight="1" x14ac:dyDescent="0.3">
      <c r="A606" s="44" t="e">
        <f t="shared" si="23"/>
        <v>#VALUE!</v>
      </c>
      <c r="B606" s="8" t="str">
        <f>CONCATENATE(Employees[[#This Row],[Lastname]]," ",Employees[[#This Row],[Firstname]], " ",LEFT(Employees[[#This Row],[Middlename]],1),IF(ISBLANK(Employees[[#This Row],[Middlename]])," ","."))</f>
        <v>SOLIS ANGELA MARI M.</v>
      </c>
      <c r="C606" s="18" t="s">
        <v>2181</v>
      </c>
      <c r="D606" s="18" t="s">
        <v>2182</v>
      </c>
      <c r="E606" s="18" t="s">
        <v>84</v>
      </c>
      <c r="F606" s="18" t="s">
        <v>895</v>
      </c>
      <c r="G606" s="8"/>
      <c r="H606" s="18" t="s">
        <v>2063</v>
      </c>
      <c r="I606" s="8" t="b">
        <f>COUNTIF(Employees[Employee Name],Employees[[#This Row],[Employee Name]])&gt;1</f>
        <v>0</v>
      </c>
    </row>
    <row r="607" spans="1:9" ht="30" hidden="1" customHeight="1" x14ac:dyDescent="0.3">
      <c r="A607" s="44" t="e">
        <f t="shared" si="23"/>
        <v>#VALUE!</v>
      </c>
      <c r="B607" s="8" t="str">
        <f>CONCATENATE(Employees[[#This Row],[Lastname]]," ",Employees[[#This Row],[Firstname]], " ",LEFT(Employees[[#This Row],[Middlename]],1),IF(ISBLANK(Employees[[#This Row],[Middlename]])," ","."))</f>
        <v>SORIANO FRANCISCO O.</v>
      </c>
      <c r="C607" s="8" t="s">
        <v>1680</v>
      </c>
      <c r="D607" s="8" t="s">
        <v>1588</v>
      </c>
      <c r="E607" s="8" t="s">
        <v>533</v>
      </c>
      <c r="F607" s="8" t="s">
        <v>1294</v>
      </c>
      <c r="G607" s="18" t="s">
        <v>1294</v>
      </c>
      <c r="H607" s="8" t="s">
        <v>1711</v>
      </c>
      <c r="I607" s="8" t="b">
        <f>COUNTIF(Employees[Employee Name],Employees[[#This Row],[Employee Name]])&gt;1</f>
        <v>0</v>
      </c>
    </row>
    <row r="608" spans="1:9" ht="30" hidden="1" customHeight="1" x14ac:dyDescent="0.3">
      <c r="A608" s="44" t="e">
        <f t="shared" si="23"/>
        <v>#VALUE!</v>
      </c>
      <c r="B608" s="8" t="str">
        <f>CONCATENATE(Employees[[#This Row],[Lastname]]," ",Employees[[#This Row],[Firstname]], " ",LEFT(Employees[[#This Row],[Middlename]],1),IF(ISBLANK(Employees[[#This Row],[Middlename]])," ","."))</f>
        <v>SUMAGUI DESZERIE ANN A.</v>
      </c>
      <c r="C608" s="8" t="s">
        <v>316</v>
      </c>
      <c r="D608" s="8" t="s">
        <v>1681</v>
      </c>
      <c r="E608" s="8" t="s">
        <v>1377</v>
      </c>
      <c r="F608" s="8" t="s">
        <v>1727</v>
      </c>
      <c r="G608" s="8" t="s">
        <v>2006</v>
      </c>
      <c r="H608" s="8" t="s">
        <v>97</v>
      </c>
      <c r="I608" s="8" t="b">
        <f>COUNTIF(Employees[Employee Name],Employees[[#This Row],[Employee Name]])&gt;1</f>
        <v>0</v>
      </c>
    </row>
    <row r="609" spans="1:9" ht="30" hidden="1" customHeight="1" x14ac:dyDescent="0.3">
      <c r="A609" s="44" t="e">
        <f t="shared" si="23"/>
        <v>#VALUE!</v>
      </c>
      <c r="B609" s="8" t="str">
        <f>CONCATENATE(Employees[[#This Row],[Lastname]]," ",Employees[[#This Row],[Firstname]], " ",LEFT(Employees[[#This Row],[Middlename]],1),IF(ISBLANK(Employees[[#This Row],[Middlename]])," ","."))</f>
        <v>SUMAGUI FELICITAS M.</v>
      </c>
      <c r="C609" s="8" t="s">
        <v>316</v>
      </c>
      <c r="D609" s="8" t="s">
        <v>1682</v>
      </c>
      <c r="E609" s="8" t="s">
        <v>84</v>
      </c>
      <c r="F609" s="8" t="s">
        <v>1294</v>
      </c>
      <c r="G609" s="18" t="s">
        <v>1294</v>
      </c>
      <c r="H609" s="8" t="s">
        <v>213</v>
      </c>
      <c r="I609" s="8" t="b">
        <f>COUNTIF(Employees[Employee Name],Employees[[#This Row],[Employee Name]])&gt;1</f>
        <v>0</v>
      </c>
    </row>
    <row r="610" spans="1:9" ht="30" hidden="1" customHeight="1" x14ac:dyDescent="0.3">
      <c r="A610" s="44" t="e">
        <f t="shared" si="23"/>
        <v>#VALUE!</v>
      </c>
      <c r="B610" s="8" t="str">
        <f>CONCATENATE(Employees[[#This Row],[Lastname]]," ",Employees[[#This Row],[Firstname]], " ",LEFT(Employees[[#This Row],[Middlename]],1),IF(ISBLANK(Employees[[#This Row],[Middlename]])," ","."))</f>
        <v>SUMAGUI LORENA P.</v>
      </c>
      <c r="C610" s="8" t="s">
        <v>316</v>
      </c>
      <c r="D610" s="8" t="s">
        <v>191</v>
      </c>
      <c r="E610" s="8" t="s">
        <v>1683</v>
      </c>
      <c r="F610" s="8" t="s">
        <v>1294</v>
      </c>
      <c r="G610" s="18" t="s">
        <v>1294</v>
      </c>
      <c r="H610" s="8" t="s">
        <v>1733</v>
      </c>
      <c r="I610" s="8" t="b">
        <f>COUNTIF(Employees[Employee Name],Employees[[#This Row],[Employee Name]])&gt;1</f>
        <v>0</v>
      </c>
    </row>
    <row r="611" spans="1:9" ht="30" hidden="1" customHeight="1" x14ac:dyDescent="0.3">
      <c r="A611" s="44" t="e">
        <f t="shared" si="23"/>
        <v>#VALUE!</v>
      </c>
      <c r="B611" s="8" t="str">
        <f>CONCATENATE(Employees[[#This Row],[Lastname]]," ",Employees[[#This Row],[Firstname]], " ",LEFT(Employees[[#This Row],[Middlename]],1),IF(ISBLANK(Employees[[#This Row],[Middlename]])," ","."))</f>
        <v>SUMAGUI MARISSA D.</v>
      </c>
      <c r="C611" s="8" t="s">
        <v>316</v>
      </c>
      <c r="D611" s="8" t="s">
        <v>185</v>
      </c>
      <c r="E611" s="8" t="s">
        <v>100</v>
      </c>
      <c r="F611" s="8" t="s">
        <v>198</v>
      </c>
      <c r="G611" s="18" t="s">
        <v>2006</v>
      </c>
      <c r="H611" s="8" t="s">
        <v>272</v>
      </c>
      <c r="I611" s="8" t="b">
        <f>COUNTIF(Employees[Employee Name],Employees[[#This Row],[Employee Name]])&gt;1</f>
        <v>0</v>
      </c>
    </row>
    <row r="612" spans="1:9" ht="30" hidden="1" customHeight="1" x14ac:dyDescent="0.3">
      <c r="A612" s="44" t="e">
        <f t="shared" si="23"/>
        <v>#VALUE!</v>
      </c>
      <c r="B612" s="8" t="str">
        <f>CONCATENATE(Employees[[#This Row],[Lastname]]," ",Employees[[#This Row],[Firstname]], " ",LEFT(Employees[[#This Row],[Middlename]],1),IF(ISBLANK(Employees[[#This Row],[Middlename]])," ","."))</f>
        <v xml:space="preserve">SUMAONG DANILO  </v>
      </c>
      <c r="C612" s="8" t="s">
        <v>307</v>
      </c>
      <c r="D612" s="8" t="s">
        <v>308</v>
      </c>
      <c r="E612" s="8"/>
      <c r="F612" s="8" t="s">
        <v>309</v>
      </c>
      <c r="G612" s="18" t="s">
        <v>2006</v>
      </c>
      <c r="H612" s="8" t="s">
        <v>310</v>
      </c>
      <c r="I612" s="8" t="b">
        <f>COUNTIF(Employees[Employee Name],Employees[[#This Row],[Employee Name]])&gt;1</f>
        <v>0</v>
      </c>
    </row>
    <row r="613" spans="1:9" ht="30" hidden="1" customHeight="1" x14ac:dyDescent="0.3">
      <c r="A613" s="44" t="e">
        <f t="shared" ref="A613:A629" si="24">A612+1</f>
        <v>#VALUE!</v>
      </c>
      <c r="B613" s="8" t="str">
        <f>CONCATENATE(Employees[[#This Row],[Lastname]]," ",Employees[[#This Row],[Firstname]], " ",LEFT(Employees[[#This Row],[Middlename]],1),IF(ISBLANK(Employees[[#This Row],[Middlename]])," ","."))</f>
        <v>SUÑIGA CARLOS J.</v>
      </c>
      <c r="C613" s="8" t="s">
        <v>137</v>
      </c>
      <c r="D613" s="8" t="s">
        <v>138</v>
      </c>
      <c r="E613" s="8" t="s">
        <v>193</v>
      </c>
      <c r="F613" s="8" t="s">
        <v>140</v>
      </c>
      <c r="G613" s="8" t="s">
        <v>2006</v>
      </c>
      <c r="H613" s="8" t="s">
        <v>141</v>
      </c>
      <c r="I613" s="8" t="b">
        <f>COUNTIF(Employees[Employee Name],Employees[[#This Row],[Employee Name]])&gt;1</f>
        <v>0</v>
      </c>
    </row>
    <row r="614" spans="1:9" ht="30" hidden="1" customHeight="1" x14ac:dyDescent="0.3">
      <c r="A614" s="44" t="e">
        <f t="shared" si="24"/>
        <v>#VALUE!</v>
      </c>
      <c r="B614" s="8" t="str">
        <f>CONCATENATE(Employees[[#This Row],[Lastname]]," ",Employees[[#This Row],[Firstname]], " ",LEFT(Employees[[#This Row],[Middlename]],1),IF(ISBLANK(Employees[[#This Row],[Middlename]])," ","."))</f>
        <v>SUSA NANETE B.</v>
      </c>
      <c r="C614" s="8" t="s">
        <v>798</v>
      </c>
      <c r="D614" s="8" t="s">
        <v>799</v>
      </c>
      <c r="E614" s="8" t="s">
        <v>145</v>
      </c>
      <c r="F614" s="8" t="s">
        <v>800</v>
      </c>
      <c r="G614" s="18" t="s">
        <v>2006</v>
      </c>
      <c r="H614" s="8" t="s">
        <v>97</v>
      </c>
      <c r="I614" s="8" t="b">
        <f>COUNTIF(Employees[Employee Name],Employees[[#This Row],[Employee Name]])&gt;1</f>
        <v>0</v>
      </c>
    </row>
    <row r="615" spans="1:9" ht="30" hidden="1" customHeight="1" x14ac:dyDescent="0.3">
      <c r="A615" s="44" t="e">
        <f t="shared" si="24"/>
        <v>#VALUE!</v>
      </c>
      <c r="B615" s="8" t="str">
        <f>CONCATENATE(Employees[[#This Row],[Lastname]]," ",Employees[[#This Row],[Firstname]], " ",LEFT(Employees[[#This Row],[Middlename]],1),IF(ISBLANK(Employees[[#This Row],[Middlename]])," ","."))</f>
        <v>TAMAYO MARIA ELLAINE III B.</v>
      </c>
      <c r="C615" s="8" t="s">
        <v>1060</v>
      </c>
      <c r="D615" s="8" t="s">
        <v>1061</v>
      </c>
      <c r="E615" s="8" t="s">
        <v>880</v>
      </c>
      <c r="F615" s="8" t="s">
        <v>198</v>
      </c>
      <c r="G615" s="18" t="s">
        <v>2006</v>
      </c>
      <c r="H615" s="18" t="s">
        <v>103</v>
      </c>
      <c r="I615" s="8" t="b">
        <f>COUNTIF(Employees[Employee Name],Employees[[#This Row],[Employee Name]])&gt;1</f>
        <v>0</v>
      </c>
    </row>
    <row r="616" spans="1:9" ht="30" hidden="1" customHeight="1" x14ac:dyDescent="0.3">
      <c r="A616" s="44" t="e">
        <f t="shared" si="24"/>
        <v>#VALUE!</v>
      </c>
      <c r="B616" s="8" t="str">
        <f>CONCATENATE(Employees[[#This Row],[Lastname]]," ",Employees[[#This Row],[Firstname]], " ",LEFT(Employees[[#This Row],[Middlename]],1),IF(ISBLANK(Employees[[#This Row],[Middlename]])," ","."))</f>
        <v>TAÑEDO MARIA EVELYN C.</v>
      </c>
      <c r="C616" s="8" t="s">
        <v>612</v>
      </c>
      <c r="D616" s="8" t="s">
        <v>613</v>
      </c>
      <c r="E616" s="8" t="s">
        <v>1331</v>
      </c>
      <c r="F616" s="8" t="s">
        <v>125</v>
      </c>
      <c r="G616" s="18" t="s">
        <v>2006</v>
      </c>
      <c r="H616" s="18" t="s">
        <v>182</v>
      </c>
      <c r="I616" s="8" t="b">
        <f>COUNTIF(Employees[Employee Name],Employees[[#This Row],[Employee Name]])&gt;1</f>
        <v>0</v>
      </c>
    </row>
    <row r="617" spans="1:9" ht="30" hidden="1" customHeight="1" x14ac:dyDescent="0.3">
      <c r="A617" s="44" t="e">
        <f t="shared" si="24"/>
        <v>#VALUE!</v>
      </c>
      <c r="B617" s="8" t="str">
        <f>CONCATENATE(Employees[[#This Row],[Lastname]]," ",Employees[[#This Row],[Firstname]], " ",LEFT(Employees[[#This Row],[Middlename]],1),IF(ISBLANK(Employees[[#This Row],[Middlename]])," ","."))</f>
        <v xml:space="preserve">TAPAY EDWARD  </v>
      </c>
      <c r="C617" s="8" t="s">
        <v>1684</v>
      </c>
      <c r="D617" s="8" t="s">
        <v>1685</v>
      </c>
      <c r="E617" s="8"/>
      <c r="F617" s="8" t="s">
        <v>1294</v>
      </c>
      <c r="G617" s="18" t="s">
        <v>1294</v>
      </c>
      <c r="H617" s="18" t="s">
        <v>290</v>
      </c>
      <c r="I617" s="8" t="b">
        <f>COUNTIF(Employees[Employee Name],Employees[[#This Row],[Employee Name]])&gt;1</f>
        <v>0</v>
      </c>
    </row>
    <row r="618" spans="1:9" ht="30" hidden="1" customHeight="1" x14ac:dyDescent="0.3">
      <c r="A618" s="44" t="e">
        <f t="shared" si="24"/>
        <v>#VALUE!</v>
      </c>
      <c r="B618" s="8" t="str">
        <f>CONCATENATE(Employees[[#This Row],[Lastname]]," ",Employees[[#This Row],[Firstname]], " ",LEFT(Employees[[#This Row],[Middlename]],1),IF(ISBLANK(Employees[[#This Row],[Middlename]])," ","."))</f>
        <v>TIBAYAN EUFEMIA O.</v>
      </c>
      <c r="C618" s="8" t="s">
        <v>955</v>
      </c>
      <c r="D618" s="8" t="s">
        <v>1686</v>
      </c>
      <c r="E618" s="8" t="s">
        <v>494</v>
      </c>
      <c r="F618" s="8" t="s">
        <v>1294</v>
      </c>
      <c r="G618" s="18" t="s">
        <v>1294</v>
      </c>
      <c r="H618" s="8" t="s">
        <v>135</v>
      </c>
      <c r="I618" s="8" t="b">
        <f>COUNTIF(Employees[Employee Name],Employees[[#This Row],[Employee Name]])&gt;1</f>
        <v>0</v>
      </c>
    </row>
    <row r="619" spans="1:9" ht="30" hidden="1" customHeight="1" x14ac:dyDescent="0.3">
      <c r="A619" s="44" t="e">
        <f t="shared" si="24"/>
        <v>#VALUE!</v>
      </c>
      <c r="B619" s="8" t="str">
        <f>CONCATENATE(Employees[[#This Row],[Lastname]]," ",Employees[[#This Row],[Firstname]], " ",LEFT(Employees[[#This Row],[Middlename]],1),IF(ISBLANK(Employees[[#This Row],[Middlename]])," ","."))</f>
        <v>TIMPLE ALLAN R.</v>
      </c>
      <c r="C619" s="8" t="s">
        <v>1687</v>
      </c>
      <c r="D619" s="8" t="s">
        <v>1437</v>
      </c>
      <c r="E619" s="8" t="s">
        <v>674</v>
      </c>
      <c r="F619" s="8" t="s">
        <v>1294</v>
      </c>
      <c r="G619" s="18" t="s">
        <v>1294</v>
      </c>
      <c r="H619" s="8" t="s">
        <v>1715</v>
      </c>
      <c r="I619" s="8" t="b">
        <f>COUNTIF(Employees[Employee Name],Employees[[#This Row],[Employee Name]])&gt;1</f>
        <v>0</v>
      </c>
    </row>
    <row r="620" spans="1:9" ht="30" hidden="1" customHeight="1" x14ac:dyDescent="0.3">
      <c r="A620" s="44" t="e">
        <f t="shared" si="24"/>
        <v>#VALUE!</v>
      </c>
      <c r="B620" s="8" t="str">
        <f>CONCATENATE(Employees[[#This Row],[Lastname]]," ",Employees[[#This Row],[Firstname]], " ",LEFT(Employees[[#This Row],[Middlename]],1),IF(ISBLANK(Employees[[#This Row],[Middlename]])," ","."))</f>
        <v>TINAZA JHOANNA MARIE D.</v>
      </c>
      <c r="C620" s="8" t="s">
        <v>1688</v>
      </c>
      <c r="D620" s="8" t="s">
        <v>1689</v>
      </c>
      <c r="E620" s="8" t="s">
        <v>100</v>
      </c>
      <c r="F620" s="8" t="s">
        <v>1294</v>
      </c>
      <c r="G620" s="18" t="s">
        <v>1294</v>
      </c>
      <c r="H620" s="8" t="s">
        <v>97</v>
      </c>
      <c r="I620" s="8" t="b">
        <f>COUNTIF(Employees[Employee Name],Employees[[#This Row],[Employee Name]])&gt;1</f>
        <v>0</v>
      </c>
    </row>
    <row r="621" spans="1:9" ht="30" hidden="1" customHeight="1" x14ac:dyDescent="0.3">
      <c r="A621" s="44" t="e">
        <f t="shared" si="24"/>
        <v>#VALUE!</v>
      </c>
      <c r="B621" s="8" t="str">
        <f>CONCATENATE(Employees[[#This Row],[Lastname]]," ",Employees[[#This Row],[Firstname]], " ",LEFT(Employees[[#This Row],[Middlename]],1),IF(ISBLANK(Employees[[#This Row],[Middlename]])," ","."))</f>
        <v>TOLENTINO CAROLINA E.</v>
      </c>
      <c r="C621" s="8" t="s">
        <v>282</v>
      </c>
      <c r="D621" s="8" t="s">
        <v>544</v>
      </c>
      <c r="E621" s="8" t="s">
        <v>959</v>
      </c>
      <c r="F621" s="8" t="s">
        <v>198</v>
      </c>
      <c r="G621" s="18" t="s">
        <v>2006</v>
      </c>
      <c r="H621" s="8" t="s">
        <v>539</v>
      </c>
      <c r="I621" s="8" t="b">
        <f>COUNTIF(Employees[Employee Name],Employees[[#This Row],[Employee Name]])&gt;1</f>
        <v>0</v>
      </c>
    </row>
    <row r="622" spans="1:9" ht="30" hidden="1" customHeight="1" x14ac:dyDescent="0.3">
      <c r="A622" s="44" t="e">
        <f t="shared" si="24"/>
        <v>#VALUE!</v>
      </c>
      <c r="B622" s="8" t="str">
        <f>CONCATENATE(Employees[[#This Row],[Lastname]]," ",Employees[[#This Row],[Firstname]], " ",LEFT(Employees[[#This Row],[Middlename]],1),IF(ISBLANK(Employees[[#This Row],[Middlename]])," ","."))</f>
        <v>TOLENTINO FE M.</v>
      </c>
      <c r="C622" s="8" t="s">
        <v>282</v>
      </c>
      <c r="D622" s="8" t="s">
        <v>283</v>
      </c>
      <c r="E622" s="8" t="s">
        <v>84</v>
      </c>
      <c r="F622" s="8" t="s">
        <v>125</v>
      </c>
      <c r="G622" s="18" t="s">
        <v>2006</v>
      </c>
      <c r="H622" s="8" t="s">
        <v>199</v>
      </c>
      <c r="I622" s="8" t="b">
        <f>COUNTIF(Employees[Employee Name],Employees[[#This Row],[Employee Name]])&gt;1</f>
        <v>0</v>
      </c>
    </row>
    <row r="623" spans="1:9" ht="30" hidden="1" customHeight="1" x14ac:dyDescent="0.3">
      <c r="A623" s="44" t="e">
        <f t="shared" si="24"/>
        <v>#VALUE!</v>
      </c>
      <c r="B623" s="8" t="str">
        <f>CONCATENATE(Employees[[#This Row],[Lastname]]," ",Employees[[#This Row],[Firstname]], " ",LEFT(Employees[[#This Row],[Middlename]],1),IF(ISBLANK(Employees[[#This Row],[Middlename]])," ","."))</f>
        <v>TOPACIO ABEGAIL P.</v>
      </c>
      <c r="C623" s="8" t="s">
        <v>1302</v>
      </c>
      <c r="D623" s="8" t="s">
        <v>1303</v>
      </c>
      <c r="E623" s="8" t="s">
        <v>176</v>
      </c>
      <c r="F623" s="8" t="s">
        <v>1721</v>
      </c>
      <c r="G623" s="18" t="s">
        <v>1294</v>
      </c>
      <c r="H623" s="18" t="s">
        <v>97</v>
      </c>
      <c r="I623" s="8" t="b">
        <f>COUNTIF(Employees[Employee Name],Employees[[#This Row],[Employee Name]])&gt;1</f>
        <v>0</v>
      </c>
    </row>
    <row r="624" spans="1:9" ht="30" hidden="1" customHeight="1" x14ac:dyDescent="0.3">
      <c r="A624" s="44" t="e">
        <f t="shared" si="24"/>
        <v>#VALUE!</v>
      </c>
      <c r="B624" s="8" t="str">
        <f>CONCATENATE(Employees[[#This Row],[Lastname]]," ",Employees[[#This Row],[Firstname]], " ",LEFT(Employees[[#This Row],[Middlename]],1),IF(ISBLANK(Employees[[#This Row],[Middlename]])," ","."))</f>
        <v xml:space="preserve">TORRES  ALLAN  </v>
      </c>
      <c r="C624" s="8" t="s">
        <v>2170</v>
      </c>
      <c r="D624" s="8" t="s">
        <v>1437</v>
      </c>
      <c r="E624" s="8"/>
      <c r="F624" s="8" t="s">
        <v>1294</v>
      </c>
      <c r="G624" s="8"/>
      <c r="H624" s="8" t="s">
        <v>2171</v>
      </c>
      <c r="I624" s="8" t="b">
        <f>COUNTIF(Employees[Employee Name],Employees[[#This Row],[Employee Name]])&gt;1</f>
        <v>0</v>
      </c>
    </row>
    <row r="625" spans="1:9" ht="30" hidden="1" customHeight="1" x14ac:dyDescent="0.3">
      <c r="A625" s="44" t="e">
        <f t="shared" si="24"/>
        <v>#VALUE!</v>
      </c>
      <c r="B625" s="8" t="str">
        <f>CONCATENATE(Employees[[#This Row],[Lastname]]," ",Employees[[#This Row],[Firstname]], " ",LEFT(Employees[[#This Row],[Middlename]],1),IF(ISBLANK(Employees[[#This Row],[Middlename]])," ","."))</f>
        <v>TORRES DINAH G.</v>
      </c>
      <c r="C625" s="8" t="s">
        <v>462</v>
      </c>
      <c r="D625" s="8" t="s">
        <v>806</v>
      </c>
      <c r="E625" s="8" t="s">
        <v>365</v>
      </c>
      <c r="F625" s="8" t="s">
        <v>807</v>
      </c>
      <c r="G625" s="18" t="s">
        <v>2006</v>
      </c>
      <c r="H625" s="8" t="s">
        <v>368</v>
      </c>
      <c r="I625" s="8" t="b">
        <f>COUNTIF(Employees[Employee Name],Employees[[#This Row],[Employee Name]])&gt;1</f>
        <v>0</v>
      </c>
    </row>
    <row r="626" spans="1:9" ht="30" hidden="1" customHeight="1" x14ac:dyDescent="0.3">
      <c r="A626" s="44" t="e">
        <f t="shared" si="24"/>
        <v>#VALUE!</v>
      </c>
      <c r="B626" s="8" t="str">
        <f>CONCATENATE(Employees[[#This Row],[Lastname]]," ",Employees[[#This Row],[Firstname]], " ",LEFT(Employees[[#This Row],[Middlename]],1),IF(ISBLANK(Employees[[#This Row],[Middlename]])," ","."))</f>
        <v>TORRES MOISES Q.</v>
      </c>
      <c r="C626" s="8" t="s">
        <v>462</v>
      </c>
      <c r="D626" s="8" t="s">
        <v>1690</v>
      </c>
      <c r="E626" s="8" t="s">
        <v>278</v>
      </c>
      <c r="F626" s="8" t="s">
        <v>1294</v>
      </c>
      <c r="G626" s="18" t="s">
        <v>1294</v>
      </c>
      <c r="H626" s="8" t="s">
        <v>592</v>
      </c>
      <c r="I626" s="8" t="b">
        <f>COUNTIF(Employees[Employee Name],Employees[[#This Row],[Employee Name]])&gt;1</f>
        <v>0</v>
      </c>
    </row>
    <row r="627" spans="1:9" ht="30" hidden="1" customHeight="1" x14ac:dyDescent="0.3">
      <c r="A627" s="44" t="e">
        <f t="shared" si="24"/>
        <v>#VALUE!</v>
      </c>
      <c r="B627" s="8" t="str">
        <f>CONCATENATE(Employees[[#This Row],[Lastname]]," ",Employees[[#This Row],[Firstname]], " ",LEFT(Employees[[#This Row],[Middlename]],1),IF(ISBLANK(Employees[[#This Row],[Middlename]])," ","."))</f>
        <v>TORRES SONIA M.</v>
      </c>
      <c r="C627" s="8" t="s">
        <v>462</v>
      </c>
      <c r="D627" s="8" t="s">
        <v>463</v>
      </c>
      <c r="E627" s="8" t="s">
        <v>84</v>
      </c>
      <c r="F627" s="8" t="s">
        <v>464</v>
      </c>
      <c r="G627" s="18" t="s">
        <v>2006</v>
      </c>
      <c r="H627" s="8" t="s">
        <v>465</v>
      </c>
      <c r="I627" s="8" t="b">
        <f>COUNTIF(Employees[Employee Name],Employees[[#This Row],[Employee Name]])&gt;1</f>
        <v>0</v>
      </c>
    </row>
    <row r="628" spans="1:9" ht="30" hidden="1" customHeight="1" x14ac:dyDescent="0.3">
      <c r="A628" s="44" t="e">
        <f t="shared" si="24"/>
        <v>#VALUE!</v>
      </c>
      <c r="B628" s="8" t="str">
        <f>CONCATENATE(Employees[[#This Row],[Lastname]]," ",Employees[[#This Row],[Firstname]], " ",LEFT(Employees[[#This Row],[Middlename]],1),IF(ISBLANK(Employees[[#This Row],[Middlename]])," ","."))</f>
        <v>TULIAO FLORDELIZA M.</v>
      </c>
      <c r="C628" s="8" t="s">
        <v>952</v>
      </c>
      <c r="D628" s="8" t="s">
        <v>355</v>
      </c>
      <c r="E628" s="8" t="s">
        <v>84</v>
      </c>
      <c r="F628" s="8" t="s">
        <v>120</v>
      </c>
      <c r="G628" s="18" t="s">
        <v>2006</v>
      </c>
      <c r="H628" s="8" t="s">
        <v>441</v>
      </c>
      <c r="I628" s="8" t="b">
        <f>COUNTIF(Employees[Employee Name],Employees[[#This Row],[Employee Name]])&gt;1</f>
        <v>0</v>
      </c>
    </row>
    <row r="629" spans="1:9" ht="30" hidden="1" customHeight="1" x14ac:dyDescent="0.3">
      <c r="A629" s="44" t="e">
        <f t="shared" si="24"/>
        <v>#VALUE!</v>
      </c>
      <c r="B629" s="8" t="str">
        <f>CONCATENATE(Employees[[#This Row],[Lastname]]," ",Employees[[#This Row],[Firstname]], " ",LEFT(Employees[[#This Row],[Middlename]],1),IF(ISBLANK(Employees[[#This Row],[Middlename]])," ","."))</f>
        <v>UNTALAN DIVINA R.</v>
      </c>
      <c r="C629" s="8" t="s">
        <v>660</v>
      </c>
      <c r="D629" s="8" t="s">
        <v>661</v>
      </c>
      <c r="E629" s="8" t="s">
        <v>332</v>
      </c>
      <c r="F629" s="8" t="s">
        <v>198</v>
      </c>
      <c r="G629" s="18" t="s">
        <v>2006</v>
      </c>
      <c r="H629" s="8" t="s">
        <v>103</v>
      </c>
      <c r="I629" s="8" t="b">
        <f>COUNTIF(Employees[Employee Name],Employees[[#This Row],[Employee Name]])&gt;1</f>
        <v>0</v>
      </c>
    </row>
    <row r="630" spans="1:9" ht="30" hidden="1" customHeight="1" x14ac:dyDescent="0.3">
      <c r="A630" s="44" t="e">
        <f>A628+1</f>
        <v>#VALUE!</v>
      </c>
      <c r="B630" s="8" t="str">
        <f>CONCATENATE(Employees[[#This Row],[Lastname]]," ",Employees[[#This Row],[Firstname]], " ",LEFT(Employees[[#This Row],[Middlename]],1),IF(ISBLANK(Employees[[#This Row],[Middlename]])," ","."))</f>
        <v>VALDEZ JACKILYN A.</v>
      </c>
      <c r="C630" s="8" t="s">
        <v>1309</v>
      </c>
      <c r="D630" s="8" t="s">
        <v>1691</v>
      </c>
      <c r="E630" s="8" t="s">
        <v>1692</v>
      </c>
      <c r="F630" s="8" t="s">
        <v>1294</v>
      </c>
      <c r="G630" s="18" t="s">
        <v>1294</v>
      </c>
      <c r="H630" s="8" t="s">
        <v>199</v>
      </c>
      <c r="I630" s="8" t="b">
        <f>COUNTIF(Employees[Employee Name],Employees[[#This Row],[Employee Name]])&gt;1</f>
        <v>0</v>
      </c>
    </row>
    <row r="631" spans="1:9" ht="30" hidden="1" customHeight="1" x14ac:dyDescent="0.3">
      <c r="A631" s="44" t="e">
        <f>A629+1</f>
        <v>#VALUE!</v>
      </c>
      <c r="B631" s="8" t="str">
        <f>CONCATENATE(Employees[[#This Row],[Lastname]]," ",Employees[[#This Row],[Firstname]], " ",LEFT(Employees[[#This Row],[Middlename]],1),IF(ISBLANK(Employees[[#This Row],[Middlename]])," ","."))</f>
        <v>VALENCIANO MARLYN C.</v>
      </c>
      <c r="C631" s="18" t="s">
        <v>2213</v>
      </c>
      <c r="D631" s="18" t="s">
        <v>703</v>
      </c>
      <c r="E631" s="18" t="s">
        <v>134</v>
      </c>
      <c r="F631" s="18" t="s">
        <v>1294</v>
      </c>
      <c r="G631" s="8"/>
      <c r="H631" s="18" t="s">
        <v>2208</v>
      </c>
      <c r="I631" s="8" t="b">
        <f>COUNTIF(Employees[Employee Name],Employees[[#This Row],[Employee Name]])&gt;1</f>
        <v>0</v>
      </c>
    </row>
    <row r="632" spans="1:9" ht="30" hidden="1" customHeight="1" x14ac:dyDescent="0.3">
      <c r="A632" s="44" t="e">
        <f>A631+1</f>
        <v>#VALUE!</v>
      </c>
      <c r="B632" s="8" t="str">
        <f>CONCATENATE(Employees[[#This Row],[Lastname]]," ",Employees[[#This Row],[Firstname]], " ",LEFT(Employees[[#This Row],[Middlename]],1),IF(ISBLANK(Employees[[#This Row],[Middlename]])," ","."))</f>
        <v>VARGAS ARNOLD A.</v>
      </c>
      <c r="C632" s="8" t="s">
        <v>786</v>
      </c>
      <c r="D632" s="8" t="s">
        <v>1401</v>
      </c>
      <c r="E632" s="8" t="s">
        <v>88</v>
      </c>
      <c r="F632" s="8" t="s">
        <v>1294</v>
      </c>
      <c r="G632" s="18" t="s">
        <v>1294</v>
      </c>
      <c r="H632" s="8" t="s">
        <v>97</v>
      </c>
      <c r="I632" s="8" t="b">
        <f>COUNTIF(Employees[Employee Name],Employees[[#This Row],[Employee Name]])&gt;1</f>
        <v>0</v>
      </c>
    </row>
    <row r="633" spans="1:9" ht="30" hidden="1" customHeight="1" x14ac:dyDescent="0.3">
      <c r="A633" s="44" t="e">
        <f>A632+1</f>
        <v>#VALUE!</v>
      </c>
      <c r="B633" s="8" t="str">
        <f>CONCATENATE(Employees[[#This Row],[Lastname]]," ",Employees[[#This Row],[Firstname]], " ",LEFT(Employees[[#This Row],[Middlename]],1),IF(ISBLANK(Employees[[#This Row],[Middlename]])," ","."))</f>
        <v>VARGAS MELINDA M.</v>
      </c>
      <c r="C633" s="8" t="s">
        <v>786</v>
      </c>
      <c r="D633" s="8" t="s">
        <v>505</v>
      </c>
      <c r="E633" s="8" t="s">
        <v>1693</v>
      </c>
      <c r="F633" s="8" t="s">
        <v>1294</v>
      </c>
      <c r="G633" s="18" t="s">
        <v>1294</v>
      </c>
      <c r="H633" s="8" t="s">
        <v>213</v>
      </c>
      <c r="I633" s="8" t="b">
        <f>COUNTIF(Employees[Employee Name],Employees[[#This Row],[Employee Name]])&gt;1</f>
        <v>0</v>
      </c>
    </row>
    <row r="634" spans="1:9" ht="30" hidden="1" customHeight="1" x14ac:dyDescent="0.3">
      <c r="A634" s="44" t="e">
        <f>A633+1</f>
        <v>#VALUE!</v>
      </c>
      <c r="B634" s="8" t="str">
        <f>CONCATENATE(Employees[[#This Row],[Lastname]]," ",Employees[[#This Row],[Firstname]], " ",LEFT(Employees[[#This Row],[Middlename]],1),IF(ISBLANK(Employees[[#This Row],[Middlename]])," ","."))</f>
        <v xml:space="preserve">VASQUEZ JAYSON  </v>
      </c>
      <c r="C634" s="8" t="s">
        <v>1694</v>
      </c>
      <c r="D634" s="8" t="s">
        <v>1695</v>
      </c>
      <c r="E634" s="8"/>
      <c r="F634" s="8" t="s">
        <v>1710</v>
      </c>
      <c r="G634" s="18" t="s">
        <v>1710</v>
      </c>
      <c r="H634" s="8" t="s">
        <v>1711</v>
      </c>
      <c r="I634" s="8" t="b">
        <f>COUNTIF(Employees[Employee Name],Employees[[#This Row],[Employee Name]])&gt;1</f>
        <v>0</v>
      </c>
    </row>
    <row r="635" spans="1:9" ht="30" hidden="1" customHeight="1" x14ac:dyDescent="0.3">
      <c r="A635" s="44" t="e">
        <f>A633+1</f>
        <v>#VALUE!</v>
      </c>
      <c r="B635" s="8" t="str">
        <f>CONCATENATE(Employees[[#This Row],[Lastname]]," ",Employees[[#This Row],[Firstname]], " ",LEFT(Employees[[#This Row],[Middlename]],1),IF(ISBLANK(Employees[[#This Row],[Middlename]])," ","."))</f>
        <v xml:space="preserve">VELASCO NONILON  </v>
      </c>
      <c r="C635" s="18" t="s">
        <v>2210</v>
      </c>
      <c r="D635" s="18" t="s">
        <v>2211</v>
      </c>
      <c r="E635" s="8"/>
      <c r="F635" s="18" t="s">
        <v>1294</v>
      </c>
      <c r="G635" s="8"/>
      <c r="H635" s="18" t="s">
        <v>2063</v>
      </c>
      <c r="I635" s="8" t="b">
        <f>COUNTIF(Employees[Employee Name],Employees[[#This Row],[Employee Name]])&gt;1</f>
        <v>0</v>
      </c>
    </row>
    <row r="636" spans="1:9" ht="30" hidden="1" customHeight="1" x14ac:dyDescent="0.3">
      <c r="A636" s="44" t="e">
        <f>A634+1</f>
        <v>#VALUE!</v>
      </c>
      <c r="B636" s="8" t="str">
        <f>CONCATENATE(Employees[[#This Row],[Lastname]]," ",Employees[[#This Row],[Firstname]], " ",LEFT(Employees[[#This Row],[Middlename]],1),IF(ISBLANK(Employees[[#This Row],[Middlename]])," ","."))</f>
        <v>VELUZ DORMILUNA E.</v>
      </c>
      <c r="C636" s="8" t="s">
        <v>378</v>
      </c>
      <c r="D636" s="8" t="s">
        <v>379</v>
      </c>
      <c r="E636" s="8" t="s">
        <v>802</v>
      </c>
      <c r="F636" s="8" t="s">
        <v>381</v>
      </c>
      <c r="G636" s="18" t="s">
        <v>2006</v>
      </c>
      <c r="H636" s="8" t="s">
        <v>368</v>
      </c>
      <c r="I636" s="8" t="b">
        <f>COUNTIF(Employees[Employee Name],Employees[[#This Row],[Employee Name]])&gt;1</f>
        <v>0</v>
      </c>
    </row>
    <row r="637" spans="1:9" ht="30" hidden="1" customHeight="1" x14ac:dyDescent="0.3">
      <c r="A637" s="44" t="e">
        <f>A636+1</f>
        <v>#VALUE!</v>
      </c>
      <c r="B637" s="8" t="str">
        <f>CONCATENATE(Employees[[#This Row],[Lastname]]," ",Employees[[#This Row],[Firstname]], " ",LEFT(Employees[[#This Row],[Middlename]],1),IF(ISBLANK(Employees[[#This Row],[Middlename]])," ","."))</f>
        <v>VERGARA ANACIETA M.</v>
      </c>
      <c r="C637" s="8" t="s">
        <v>725</v>
      </c>
      <c r="D637" s="8" t="s">
        <v>738</v>
      </c>
      <c r="E637" s="8" t="s">
        <v>84</v>
      </c>
      <c r="F637" s="8" t="s">
        <v>212</v>
      </c>
      <c r="G637" s="18" t="s">
        <v>2006</v>
      </c>
      <c r="H637" s="8" t="s">
        <v>213</v>
      </c>
      <c r="I637" s="8" t="b">
        <f>COUNTIF(Employees[Employee Name],Employees[[#This Row],[Employee Name]])&gt;1</f>
        <v>0</v>
      </c>
    </row>
    <row r="638" spans="1:9" ht="30" hidden="1" customHeight="1" x14ac:dyDescent="0.3">
      <c r="A638" s="44" t="e">
        <f>A637+1</f>
        <v>#VALUE!</v>
      </c>
      <c r="B638" s="8" t="str">
        <f>CONCATENATE(Employees[[#This Row],[Lastname]]," ",Employees[[#This Row],[Firstname]], " ",LEFT(Employees[[#This Row],[Middlename]],1),IF(ISBLANK(Employees[[#This Row],[Middlename]])," ","."))</f>
        <v>VERGARA CATHERINE R.</v>
      </c>
      <c r="C638" s="8" t="s">
        <v>725</v>
      </c>
      <c r="D638" s="8" t="s">
        <v>1166</v>
      </c>
      <c r="E638" s="8" t="s">
        <v>332</v>
      </c>
      <c r="F638" s="8" t="s">
        <v>212</v>
      </c>
      <c r="G638" s="18" t="s">
        <v>2006</v>
      </c>
      <c r="H638" s="8" t="s">
        <v>213</v>
      </c>
      <c r="I638" s="8" t="b">
        <f>COUNTIF(Employees[Employee Name],Employees[[#This Row],[Employee Name]])&gt;1</f>
        <v>0</v>
      </c>
    </row>
    <row r="639" spans="1:9" ht="30" hidden="1" customHeight="1" x14ac:dyDescent="0.3">
      <c r="A639" s="44" t="e">
        <f>A638+1</f>
        <v>#VALUE!</v>
      </c>
      <c r="B639" s="8" t="str">
        <f>CONCATENATE(Employees[[#This Row],[Lastname]]," ",Employees[[#This Row],[Firstname]], " ",LEFT(Employees[[#This Row],[Middlename]],1),IF(ISBLANK(Employees[[#This Row],[Middlename]])," ","."))</f>
        <v>VERGARA CIAN ASHLEEN J.</v>
      </c>
      <c r="C639" s="8" t="s">
        <v>725</v>
      </c>
      <c r="D639" s="8" t="s">
        <v>2168</v>
      </c>
      <c r="E639" s="8" t="s">
        <v>139</v>
      </c>
      <c r="F639" s="8" t="s">
        <v>1710</v>
      </c>
      <c r="G639" s="8"/>
      <c r="H639" s="8" t="s">
        <v>2063</v>
      </c>
      <c r="I639" s="8" t="b">
        <f>COUNTIF(Employees[Employee Name],Employees[[#This Row],[Employee Name]])&gt;1</f>
        <v>0</v>
      </c>
    </row>
    <row r="640" spans="1:9" ht="30" hidden="1" customHeight="1" x14ac:dyDescent="0.3">
      <c r="A640" s="44" t="e">
        <f>A639+1</f>
        <v>#VALUE!</v>
      </c>
      <c r="B640" s="8" t="str">
        <f>CONCATENATE(Employees[[#This Row],[Lastname]]," ",Employees[[#This Row],[Firstname]], " ",LEFT(Employees[[#This Row],[Middlename]],1),IF(ISBLANK(Employees[[#This Row],[Middlename]])," ","."))</f>
        <v>VERGARA ESTELITA A.</v>
      </c>
      <c r="C640" s="8" t="s">
        <v>725</v>
      </c>
      <c r="D640" s="8" t="s">
        <v>423</v>
      </c>
      <c r="E640" s="8" t="s">
        <v>88</v>
      </c>
      <c r="F640" s="8" t="s">
        <v>1294</v>
      </c>
      <c r="G640" s="18" t="s">
        <v>1294</v>
      </c>
      <c r="H640" s="8" t="s">
        <v>97</v>
      </c>
      <c r="I640" s="8" t="b">
        <f>COUNTIF(Employees[Employee Name],Employees[[#This Row],[Employee Name]])&gt;1</f>
        <v>0</v>
      </c>
    </row>
    <row r="641" spans="1:9" ht="30" hidden="1" customHeight="1" x14ac:dyDescent="0.3">
      <c r="A641" s="44" t="e">
        <f>A640+1</f>
        <v>#VALUE!</v>
      </c>
      <c r="B641" s="8" t="str">
        <f>CONCATENATE(Employees[[#This Row],[Lastname]]," ",Employees[[#This Row],[Firstname]], " ",LEFT(Employees[[#This Row],[Middlename]],1),IF(ISBLANK(Employees[[#This Row],[Middlename]])," ","."))</f>
        <v>VERGARA TERESITA J.</v>
      </c>
      <c r="C641" s="8" t="s">
        <v>725</v>
      </c>
      <c r="D641" s="8" t="s">
        <v>427</v>
      </c>
      <c r="E641" s="8" t="s">
        <v>139</v>
      </c>
      <c r="F641" s="8" t="s">
        <v>120</v>
      </c>
      <c r="G641" s="18" t="s">
        <v>2006</v>
      </c>
      <c r="H641" s="8" t="s">
        <v>97</v>
      </c>
      <c r="I641" s="8" t="b">
        <f>COUNTIF(Employees[Employee Name],Employees[[#This Row],[Employee Name]])&gt;1</f>
        <v>0</v>
      </c>
    </row>
    <row r="642" spans="1:9" ht="30" hidden="1" customHeight="1" x14ac:dyDescent="0.3">
      <c r="A642" s="44" t="e">
        <f>A640+1</f>
        <v>#VALUE!</v>
      </c>
      <c r="B642" s="8" t="str">
        <f>CONCATENATE(Employees[[#This Row],[Lastname]]," ",Employees[[#This Row],[Firstname]], " ",LEFT(Employees[[#This Row],[Middlename]],1),IF(ISBLANK(Employees[[#This Row],[Middlename]])," ","."))</f>
        <v>VIDA CHARMAINE R.</v>
      </c>
      <c r="C642" s="8" t="s">
        <v>1087</v>
      </c>
      <c r="D642" s="8" t="s">
        <v>1088</v>
      </c>
      <c r="E642" s="8" t="s">
        <v>1089</v>
      </c>
      <c r="F642" s="8" t="s">
        <v>125</v>
      </c>
      <c r="G642" s="18" t="s">
        <v>2006</v>
      </c>
      <c r="H642" s="8" t="s">
        <v>126</v>
      </c>
      <c r="I642" s="8" t="b">
        <f>COUNTIF(Employees[Employee Name],Employees[[#This Row],[Employee Name]])&gt;1</f>
        <v>0</v>
      </c>
    </row>
    <row r="643" spans="1:9" ht="30" hidden="1" customHeight="1" x14ac:dyDescent="0.3">
      <c r="A643" s="44" t="e">
        <f>A641+1</f>
        <v>#VALUE!</v>
      </c>
      <c r="B643" s="8" t="str">
        <f>CONCATENATE(Employees[[#This Row],[Lastname]]," ",Employees[[#This Row],[Firstname]], " ",LEFT(Employees[[#This Row],[Middlename]],1),IF(ISBLANK(Employees[[#This Row],[Middlename]])," ","."))</f>
        <v>VIDA FRANZ R.</v>
      </c>
      <c r="C643" s="18" t="s">
        <v>1087</v>
      </c>
      <c r="D643" s="18" t="s">
        <v>2221</v>
      </c>
      <c r="E643" s="18" t="s">
        <v>332</v>
      </c>
      <c r="F643" s="18" t="s">
        <v>2222</v>
      </c>
      <c r="G643" s="8"/>
      <c r="H643" s="8"/>
      <c r="I643" s="8" t="b">
        <f>COUNTIF(Employees[Employee Name],Employees[[#This Row],[Employee Name]])&gt;1</f>
        <v>0</v>
      </c>
    </row>
    <row r="644" spans="1:9" ht="30" hidden="1" customHeight="1" x14ac:dyDescent="0.3">
      <c r="A644" s="44" t="e">
        <f t="shared" ref="A644:A649" si="25">A643+1</f>
        <v>#VALUE!</v>
      </c>
      <c r="B644" s="8" t="str">
        <f>CONCATENATE(Employees[[#This Row],[Lastname]]," ",Employees[[#This Row],[Firstname]], " ",LEFT(Employees[[#This Row],[Middlename]],1),IF(ISBLANK(Employees[[#This Row],[Middlename]])," ","."))</f>
        <v>VIDALLO WINNIE R.</v>
      </c>
      <c r="C644" s="8" t="s">
        <v>411</v>
      </c>
      <c r="D644" s="8" t="s">
        <v>412</v>
      </c>
      <c r="E644" s="8" t="s">
        <v>332</v>
      </c>
      <c r="F644" s="8" t="s">
        <v>392</v>
      </c>
      <c r="G644" s="8" t="s">
        <v>2006</v>
      </c>
      <c r="H644" s="8" t="s">
        <v>103</v>
      </c>
      <c r="I644" s="8" t="b">
        <f>COUNTIF(Employees[Employee Name],Employees[[#This Row],[Employee Name]])&gt;1</f>
        <v>0</v>
      </c>
    </row>
    <row r="645" spans="1:9" ht="30" hidden="1" customHeight="1" x14ac:dyDescent="0.3">
      <c r="A645" s="44" t="e">
        <f t="shared" si="25"/>
        <v>#VALUE!</v>
      </c>
      <c r="B645" s="8" t="str">
        <f>CONCATENATE(Employees[[#This Row],[Lastname]]," ",Employees[[#This Row],[Firstname]], " ",LEFT(Employees[[#This Row],[Middlename]],1),IF(ISBLANK(Employees[[#This Row],[Middlename]])," ","."))</f>
        <v>VIDAMO ROXANNE D.</v>
      </c>
      <c r="C645" s="8" t="s">
        <v>864</v>
      </c>
      <c r="D645" s="8" t="s">
        <v>1696</v>
      </c>
      <c r="E645" s="8" t="s">
        <v>119</v>
      </c>
      <c r="F645" s="8" t="s">
        <v>1717</v>
      </c>
      <c r="G645" s="8" t="s">
        <v>1710</v>
      </c>
      <c r="H645" s="8" t="s">
        <v>1708</v>
      </c>
      <c r="I645" s="8" t="b">
        <f>COUNTIF(Employees[Employee Name],Employees[[#This Row],[Employee Name]])&gt;1</f>
        <v>0</v>
      </c>
    </row>
    <row r="646" spans="1:9" ht="30" hidden="1" customHeight="1" x14ac:dyDescent="0.3">
      <c r="A646" s="44" t="e">
        <f t="shared" si="25"/>
        <v>#VALUE!</v>
      </c>
      <c r="B646" s="8" t="str">
        <f>CONCATENATE(Employees[[#This Row],[Lastname]]," ",Employees[[#This Row],[Firstname]], " ",LEFT(Employees[[#This Row],[Middlename]],1),IF(ISBLANK(Employees[[#This Row],[Middlename]])," ","."))</f>
        <v>VILLANUEVA AVERRYLE NICOLE V.</v>
      </c>
      <c r="C646" s="8" t="s">
        <v>347</v>
      </c>
      <c r="D646" s="8" t="s">
        <v>1697</v>
      </c>
      <c r="E646" s="8" t="s">
        <v>1698</v>
      </c>
      <c r="F646" s="8" t="s">
        <v>1710</v>
      </c>
      <c r="G646" s="18" t="s">
        <v>1710</v>
      </c>
      <c r="H646" s="8" t="s">
        <v>135</v>
      </c>
      <c r="I646" s="8" t="b">
        <f>COUNTIF(Employees[Employee Name],Employees[[#This Row],[Employee Name]])&gt;1</f>
        <v>0</v>
      </c>
    </row>
    <row r="647" spans="1:9" ht="30" hidden="1" customHeight="1" x14ac:dyDescent="0.3">
      <c r="A647" s="44" t="e">
        <f t="shared" si="25"/>
        <v>#VALUE!</v>
      </c>
      <c r="B647" s="8" t="str">
        <f>CONCATENATE(Employees[[#This Row],[Lastname]]," ",Employees[[#This Row],[Firstname]], " ",LEFT(Employees[[#This Row],[Middlename]],1),IF(ISBLANK(Employees[[#This Row],[Middlename]])," ","."))</f>
        <v>VILLANUEVA CHRISTIANNE FAYE A.</v>
      </c>
      <c r="C647" s="18" t="s">
        <v>347</v>
      </c>
      <c r="D647" s="18" t="s">
        <v>2138</v>
      </c>
      <c r="E647" s="18" t="s">
        <v>88</v>
      </c>
      <c r="F647" s="18" t="s">
        <v>273</v>
      </c>
      <c r="G647" s="8"/>
      <c r="H647" s="18" t="s">
        <v>272</v>
      </c>
      <c r="I647" s="8" t="b">
        <f>COUNTIF(Employees[Employee Name],Employees[[#This Row],[Employee Name]])&gt;1</f>
        <v>0</v>
      </c>
    </row>
    <row r="648" spans="1:9" ht="30" hidden="1" customHeight="1" x14ac:dyDescent="0.3">
      <c r="A648" s="44" t="e">
        <f t="shared" si="25"/>
        <v>#VALUE!</v>
      </c>
      <c r="B648" s="8" t="str">
        <f>CONCATENATE(Employees[[#This Row],[Lastname]]," ",Employees[[#This Row],[Firstname]], " ",LEFT(Employees[[#This Row],[Middlename]],1),IF(ISBLANK(Employees[[#This Row],[Middlename]])," ","."))</f>
        <v>VILLANUEVA DAVE RONILLO V.</v>
      </c>
      <c r="C648" s="8" t="s">
        <v>347</v>
      </c>
      <c r="D648" s="8" t="s">
        <v>1699</v>
      </c>
      <c r="E648" s="8" t="s">
        <v>725</v>
      </c>
      <c r="F648" s="8" t="s">
        <v>1294</v>
      </c>
      <c r="G648" s="18" t="s">
        <v>1294</v>
      </c>
      <c r="H648" s="8" t="s">
        <v>272</v>
      </c>
      <c r="I648" s="8" t="b">
        <f>COUNTIF(Employees[Employee Name],Employees[[#This Row],[Employee Name]])&gt;1</f>
        <v>0</v>
      </c>
    </row>
    <row r="649" spans="1:9" ht="30" hidden="1" customHeight="1" x14ac:dyDescent="0.3">
      <c r="A649" s="44" t="e">
        <f t="shared" si="25"/>
        <v>#VALUE!</v>
      </c>
      <c r="B649" s="8" t="str">
        <f>CONCATENATE(Employees[[#This Row],[Lastname]]," ",Employees[[#This Row],[Firstname]], " ",LEFT(Employees[[#This Row],[Middlename]],1),IF(ISBLANK(Employees[[#This Row],[Middlename]])," ","."))</f>
        <v>VILLANUEVA ISMAEL D.</v>
      </c>
      <c r="C649" s="8" t="s">
        <v>347</v>
      </c>
      <c r="D649" s="8" t="s">
        <v>1700</v>
      </c>
      <c r="E649" s="8" t="s">
        <v>119</v>
      </c>
      <c r="F649" s="8" t="s">
        <v>1294</v>
      </c>
      <c r="G649" s="18" t="s">
        <v>1294</v>
      </c>
      <c r="H649" s="8" t="s">
        <v>135</v>
      </c>
      <c r="I649" s="8" t="b">
        <f>COUNTIF(Employees[Employee Name],Employees[[#This Row],[Employee Name]])&gt;1</f>
        <v>0</v>
      </c>
    </row>
    <row r="650" spans="1:9" ht="30" hidden="1" customHeight="1" x14ac:dyDescent="0.3">
      <c r="A650" s="44" t="e">
        <f>A648+1</f>
        <v>#VALUE!</v>
      </c>
      <c r="B650" s="8" t="str">
        <f>CONCATENATE(Employees[[#This Row],[Lastname]]," ",Employees[[#This Row],[Firstname]], " ",LEFT(Employees[[#This Row],[Middlename]],1),IF(ISBLANK(Employees[[#This Row],[Middlename]])," ","."))</f>
        <v>VILLANUEVA MARELYN A.</v>
      </c>
      <c r="C650" s="18" t="s">
        <v>347</v>
      </c>
      <c r="D650" s="18" t="s">
        <v>2104</v>
      </c>
      <c r="E650" s="18" t="s">
        <v>1355</v>
      </c>
      <c r="F650" s="18" t="s">
        <v>1294</v>
      </c>
      <c r="G650" s="18"/>
      <c r="H650" s="18" t="s">
        <v>2105</v>
      </c>
      <c r="I650" s="8" t="b">
        <f>COUNTIF(Employees[Employee Name],Employees[[#This Row],[Employee Name]])&gt;1</f>
        <v>0</v>
      </c>
    </row>
    <row r="651" spans="1:9" ht="30" hidden="1" customHeight="1" x14ac:dyDescent="0.3">
      <c r="A651" s="44" t="e">
        <f>A650+1</f>
        <v>#VALUE!</v>
      </c>
      <c r="B651" s="8" t="str">
        <f>CONCATENATE(Employees[[#This Row],[Lastname]]," ",Employees[[#This Row],[Firstname]], " ",LEFT(Employees[[#This Row],[Middlename]],1),IF(ISBLANK(Employees[[#This Row],[Middlename]])," ","."))</f>
        <v>VILLANUEVA MARILYN L.</v>
      </c>
      <c r="C651" s="8" t="s">
        <v>347</v>
      </c>
      <c r="D651" s="8" t="s">
        <v>756</v>
      </c>
      <c r="E651" s="8" t="s">
        <v>228</v>
      </c>
      <c r="F651" s="8" t="s">
        <v>1294</v>
      </c>
      <c r="G651" s="18" t="s">
        <v>1294</v>
      </c>
      <c r="H651" s="8" t="s">
        <v>1711</v>
      </c>
      <c r="I651" s="8" t="b">
        <f>COUNTIF(Employees[Employee Name],Employees[[#This Row],[Employee Name]])&gt;1</f>
        <v>0</v>
      </c>
    </row>
    <row r="652" spans="1:9" ht="30" hidden="1" customHeight="1" x14ac:dyDescent="0.3">
      <c r="A652" s="44" t="e">
        <f>A651+1</f>
        <v>#VALUE!</v>
      </c>
      <c r="B652" s="8" t="str">
        <f>CONCATENATE(Employees[[#This Row],[Lastname]]," ",Employees[[#This Row],[Firstname]], " ",LEFT(Employees[[#This Row],[Middlename]],1),IF(ISBLANK(Employees[[#This Row],[Middlename]])," ","."))</f>
        <v>VILLANUEVA MARIO A.</v>
      </c>
      <c r="C652" s="8" t="s">
        <v>347</v>
      </c>
      <c r="D652" s="8" t="s">
        <v>598</v>
      </c>
      <c r="E652" s="8" t="s">
        <v>221</v>
      </c>
      <c r="F652" s="18" t="s">
        <v>125</v>
      </c>
      <c r="G652" s="18" t="s">
        <v>2006</v>
      </c>
      <c r="H652" s="8" t="s">
        <v>1108</v>
      </c>
      <c r="I652" s="8" t="b">
        <f>COUNTIF(Employees[Employee Name],Employees[[#This Row],[Employee Name]])&gt;1</f>
        <v>0</v>
      </c>
    </row>
    <row r="653" spans="1:9" ht="30" hidden="1" customHeight="1" x14ac:dyDescent="0.3">
      <c r="A653" s="44" t="e">
        <f>A651+1</f>
        <v>#VALUE!</v>
      </c>
      <c r="B653" s="8" t="str">
        <f>CONCATENATE(Employees[[#This Row],[Lastname]]," ",Employees[[#This Row],[Firstname]], " ",LEFT(Employees[[#This Row],[Middlename]],1),IF(ISBLANK(Employees[[#This Row],[Middlename]])," ","."))</f>
        <v>VILLANUEVA MARTINA D.</v>
      </c>
      <c r="C653" s="18" t="s">
        <v>347</v>
      </c>
      <c r="D653" s="18" t="s">
        <v>2252</v>
      </c>
      <c r="E653" s="18" t="s">
        <v>119</v>
      </c>
      <c r="F653" s="18" t="s">
        <v>1294</v>
      </c>
      <c r="G653" s="8"/>
      <c r="H653" s="18" t="s">
        <v>199</v>
      </c>
      <c r="I653" s="8" t="b">
        <f>COUNTIF(Employees[Employee Name],Employees[[#This Row],[Employee Name]])&gt;1</f>
        <v>0</v>
      </c>
    </row>
    <row r="654" spans="1:9" ht="30" hidden="1" customHeight="1" x14ac:dyDescent="0.3">
      <c r="A654" s="44" t="e">
        <f t="shared" ref="A654:A662" si="26">A653+1</f>
        <v>#VALUE!</v>
      </c>
      <c r="B654" s="8" t="str">
        <f>CONCATENATE(Employees[[#This Row],[Lastname]]," ",Employees[[#This Row],[Firstname]], " ",LEFT(Employees[[#This Row],[Middlename]],1),IF(ISBLANK(Employees[[#This Row],[Middlename]])," ","."))</f>
        <v>VILLANUEVA PABLO B.</v>
      </c>
      <c r="C654" s="8" t="s">
        <v>347</v>
      </c>
      <c r="D654" s="8" t="s">
        <v>348</v>
      </c>
      <c r="E654" s="8" t="s">
        <v>145</v>
      </c>
      <c r="F654" s="8" t="s">
        <v>198</v>
      </c>
      <c r="G654" s="18" t="s">
        <v>2006</v>
      </c>
      <c r="H654" s="8" t="s">
        <v>199</v>
      </c>
      <c r="I654" s="8" t="b">
        <f>COUNTIF(Employees[Employee Name],Employees[[#This Row],[Employee Name]])&gt;1</f>
        <v>0</v>
      </c>
    </row>
    <row r="655" spans="1:9" ht="30" hidden="1" customHeight="1" x14ac:dyDescent="0.3">
      <c r="A655" s="44" t="e">
        <f t="shared" si="26"/>
        <v>#VALUE!</v>
      </c>
      <c r="B655" s="8" t="str">
        <f>CONCATENATE(Employees[[#This Row],[Lastname]]," ",Employees[[#This Row],[Firstname]], " ",LEFT(Employees[[#This Row],[Middlename]],1),IF(ISBLANK(Employees[[#This Row],[Middlename]])," ","."))</f>
        <v>VILLANUEVA RICHELLE A.</v>
      </c>
      <c r="C655" s="8" t="s">
        <v>347</v>
      </c>
      <c r="D655" s="8" t="s">
        <v>1701</v>
      </c>
      <c r="E655" s="8" t="s">
        <v>665</v>
      </c>
      <c r="F655" s="8" t="s">
        <v>1294</v>
      </c>
      <c r="G655" s="18" t="s">
        <v>1294</v>
      </c>
      <c r="H655" s="8" t="s">
        <v>1711</v>
      </c>
      <c r="I655" s="8" t="b">
        <f>COUNTIF(Employees[Employee Name],Employees[[#This Row],[Employee Name]])&gt;1</f>
        <v>0</v>
      </c>
    </row>
    <row r="656" spans="1:9" ht="30" hidden="1" customHeight="1" x14ac:dyDescent="0.3">
      <c r="A656" s="44" t="e">
        <f t="shared" si="26"/>
        <v>#VALUE!</v>
      </c>
      <c r="B656" s="8" t="str">
        <f>CONCATENATE(Employees[[#This Row],[Lastname]]," ",Employees[[#This Row],[Firstname]], " ",LEFT(Employees[[#This Row],[Middlename]],1),IF(ISBLANK(Employees[[#This Row],[Middlename]])," ","."))</f>
        <v>VILLAPANDO JENITA M.</v>
      </c>
      <c r="C656" s="8" t="s">
        <v>1273</v>
      </c>
      <c r="D656" s="8" t="s">
        <v>1274</v>
      </c>
      <c r="E656" s="8" t="s">
        <v>691</v>
      </c>
      <c r="F656" s="8" t="s">
        <v>1275</v>
      </c>
      <c r="G656" s="8" t="s">
        <v>2006</v>
      </c>
      <c r="H656" s="8" t="s">
        <v>97</v>
      </c>
      <c r="I656" s="8" t="b">
        <f>COUNTIF(Employees[Employee Name],Employees[[#This Row],[Employee Name]])&gt;1</f>
        <v>0</v>
      </c>
    </row>
    <row r="657" spans="1:9" ht="30" hidden="1" customHeight="1" x14ac:dyDescent="0.3">
      <c r="A657" s="44" t="e">
        <f t="shared" si="26"/>
        <v>#VALUE!</v>
      </c>
      <c r="B657" s="8" t="str">
        <f>CONCATENATE(Employees[[#This Row],[Lastname]]," ",Employees[[#This Row],[Firstname]], " ",LEFT(Employees[[#This Row],[Middlename]],1),IF(ISBLANK(Employees[[#This Row],[Middlename]])," ","."))</f>
        <v xml:space="preserve">VILLARDO REY  </v>
      </c>
      <c r="C657" s="8" t="s">
        <v>1702</v>
      </c>
      <c r="D657" s="8" t="s">
        <v>1703</v>
      </c>
      <c r="E657" s="8"/>
      <c r="F657" s="8" t="s">
        <v>1294</v>
      </c>
      <c r="G657" s="18" t="s">
        <v>1294</v>
      </c>
      <c r="H657" s="8" t="s">
        <v>209</v>
      </c>
      <c r="I657" s="8" t="b">
        <f>COUNTIF(Employees[Employee Name],Employees[[#This Row],[Employee Name]])&gt;1</f>
        <v>0</v>
      </c>
    </row>
    <row r="658" spans="1:9" ht="30" hidden="1" customHeight="1" x14ac:dyDescent="0.3">
      <c r="A658" s="44" t="e">
        <f t="shared" si="26"/>
        <v>#VALUE!</v>
      </c>
      <c r="B658" s="8" t="str">
        <f>CONCATENATE(Employees[[#This Row],[Lastname]]," ",Employees[[#This Row],[Firstname]], " ",LEFT(Employees[[#This Row],[Middlename]],1),IF(ISBLANK(Employees[[#This Row],[Middlename]])," ","."))</f>
        <v>VILLAVIRAY MA. CANDELARIA D.</v>
      </c>
      <c r="C658" s="8" t="s">
        <v>679</v>
      </c>
      <c r="D658" s="8" t="s">
        <v>680</v>
      </c>
      <c r="E658" s="8" t="s">
        <v>119</v>
      </c>
      <c r="F658" s="8" t="s">
        <v>681</v>
      </c>
      <c r="G658" s="8" t="s">
        <v>2006</v>
      </c>
      <c r="H658" s="8" t="s">
        <v>199</v>
      </c>
      <c r="I658" s="8" t="b">
        <f>COUNTIF(Employees[Employee Name],Employees[[#This Row],[Employee Name]])&gt;1</f>
        <v>0</v>
      </c>
    </row>
    <row r="659" spans="1:9" ht="30" hidden="1" customHeight="1" x14ac:dyDescent="0.3">
      <c r="A659" s="44" t="e">
        <f t="shared" si="26"/>
        <v>#VALUE!</v>
      </c>
      <c r="B659" s="8" t="str">
        <f>CONCATENATE(Employees[[#This Row],[Lastname]]," ",Employees[[#This Row],[Firstname]], " ",LEFT(Employees[[#This Row],[Middlename]],1),IF(ISBLANK(Employees[[#This Row],[Middlename]])," ","."))</f>
        <v>VILLAVIRAY MAR CLYDE D.</v>
      </c>
      <c r="C659" s="8" t="s">
        <v>679</v>
      </c>
      <c r="D659" s="8" t="s">
        <v>686</v>
      </c>
      <c r="E659" s="8" t="s">
        <v>119</v>
      </c>
      <c r="F659" s="8" t="s">
        <v>687</v>
      </c>
      <c r="G659" s="8" t="s">
        <v>2006</v>
      </c>
      <c r="H659" s="8" t="s">
        <v>135</v>
      </c>
      <c r="I659" s="8" t="b">
        <f>COUNTIF(Employees[Employee Name],Employees[[#This Row],[Employee Name]])&gt;1</f>
        <v>0</v>
      </c>
    </row>
    <row r="660" spans="1:9" ht="30" hidden="1" customHeight="1" x14ac:dyDescent="0.3">
      <c r="A660" s="44" t="e">
        <f t="shared" si="26"/>
        <v>#VALUE!</v>
      </c>
      <c r="B660" s="8" t="str">
        <f>CONCATENATE(Employees[[#This Row],[Lastname]]," ",Employees[[#This Row],[Firstname]], " ",LEFT(Employees[[#This Row],[Middlename]],1),IF(ISBLANK(Employees[[#This Row],[Middlename]])," ","."))</f>
        <v>ZAFRA CHEYSSER A.</v>
      </c>
      <c r="C660" s="8" t="s">
        <v>1704</v>
      </c>
      <c r="D660" s="8" t="s">
        <v>1705</v>
      </c>
      <c r="E660" s="8" t="s">
        <v>1706</v>
      </c>
      <c r="F660" s="8" t="s">
        <v>1294</v>
      </c>
      <c r="G660" s="18" t="s">
        <v>1294</v>
      </c>
      <c r="H660" s="8" t="s">
        <v>1293</v>
      </c>
      <c r="I660" s="8" t="b">
        <f>COUNTIF(Employees[Employee Name],Employees[[#This Row],[Employee Name]])&gt;1</f>
        <v>0</v>
      </c>
    </row>
    <row r="661" spans="1:9" ht="30" hidden="1" customHeight="1" x14ac:dyDescent="0.3">
      <c r="A661" s="44" t="e">
        <f t="shared" si="26"/>
        <v>#VALUE!</v>
      </c>
      <c r="B661" s="8" t="str">
        <f>CONCATENATE(Employees[[#This Row],[Lastname]]," ",Employees[[#This Row],[Firstname]], " ",LEFT(Employees[[#This Row],[Middlename]],1),IF(ISBLANK(Employees[[#This Row],[Middlename]])," ","."))</f>
        <v>ZAFRA REYNANTE B.</v>
      </c>
      <c r="C661" s="8" t="s">
        <v>1704</v>
      </c>
      <c r="D661" s="8" t="s">
        <v>1707</v>
      </c>
      <c r="E661" s="8" t="s">
        <v>145</v>
      </c>
      <c r="F661" s="8" t="s">
        <v>1294</v>
      </c>
      <c r="G661" s="18" t="s">
        <v>1294</v>
      </c>
      <c r="H661" s="8" t="s">
        <v>1711</v>
      </c>
      <c r="I661" s="8" t="b">
        <f>COUNTIF(Employees[Employee Name],Employees[[#This Row],[Employee Name]])&gt;1</f>
        <v>0</v>
      </c>
    </row>
    <row r="662" spans="1:9" ht="30" hidden="1" customHeight="1" x14ac:dyDescent="0.3">
      <c r="A662" s="44" t="e">
        <f t="shared" si="26"/>
        <v>#VALUE!</v>
      </c>
      <c r="B662" s="8" t="str">
        <f>CONCATENATE(Employees[[#This Row],[Lastname]]," ",Employees[[#This Row],[Firstname]], " ",LEFT(Employees[[#This Row],[Middlename]],1),IF(ISBLANK(Employees[[#This Row],[Middlename]])," ","."))</f>
        <v>ZALDIVIA MIRIAM F.</v>
      </c>
      <c r="C662" s="8" t="s">
        <v>1071</v>
      </c>
      <c r="D662" s="8" t="s">
        <v>1072</v>
      </c>
      <c r="E662" s="8" t="s">
        <v>432</v>
      </c>
      <c r="F662" s="8" t="s">
        <v>125</v>
      </c>
      <c r="G662" s="18" t="s">
        <v>2006</v>
      </c>
      <c r="H662" s="8" t="s">
        <v>156</v>
      </c>
      <c r="I662" s="8" t="b">
        <f>COUNTIF(Employees[Employee Name],Employees[[#This Row],[Employee Name]])&gt;1</f>
        <v>0</v>
      </c>
    </row>
  </sheetData>
  <sheetProtection formatColumns="0" selectLockedCells="1" selectUnlockedCells="1"/>
  <phoneticPr fontId="29" type="noConversion"/>
  <conditionalFormatting sqref="A4:I662">
    <cfRule type="expression" dxfId="2" priority="1">
      <formula>$I4=TRUE</formula>
    </cfRule>
  </conditionalFormatting>
  <dataValidations xWindow="189" yWindow="482" count="1">
    <dataValidation allowBlank="1" showInputMessage="1" showErrorMessage="1" prompt="Employee names are in this column under this heading" sqref="F13 F3:G12 B3:E662 F14:G662"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7" workbookViewId="0">
      <selection activeCell="B17" sqref="B17"/>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2045</v>
      </c>
    </row>
    <row r="15" spans="2:3" ht="30" customHeight="1" x14ac:dyDescent="0.3">
      <c r="B15" s="10">
        <v>44925</v>
      </c>
      <c r="C15" s="8"/>
    </row>
    <row r="16" spans="2:3" ht="30" customHeight="1" x14ac:dyDescent="0.3">
      <c r="B16" s="10">
        <v>45047</v>
      </c>
      <c r="C16" s="8" t="s">
        <v>2185</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workbookViewId="0">
      <selection activeCell="D10" sqref="D10"/>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961</v>
      </c>
      <c r="C3" s="40" t="s">
        <v>1262</v>
      </c>
    </row>
    <row r="5" spans="1:9" x14ac:dyDescent="0.3">
      <c r="A5" s="27" t="s">
        <v>946</v>
      </c>
      <c r="B5" s="27" t="s">
        <v>940</v>
      </c>
      <c r="C5" s="25" t="s">
        <v>85</v>
      </c>
      <c r="D5" s="27" t="s">
        <v>941</v>
      </c>
      <c r="E5" s="27" t="s">
        <v>942</v>
      </c>
      <c r="F5" s="27" t="s">
        <v>943</v>
      </c>
      <c r="G5" s="27" t="s">
        <v>944</v>
      </c>
      <c r="H5" s="27" t="s">
        <v>945</v>
      </c>
      <c r="I5" s="27" t="s">
        <v>962</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Employees'!B22),"",'List of Employees'!B22)</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Employees'!B23),"",'List of Employees'!B23)</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Employees'!B24),"",'List of Employees'!B24)</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Employees'!B25),"",'List of Employees'!B25)</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Employees'!B26),"",'List of Employees'!B26)</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Employees'!B27),"",'List of Employees'!B27)</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Employees'!B28),"",'List of Employees'!B28)</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Employees'!B30),"",'List of Employees'!B30)</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Employees'!B31),"",'List of Employees'!B31)</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Employees'!B32),"",'List of Employees'!B32)</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Employees'!B33),"",'List of Employees'!B33)</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Employees'!B35),"",'List of Employees'!B35)</f>
        <v>AMBROCIO MELODY B.</v>
      </c>
      <c r="C28" s="25" t="str">
        <f>VLOOKUP(Table3[[#This Row],[EMPLOYEE NAME]],Employees[[Employee Name]:[Office]],6)</f>
        <v>CASUAL</v>
      </c>
      <c r="I28" s="27">
        <f>SUM(Table3[[#This Row],['# SICK LEAVE]:['#OTHERS]])</f>
        <v>0</v>
      </c>
    </row>
    <row r="29" spans="1:9" ht="29.4" customHeight="1" x14ac:dyDescent="0.3">
      <c r="A29">
        <f t="shared" si="0"/>
        <v>24</v>
      </c>
      <c r="B29" t="str">
        <f>IF(ISBLANK('List of Employees'!B36),"",'List of Employees'!B36)</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Employees'!B37),"",'List of Employees'!B37)</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Employees'!B38),"",'List of Employees'!B38)</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Employees'!B39),"",'List of Employees'!B39)</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Employees'!B40),"",'List of Employees'!B40)</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Employees'!B42),"",'List of Employees'!B42)</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Employees'!B44),"",'List of Employees'!B44)</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Employees'!B45),"",'List of Employees'!B45)</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Employees'!B47),"",'List of Employees'!B47)</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Employees'!B48),"",'List of Employees'!B48)</f>
        <v>ANDAG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Employees'!B49),"",'List of Employees'!B49)</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Employees'!B50),"",'List of Employees'!B50)</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Employees'!B51),"",'List of Employees'!B51)</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Employees'!B52),"",'List of Employees'!B52)</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Employees'!B53),"",'List of Employees'!B53)</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Employees'!B54),"",'List of Employees'!B54)</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Employees'!B55),"",'List of Employees'!B55)</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Employees'!B56),"",'List of Employees'!B56)</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Employees'!B57),"",'List of Employees'!B57)</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Employees'!B58),"",'List of Employees'!B58)</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Employees'!B60),"",'List of Employees'!B60)</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Employees'!B61),"",'List of Employees'!B61)</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Employees'!B62),"",'List of Employees'!B62)</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Employees'!B63),"",'List of Employees'!B63)</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Employees'!B64),"",'List of Employees'!B64)</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Employees'!B65),"",'List of Employees'!B65)</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Employees'!B66),"",'List of Employees'!B66)</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Employees'!B67),"",'List of Employees'!B67)</f>
        <v>ASIDO LEONILA R.</v>
      </c>
      <c r="C56" s="25" t="str">
        <f>VLOOKUP(Table3[[#This Row],[EMPLOYEE NAME]],Employees[[Employee Name]:[Office]],6)</f>
        <v>CASUAL</v>
      </c>
      <c r="I56" s="27">
        <f>SUM(Table3[[#This Row],['# SICK LEAVE]:['#OTHERS]])</f>
        <v>0</v>
      </c>
    </row>
    <row r="57" spans="1:9" ht="29.4" customHeight="1" x14ac:dyDescent="0.3">
      <c r="A57">
        <f t="shared" si="0"/>
        <v>52</v>
      </c>
      <c r="B57" t="str">
        <f>IF(ISBLANK('List of Employees'!B68),"",'List of Employees'!B68)</f>
        <v>ATANGAN JUDITH A.</v>
      </c>
      <c r="C57" s="25" t="str">
        <f>VLOOKUP(Table3[[#This Row],[EMPLOYEE NAME]],Employees[[Employee Name]:[Office]],6)</f>
        <v>CASUAL</v>
      </c>
      <c r="I57" s="27">
        <f>SUM(Table3[[#This Row],['# SICK LEAVE]:['#OTHERS]])</f>
        <v>0</v>
      </c>
    </row>
    <row r="58" spans="1:9" ht="29.4" customHeight="1" x14ac:dyDescent="0.3">
      <c r="A58">
        <f t="shared" si="0"/>
        <v>53</v>
      </c>
      <c r="B58" t="str">
        <f>IF(ISBLANK('List of Employees'!B71),"",'List of Employees'!B71)</f>
        <v>ATIENZA MARVIN G.</v>
      </c>
      <c r="C58" s="25">
        <f>VLOOKUP(Table3[[#This Row],[EMPLOYEE NAME]],Employees[[Employee Name]:[Office]],6)</f>
        <v>0</v>
      </c>
      <c r="I58" s="27">
        <f>SUM(Table3[[#This Row],['# SICK LEAVE]:['#OTHERS]])</f>
        <v>0</v>
      </c>
    </row>
    <row r="59" spans="1:9" ht="29.4" customHeight="1" x14ac:dyDescent="0.3">
      <c r="A59">
        <f t="shared" si="0"/>
        <v>54</v>
      </c>
      <c r="B59" t="str">
        <f>IF(ISBLANK('List of Employees'!B72),"",'List of Employees'!B72)</f>
        <v xml:space="preserve">ATIENZA VENUS  </v>
      </c>
      <c r="C59" s="25">
        <f>VLOOKUP(Table3[[#This Row],[EMPLOYEE NAME]],Employees[[Employee Name]:[Office]],6)</f>
        <v>0</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Employees'!B74),"",'List of Employees'!B74)</f>
        <v>AUSTRIA KIM E.</v>
      </c>
      <c r="C61" s="25" t="str">
        <f>VLOOKUP(Table3[[#This Row],[EMPLOYEE NAME]],Employees[[Employee Name]:[Office]],6)</f>
        <v>REGULAR</v>
      </c>
      <c r="I61" s="27">
        <f>SUM(Table3[[#This Row],['# SICK LEAVE]:['#OTHERS]])</f>
        <v>0</v>
      </c>
    </row>
    <row r="62" spans="1:9" ht="29.4" customHeight="1" x14ac:dyDescent="0.3">
      <c r="A62">
        <f t="shared" si="0"/>
        <v>57</v>
      </c>
      <c r="B62" t="str">
        <f>IF(ISBLANK('List of Employees'!B75),"",'List of Employees'!B75)</f>
        <v>AYCARDO JOEL M.</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Employees'!B76),"",'List of Employees'!B76)</f>
        <v>AYCARDO PILILLA V.</v>
      </c>
      <c r="C64" s="25" t="str">
        <f>VLOOKUP(Table3[[#This Row],[EMPLOYEE NAME]],Employees[[Employee Name]:[Office]],6)</f>
        <v>REGULAR</v>
      </c>
      <c r="I64" s="27">
        <f>SUM(Table3[[#This Row],['# SICK LEAVE]:['#OTHERS]])</f>
        <v>0</v>
      </c>
    </row>
    <row r="65" spans="1:9" ht="29.4" customHeight="1" x14ac:dyDescent="0.3">
      <c r="A65">
        <f t="shared" si="0"/>
        <v>60</v>
      </c>
      <c r="B65" t="str">
        <f>IF(ISBLANK('List of Employees'!B77),"",'List of Employees'!B77)</f>
        <v>BAAS TERESITA C.</v>
      </c>
      <c r="C65" s="25" t="str">
        <f>VLOOKUP(Table3[[#This Row],[EMPLOYEE NAME]],Employees[[Employee Name]:[Office]],6)</f>
        <v>REGULAR</v>
      </c>
      <c r="I65" s="27">
        <f>SUM(Table3[[#This Row],['# SICK LEAVE]:['#OTHERS]])</f>
        <v>0</v>
      </c>
    </row>
    <row r="66" spans="1:9" ht="29.4" customHeight="1" x14ac:dyDescent="0.3">
      <c r="A66">
        <f t="shared" si="0"/>
        <v>61</v>
      </c>
      <c r="B66" t="str">
        <f>IF(ISBLANK('List of Employees'!B78),"",'List of Employees'!B78)</f>
        <v>BAES ELMER P.</v>
      </c>
      <c r="C66" s="25" t="str">
        <f>VLOOKUP(Table3[[#This Row],[EMPLOYEE NAME]],Employees[[Employee Name]:[Office]],6)</f>
        <v>CASUAL</v>
      </c>
      <c r="I66" s="27">
        <f>SUM(Table3[[#This Row],['# SICK LEAVE]:['#OTHERS]])</f>
        <v>0</v>
      </c>
    </row>
    <row r="67" spans="1:9" ht="29.4" customHeight="1" x14ac:dyDescent="0.3">
      <c r="A67">
        <f t="shared" si="0"/>
        <v>62</v>
      </c>
      <c r="B67" t="str">
        <f>IF(ISBLANK('List of Employees'!B79),"",'List of Employees'!B79)</f>
        <v>BALANI FREDIRICK R.</v>
      </c>
      <c r="C67" s="25">
        <f>VLOOKUP(Table3[[#This Row],[EMPLOYEE NAME]],Employees[[Employee Name]:[Office]],6)</f>
        <v>0</v>
      </c>
      <c r="I67" s="27">
        <f>SUM(Table3[[#This Row],['# SICK LEAVE]:['#OTHERS]])</f>
        <v>0</v>
      </c>
    </row>
    <row r="68" spans="1:9" ht="29.4" customHeight="1" x14ac:dyDescent="0.3">
      <c r="A68">
        <f t="shared" si="0"/>
        <v>63</v>
      </c>
      <c r="B68" t="str">
        <f>IF(ISBLANK('List of Employees'!B81),"",'List of Employees'!B81)</f>
        <v>BALBUENA KRISNA MIGUELA S.</v>
      </c>
      <c r="C68" s="25" t="str">
        <f>VLOOKUP(Table3[[#This Row],[EMPLOYEE NAME]],Employees[[Employee Name]:[Office]],6)</f>
        <v>CASUAL</v>
      </c>
      <c r="I68" s="27">
        <f>SUM(Table3[[#This Row],['# SICK LEAVE]:['#OTHERS]])</f>
        <v>0</v>
      </c>
    </row>
    <row r="69" spans="1:9" ht="29.4" customHeight="1" x14ac:dyDescent="0.3">
      <c r="A69">
        <f t="shared" si="0"/>
        <v>64</v>
      </c>
      <c r="B69" t="str">
        <f>IF(ISBLANK('List of Employees'!B82),"",'List of Employees'!B82)</f>
        <v>BANICO PILAR B.</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Employees'!B83),"",'List of Employees'!B83)</f>
        <v>BAROA JONA A.</v>
      </c>
      <c r="C70" s="25" t="str">
        <f>VLOOKUP(Table3[[#This Row],[EMPLOYEE NAME]],Employees[[Employee Name]:[Office]],6)</f>
        <v>CASUAL</v>
      </c>
      <c r="I70" s="27">
        <f>SUM(Table3[[#This Row],['# SICK LEAVE]:['#OTHERS]])</f>
        <v>0</v>
      </c>
    </row>
    <row r="71" spans="1:9" ht="29.4" customHeight="1" x14ac:dyDescent="0.3">
      <c r="A71">
        <f t="shared" si="1"/>
        <v>66</v>
      </c>
      <c r="B71" t="str">
        <f>IF(ISBLANK('List of Employees'!B85),"",'List of Employees'!B85)</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Employees'!B86),"",'List of Employees'!B86)</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Employees'!B87),"",'List of Employees'!B87)</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Employees'!B88),"",'List of Employees'!B88)</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Employees'!B89),"",'List of Employees'!B89)</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Employees'!B90),"",'List of Employees'!B90)</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Employees'!B91),"",'List of Employees'!B91)</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Employees'!B92),"",'List of Employees'!B92)</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Employees'!B94),"",'List of Employees'!B94)</f>
        <v>BAYBAY LINDA G.</v>
      </c>
      <c r="C79" s="25" t="str">
        <f>VLOOKUP(Table3[[#This Row],[EMPLOYEE NAME]],Employees[[Employee Name]:[Office]],6)</f>
        <v>REGULAR</v>
      </c>
      <c r="I79" s="27">
        <f>SUM(Table3[[#This Row],['# SICK LEAVE]:['#OTHERS]])</f>
        <v>0</v>
      </c>
    </row>
    <row r="80" spans="1:9" ht="29.4" customHeight="1" x14ac:dyDescent="0.3">
      <c r="A80">
        <f t="shared" si="1"/>
        <v>75</v>
      </c>
      <c r="B80" t="str">
        <f>IF(ISBLANK('List of Employees'!B95),"",'List of Employees'!B95)</f>
        <v>BAYBAY LOLITA B.</v>
      </c>
      <c r="C80" s="25" t="str">
        <f>VLOOKUP(Table3[[#This Row],[EMPLOYEE NAME]],Employees[[Employee Name]:[Office]],6)</f>
        <v>REGULAR</v>
      </c>
      <c r="I80" s="27">
        <f>SUM(Table3[[#This Row],['# SICK LEAVE]:['#OTHERS]])</f>
        <v>0</v>
      </c>
    </row>
    <row r="81" spans="1:9" ht="29.4" customHeight="1" x14ac:dyDescent="0.3">
      <c r="A81">
        <f t="shared" si="1"/>
        <v>76</v>
      </c>
      <c r="B81" t="str">
        <f>IF(ISBLANK('List of Employees'!B96),"",'List of Employees'!B96)</f>
        <v>BAYBAY MA. PAZ R.</v>
      </c>
      <c r="C81" s="25" t="str">
        <f>VLOOKUP(Table3[[#This Row],[EMPLOYEE NAME]],Employees[[Employee Name]:[Office]],6)</f>
        <v>REGULAR</v>
      </c>
      <c r="I81" s="27">
        <f>SUM(Table3[[#This Row],['# SICK LEAVE]:['#OTHERS]])</f>
        <v>0</v>
      </c>
    </row>
    <row r="82" spans="1:9" ht="29.4" customHeight="1" x14ac:dyDescent="0.3">
      <c r="A82">
        <f t="shared" si="1"/>
        <v>77</v>
      </c>
      <c r="B82" t="str">
        <f>IF(ISBLANK('List of Employees'!B97),"",'List of Employees'!B97)</f>
        <v>BAYBAY MA. ROSA A.</v>
      </c>
      <c r="C82" s="25" t="str">
        <f>VLOOKUP(Table3[[#This Row],[EMPLOYEE NAME]],Employees[[Employee Name]:[Office]],6)</f>
        <v>REGULAR</v>
      </c>
      <c r="I82" s="27">
        <f>SUM(Table3[[#This Row],['# SICK LEAVE]:['#OTHERS]])</f>
        <v>0</v>
      </c>
    </row>
    <row r="83" spans="1:9" ht="29.4" customHeight="1" x14ac:dyDescent="0.3">
      <c r="A83">
        <f t="shared" si="1"/>
        <v>78</v>
      </c>
      <c r="B83" t="str">
        <f>IF(ISBLANK('List of Employees'!B99),"",'List of Employees'!B99)</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Employees'!B100),"",'List of Employees'!B100)</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Employees'!B101),"",'List of Employees'!B101)</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Employees'!B102),"",'List of Employees'!B102)</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Employees'!B103),"",'List of Employees'!B103)</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Employees'!B104),"",'List of Employees'!B104)</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Employees'!B105),"",'List of Employees'!B105)</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Employees'!B106),"",'List of Employees'!B106)</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Employees'!B107),"",'List of Employees'!B107)</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Employees'!B108),"",'List of Employees'!B108)</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Employees'!B109),"",'List of Employees'!B109)</f>
        <v>BAYOT MERCED M.</v>
      </c>
      <c r="C93" s="25" t="str">
        <f>VLOOKUP(Table3[[#This Row],[EMPLOYEE NAME]],Employees[[Employee Name]:[Office]],6)</f>
        <v>REGULAR</v>
      </c>
      <c r="I93" s="27">
        <f>SUM(Table3[[#This Row],['# SICK LEAVE]:['#OTHERS]])</f>
        <v>0</v>
      </c>
    </row>
    <row r="94" spans="1:9" ht="29.4" customHeight="1" x14ac:dyDescent="0.3">
      <c r="A94">
        <f t="shared" si="1"/>
        <v>89</v>
      </c>
      <c r="B94" t="str">
        <f>IF(ISBLANK('List of Employees'!B110),"",'List of Employees'!B110)</f>
        <v>BAYOT RUMER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Employees'!B111),"",'List of Employees'!B111)</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Employees'!B112),"",'List of Employees'!B112)</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Employees'!B114),"",'List of Employees'!B114)</f>
        <v>BISCOCHO JULIETA G.</v>
      </c>
      <c r="C97" s="25" t="str">
        <f>VLOOKUP(Table3[[#This Row],[EMPLOYEE NAME]],Employees[[Employee Name]:[Office]],6)</f>
        <v>REGULAR</v>
      </c>
      <c r="I97" s="27">
        <f>SUM(Table3[[#This Row],['# SICK LEAVE]:['#OTHERS]])</f>
        <v>0</v>
      </c>
    </row>
    <row r="98" spans="1:9" ht="29.4" customHeight="1" x14ac:dyDescent="0.3">
      <c r="A98">
        <f t="shared" si="1"/>
        <v>93</v>
      </c>
      <c r="B98" t="str">
        <f>IF(ISBLANK('List of Employees'!B117),"",'List of Employees'!B117)</f>
        <v>BORJA EDWIN G.</v>
      </c>
      <c r="C98" s="25" t="str">
        <f>VLOOKUP(Table3[[#This Row],[EMPLOYEE NAME]],Employees[[Employee Name]:[Office]],6)</f>
        <v>REGULAR</v>
      </c>
      <c r="I98" s="27">
        <f>SUM(Table3[[#This Row],['# SICK LEAVE]:['#OTHERS]])</f>
        <v>0</v>
      </c>
    </row>
    <row r="99" spans="1:9" ht="29.4" customHeight="1" x14ac:dyDescent="0.3">
      <c r="A99">
        <f t="shared" si="1"/>
        <v>94</v>
      </c>
      <c r="B99" t="str">
        <f>IF(ISBLANK('List of Employees'!B118),"",'List of Employees'!B118)</f>
        <v>BORJA NECY M.</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Employees'!B119),"",'List of Employees'!B119)</f>
        <v>BRIZUELA LENIE E.</v>
      </c>
      <c r="C100" s="25" t="str">
        <f>VLOOKUP(Table3[[#This Row],[EMPLOYEE NAME]],Employees[[Employee Name]:[Office]],6)</f>
        <v>CASUAL</v>
      </c>
      <c r="I100" s="27">
        <f>SUM(Table3[[#This Row],['# SICK LEAVE]:['#OTHERS]])</f>
        <v>0</v>
      </c>
    </row>
    <row r="101" spans="1:9" ht="29.4" customHeight="1" x14ac:dyDescent="0.3">
      <c r="A101">
        <f t="shared" si="1"/>
        <v>96</v>
      </c>
      <c r="B101" t="str">
        <f>IF(ISBLANK('List of Employees'!B120),"",'List of Employees'!B120)</f>
        <v>BRON FLORENCIO L.</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Employees'!B121),"",'List of Employees'!B121)</f>
        <v>BUGARIN MA. ANA M.</v>
      </c>
      <c r="C102" s="25" t="str">
        <f>VLOOKUP(Table3[[#This Row],[EMPLOYEE NAME]],Employees[[Employee Name]:[Office]],6)</f>
        <v>REGULAR</v>
      </c>
      <c r="I102" s="27">
        <f>SUM(Table3[[#This Row],['# SICK LEAVE]:['#OTHERS]])</f>
        <v>0</v>
      </c>
    </row>
    <row r="103" spans="1:9" ht="29.4" customHeight="1" x14ac:dyDescent="0.3">
      <c r="A103">
        <f t="shared" si="1"/>
        <v>98</v>
      </c>
      <c r="B103" t="str">
        <f>IF(ISBLANK('List of Employees'!B122),"",'List of Employees'!B122)</f>
        <v>BUNGCASAN REGINALDO JR. B.</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Employees'!B123),"",'List of Employees'!B123)</f>
        <v>BURAZON CARIDAD A.</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Employees'!B124),"",'List of Employees'!B124)</f>
        <v>BUTALON DIANNE H.</v>
      </c>
      <c r="C105" s="25" t="str">
        <f>VLOOKUP(Table3[[#This Row],[EMPLOYEE NAME]],Employees[[Employee Name]:[Office]],6)</f>
        <v>CASUAL</v>
      </c>
      <c r="I105" s="27">
        <f>SUM(Table3[[#This Row],['# SICK LEAVE]:['#OTHERS]])</f>
        <v>0</v>
      </c>
    </row>
    <row r="106" spans="1:9" ht="29.4" customHeight="1" x14ac:dyDescent="0.3">
      <c r="A106">
        <f t="shared" si="1"/>
        <v>101</v>
      </c>
      <c r="B106" t="str">
        <f>IF(ISBLANK('List of Employees'!B125),"",'List of Employees'!B125)</f>
        <v>CABANLIT ZOSIMA M.</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Employees'!B126),"",'List of Employees'!B126)</f>
        <v>CABANTING AIRA P.</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Employees'!B127),"",'List of Employees'!B127)</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Employees'!B128),"",'List of Employees'!B128)</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Employees'!B129),"",'List of Employees'!B129)</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Employees'!B130),"",'List of Employees'!B130)</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Employees'!B131),"",'List of Employees'!B131)</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Employees'!B132),"",'List of Employees'!B132)</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Employees'!B133),"",'List of Employees'!B133)</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Employees'!B134),"",'List of Employees'!B134)</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Employees'!B135),"",'List of Employees'!B135)</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Employees'!B136),"",'List of Employees'!B136)</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Employees'!B138),"",'List of Employees'!B138)</f>
        <v>CARAAN ANNABELLE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Employees'!B139),"",'List of Employees'!B139)</f>
        <v>CARAAN FELIX M.</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Employees'!B140),"",'List of Employees'!B140)</f>
        <v>CARLITO ELENA M.</v>
      </c>
      <c r="C120" s="25" t="str">
        <f>VLOOKUP(Table3[[#This Row],[EMPLOYEE NAME]],Employees[[Employee Name]:[Office]],6)</f>
        <v>CASUAL</v>
      </c>
      <c r="I120" s="27">
        <f>SUM(Table3[[#This Row],['# SICK LEAVE]:['#OTHERS]])</f>
        <v>0</v>
      </c>
    </row>
    <row r="121" spans="1:9" ht="29.4" customHeight="1" x14ac:dyDescent="0.3">
      <c r="A121">
        <f t="shared" si="1"/>
        <v>116</v>
      </c>
      <c r="B121" t="str">
        <f>IF(ISBLANK('List of Employees'!B141),"",'List of Employees'!B141)</f>
        <v>CARMONA REMY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Employees'!B142),"",'List of Employees'!B142)</f>
        <v>CASTILLO FLORDELIZA T.</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Employees'!B144),"",'List of Employees'!B144)</f>
        <v>CASTRO VIVIAN A.</v>
      </c>
      <c r="C123" s="25" t="str">
        <f>VLOOKUP(Table3[[#This Row],[EMPLOYEE NAME]],Employees[[Employee Name]:[Office]],6)</f>
        <v>REGULAR</v>
      </c>
      <c r="I123" s="27">
        <f>SUM(Table3[[#This Row],['# SICK LEAVE]:['#OTHERS]])</f>
        <v>0</v>
      </c>
    </row>
    <row r="124" spans="1:9" ht="29.4" customHeight="1" x14ac:dyDescent="0.3">
      <c r="A124">
        <f t="shared" si="1"/>
        <v>119</v>
      </c>
      <c r="B124" t="str">
        <f>IF(ISBLANK('List of Employees'!B145),"",'List of Employees'!B145)</f>
        <v>CAUSAREN JOHN ROBERT C.</v>
      </c>
      <c r="C124" s="25">
        <f>VLOOKUP(Table3[[#This Row],[EMPLOYEE NAME]],Employees[[Employee Name]:[Office]],6)</f>
        <v>0</v>
      </c>
      <c r="I124" s="27">
        <f>SUM(Table3[[#This Row],['# SICK LEAVE]:['#OTHERS]])</f>
        <v>0</v>
      </c>
    </row>
    <row r="125" spans="1:9" ht="29.4" customHeight="1" x14ac:dyDescent="0.3">
      <c r="A125">
        <f t="shared" si="1"/>
        <v>120</v>
      </c>
      <c r="B125" t="str">
        <f>IF(ISBLANK('List of Employees'!B146),"",'List of Employees'!B146)</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Employees'!B147),"",'List of Employees'!B147)</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Employees'!B148),"",'List of Employees'!B148)</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Employees'!B150),"",'List of Employees'!B150)</f>
        <v>COLETO HANY ROY D.</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Employees'!B152),"",'List of Employees'!B152)</f>
        <v>CONSTANTE FLORAVILLA R.</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Employees'!B153),"",'List of Employees'!B153)</f>
        <v>CONTEMPRATO JOHANES D.</v>
      </c>
      <c r="C130" s="25">
        <f>VLOOKUP(Table3[[#This Row],[EMPLOYEE NAME]],Employees[[Employee Name]:[Office]],6)</f>
        <v>0</v>
      </c>
      <c r="I130" s="27">
        <f>SUM(Table3[[#This Row],['# SICK LEAVE]:['#OTHERS]])</f>
        <v>0</v>
      </c>
    </row>
    <row r="131" spans="1:9" ht="29.4" customHeight="1" x14ac:dyDescent="0.3">
      <c r="A131">
        <f t="shared" si="1"/>
        <v>126</v>
      </c>
      <c r="B131" t="str">
        <f>IF(ISBLANK('List of Employees'!B154),"",'List of Employees'!B154)</f>
        <v>CONTRERAS ALEJANDRO M.</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Employees'!B155),"",'List of Employees'!B155)</f>
        <v>CONTRERAS ALLAN B.</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Employees'!B156),"",'List of Employees'!B156)</f>
        <v>CONTRERAS SARAH JANE P.</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Employees'!B157),"",'List of Employees'!B157)</f>
        <v>CORTADO JOEL B.</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Employees'!B159),"",'List of Employees'!B159)</f>
        <v>CORTEZ FIDELA B.</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Employees'!B160),"",'List of Employees'!B160)</f>
        <v>CORTEZ MARCOS NOEL A.</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Employees'!B161),"",'List of Employees'!B161)</f>
        <v>CORTEZ NERIFE H.</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Employees'!B162),"",'List of Employees'!B162)</f>
        <v>COSA PAOLA GRACE P.</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Employees'!B163),"",'List of Employees'!B163)</f>
        <v xml:space="preserve">COSINO RIMWELL  </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Employees'!B164),"",'List of Employees'!B164)</f>
        <v>COSME CORAZON O.</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Employees'!B165),"",'List of Employees'!B165)</f>
        <v>COSME MA VICTORIA M.</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Employees'!B166),"",'List of Employees'!B166)</f>
        <v>COSTANTE  SYLVIA C.</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Employees'!B167),"",'List of Employees'!B167)</f>
        <v>COSTANTE HERBERT F.</v>
      </c>
      <c r="C143" s="25" t="str">
        <f>VLOOKUP(Table3[[#This Row],[EMPLOYEE NAME]],Employees[[Employee Name]:[Office]],6)</f>
        <v>JOBCON</v>
      </c>
      <c r="I143" s="27">
        <f>SUM(Table3[[#This Row],['# SICK LEAVE]:['#OTHERS]])</f>
        <v>0</v>
      </c>
    </row>
    <row r="144" spans="1:9" ht="29.4" customHeight="1" x14ac:dyDescent="0.3">
      <c r="A144">
        <f t="shared" si="2"/>
        <v>139</v>
      </c>
      <c r="B144" t="str">
        <f>IF(ISBLANK('List of Employees'!B168),"",'List of Employees'!B168)</f>
        <v>COTONER NELIA C.</v>
      </c>
      <c r="C144" s="25" t="str">
        <f>VLOOKUP(Table3[[#This Row],[EMPLOYEE NAME]],Employees[[Employee Name]:[Office]],6)</f>
        <v>REGULAR</v>
      </c>
      <c r="I144" s="27">
        <f>SUM(Table3[[#This Row],['# SICK LEAVE]:['#OTHERS]])</f>
        <v>0</v>
      </c>
    </row>
    <row r="145" spans="1:9" ht="29.4" customHeight="1" x14ac:dyDescent="0.3">
      <c r="A145">
        <f t="shared" si="2"/>
        <v>140</v>
      </c>
      <c r="B145" t="str">
        <f>IF(ISBLANK('List of Employees'!B169),"",'List of Employees'!B169)</f>
        <v>CREUS SAMUEL A.</v>
      </c>
      <c r="C145" s="25">
        <f>VLOOKUP(Table3[[#This Row],[EMPLOYEE NAME]],Employees[[Employee Name]:[Office]],6)</f>
        <v>0</v>
      </c>
      <c r="I145" s="27">
        <f>SUM(Table3[[#This Row],['# SICK LEAVE]:['#OTHERS]])</f>
        <v>0</v>
      </c>
    </row>
    <row r="146" spans="1:9" ht="29.4" customHeight="1" x14ac:dyDescent="0.3">
      <c r="A146">
        <f t="shared" si="2"/>
        <v>141</v>
      </c>
      <c r="B146" t="str">
        <f>IF(ISBLANK('List of Employees'!B170),"",'List of Employees'!B170)</f>
        <v>CRIZALDO THELMA U.</v>
      </c>
      <c r="C146" s="25" t="str">
        <f>VLOOKUP(Table3[[#This Row],[EMPLOYEE NAME]],Employees[[Employee Name]:[Office]],6)</f>
        <v>REGULAR</v>
      </c>
      <c r="I146" s="27">
        <f>SUM(Table3[[#This Row],['# SICK LEAVE]:['#OTHERS]])</f>
        <v>0</v>
      </c>
    </row>
    <row r="147" spans="1:9" ht="29.4" customHeight="1" x14ac:dyDescent="0.3">
      <c r="A147">
        <f t="shared" si="2"/>
        <v>142</v>
      </c>
      <c r="B147" t="str">
        <f>IF(ISBLANK('List of Employees'!B171),"",'List of Employees'!B171)</f>
        <v>CROOX VALERIE R.</v>
      </c>
      <c r="C147" s="25" t="str">
        <f>VLOOKUP(Table3[[#This Row],[EMPLOYEE NAME]],Employees[[Employee Name]:[Office]],6)</f>
        <v>CASUAL</v>
      </c>
      <c r="I147" s="27">
        <f>SUM(Table3[[#This Row],['# SICK LEAVE]:['#OTHERS]])</f>
        <v>0</v>
      </c>
    </row>
    <row r="148" spans="1:9" ht="29.4" customHeight="1" x14ac:dyDescent="0.3">
      <c r="A148">
        <f t="shared" si="2"/>
        <v>143</v>
      </c>
      <c r="B148" t="str">
        <f>IF(ISBLANK('List of Employees'!B172),"",'List of Employees'!B172)</f>
        <v>CRUZADA MAGDALENA A.</v>
      </c>
      <c r="C148" s="25" t="str">
        <f>VLOOKUP(Table3[[#This Row],[EMPLOYEE NAME]],Employees[[Employee Name]:[Office]],6)</f>
        <v>REGULAR</v>
      </c>
      <c r="I148" s="27">
        <f>SUM(Table3[[#This Row],['# SICK LEAVE]:['#OTHERS]])</f>
        <v>0</v>
      </c>
    </row>
    <row r="149" spans="1:9" ht="29.4" customHeight="1" x14ac:dyDescent="0.3">
      <c r="A149">
        <f t="shared" si="2"/>
        <v>144</v>
      </c>
      <c r="B149" t="str">
        <f>IF(ISBLANK('List of Employees'!B173),"",'List of Employees'!B173)</f>
        <v>CUENO FLOR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Employees'!B174),"",'List of Employees'!B174)</f>
        <v>CUIZON DAYLIN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Employees'!B175),"",'List of Employees'!B175)</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Employees'!B176),"",'List of Employees'!B176)</f>
        <v>DATU SHIRLEY G.</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Employees'!B177),"",'List of Employees'!B177)</f>
        <v>DAVID MELANIE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Employees'!B178),"",'List of Employees'!B178)</f>
        <v>DE ASIS JANETTE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Employees'!B180),"",'List of Employees'!B180)</f>
        <v>DE CASTRO JOSEPH NHOEL T.</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Employees'!B181),"",'List of Employees'!B181)</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Employees'!B182),"",'List of Employees'!B182)</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Employees'!B184),"",'List of Employees'!B184)</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Employees'!B185),"",'List of Employees'!B185)</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Employees'!B186),"",'List of Employees'!B186)</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Employees'!B187),"",'List of Employees'!B187)</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Employees'!B188),"",'List of Employees'!B188)</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Employees'!B189),"",'List of Employees'!B189)</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Employees'!B190),"",'List of Employees'!B190)</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Employees'!B191),"",'List of Employees'!B191)</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Employees'!B192),"",'List of Employees'!B192)</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Employees'!B193),"",'List of Employees'!B193)</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Employees'!B194),"",'List of Employees'!B194)</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Employees'!B195),"",'List of Employees'!B195)</f>
        <v>DE SAGUN NANCY D.</v>
      </c>
      <c r="C169" s="25" t="str">
        <f>VLOOKUP(Table3[[#This Row],[EMPLOYEE NAME]],Employees[[Employee Name]:[Office]],6)</f>
        <v>CASUAL</v>
      </c>
      <c r="I169" s="27">
        <f>SUM(Table3[[#This Row],['# SICK LEAVE]:['#OTHERS]])</f>
        <v>0</v>
      </c>
    </row>
    <row r="170" spans="1:9" ht="29.4" customHeight="1" x14ac:dyDescent="0.3">
      <c r="A170">
        <f t="shared" si="2"/>
        <v>165</v>
      </c>
      <c r="B170" t="str">
        <f>IF(ISBLANK('List of Employees'!B197),"",'List of Employees'!B197)</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Employees'!B200),"",'List of Employees'!B200)</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Employees'!B201),"",'List of Employees'!B201)</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Employees'!B202),"",'List of Employees'!B202)</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Employees'!B203),"",'List of Employees'!B203)</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Employees'!B204),"",'List of Employees'!B204)</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Employees'!B206),"",'List of Employees'!B206)</f>
        <v>DELA CRUZ SHIELA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Employees'!B207),"",'List of Employees'!B207)</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Employees'!B208),"",'List of Employees'!B208)</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Employees'!B209),"",'List of Employees'!B209)</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Employees'!B210),"",'List of Employees'!B210)</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Employees'!B212),"",'List of Employees'!B212)</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Employees'!B213),"",'List of Employees'!B213)</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Employees'!B214),"",'List of Employees'!B214)</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Employees'!B215),"",'List of Employees'!B215)</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Employees'!B216),"",'List of Employees'!B216)</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Employees'!B217),"",'List of Employees'!B217)</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Employees'!B218),"",'List of Employees'!B218)</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Employees'!B219),"",'List of Employees'!B219)</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Employees'!B220),"",'List of Employees'!B220)</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Employees'!B223),"",'List of Employees'!B223)</f>
        <v>DIGO VIRGILIO M.</v>
      </c>
      <c r="C191" s="25">
        <f>VLOOKUP(Table3[[#This Row],[EMPLOYEE NAME]],Employees[[Employee Name]:[Office]],6)</f>
        <v>0</v>
      </c>
      <c r="I191" s="27">
        <f>SUM(Table3[[#This Row],['# SICK LEAVE]:['#OTHERS]])</f>
        <v>0</v>
      </c>
    </row>
    <row r="192" spans="1:9" ht="29.4" customHeight="1" x14ac:dyDescent="0.3">
      <c r="A192">
        <f t="shared" si="2"/>
        <v>187</v>
      </c>
      <c r="B192" t="str">
        <f>IF(ISBLANK('List of Employees'!B224),"",'List of Employees'!B224)</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Employees'!B225),"",'List of Employees'!B225)</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Employees'!B226),"",'List of Employees'!B226)</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Employees'!B227),"",'List of Employees'!B227)</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Employees'!B228),"",'List of Employees'!B228)</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Employees'!B229),"",'List of Employees'!B229)</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Employees'!B230),"",'List of Employees'!B230)</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Employees'!B231),"",'List of Employees'!B231)</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Employees'!B232),"",'List of Employees'!B232)</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Employees'!B233),"",'List of Employees'!B233)</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Employees'!B234),"",'List of Employees'!B234)</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Employees'!B235),"",'List of Employees'!B235)</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Employees'!B236),"",'List of Employees'!B236)</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Employees'!B237),"",'List of Employees'!B237)</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Employees'!B238),"",'List of Employees'!B238)</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Employees'!B239),"",'List of Employees'!B239)</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Employees'!B241),"",'List of Employees'!B241)</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Employees'!B242),"",'List of Employees'!B242)</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Employees'!B243),"",'List of Employees'!B243)</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Employees'!B244),"",'List of Employees'!B244)</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Employees'!B245),"",'List of Employees'!B245)</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Employees'!B246),"",'List of Employees'!B246)</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Employees'!B247),"",'List of Employees'!B247)</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Employees'!B248),"",'List of Employees'!B248)</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Employees'!B249),"",'List of Employees'!B249)</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Employees'!B250),"",'List of Employees'!B250)</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Employees'!B251),"",'List of Employees'!B251)</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Employees'!B254),"",'List of Employees'!B254)</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Employees'!B255),"",'List of Employees'!B255)</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Employees'!B257),"",'List of Employees'!B257)</f>
        <v>DORADO JULAIDA M.</v>
      </c>
      <c r="C223" s="25">
        <f>VLOOKUP(Table3[[#This Row],[EMPLOYEE NAME]],Employees[[Employee Name]:[Office]],6)</f>
        <v>0</v>
      </c>
      <c r="I223" s="27">
        <f>SUM(Table3[[#This Row],['# SICK LEAVE]:['#OTHERS]])</f>
        <v>0</v>
      </c>
    </row>
    <row r="224" spans="1:9" ht="29.4" customHeight="1" x14ac:dyDescent="0.3">
      <c r="A224">
        <f t="shared" si="3"/>
        <v>219</v>
      </c>
      <c r="B224" t="str">
        <f>IF(ISBLANK('List of Employees'!B259),"",'List of Employees'!B259)</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Employees'!B260),"",'List of Employees'!B260)</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Employees'!B261),"",'List of Employees'!B261)</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Employees'!B262),"",'List of Employees'!B262)</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Employees'!B263),"",'List of Employees'!B263)</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Employees'!B264),"",'List of Employees'!B264)</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Employees'!B265),"",'List of Employees'!B265)</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Employees'!B266),"",'List of Employees'!B266)</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Employees'!B267),"",'List of Employees'!B267)</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Employees'!B269),"",'List of Employees'!B269)</f>
        <v>ESCAMILLAS EVELYN M.</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Employees'!B271),"",'List of Employees'!B271)</f>
        <v>ESPINELI LORETA N.</v>
      </c>
      <c r="C234" s="25">
        <f>VLOOKUP(Table3[[#This Row],[EMPLOYEE NAME]],Employees[[Employee Name]:[Office]],6)</f>
        <v>0</v>
      </c>
      <c r="I234" s="27">
        <f>SUM(Table3[[#This Row],['# SICK LEAVE]:['#OTHERS]])</f>
        <v>0</v>
      </c>
    </row>
    <row r="235" spans="1:9" ht="29.4" customHeight="1" x14ac:dyDescent="0.3">
      <c r="A235">
        <f t="shared" si="3"/>
        <v>230</v>
      </c>
      <c r="B235" t="str">
        <f>IF(ISBLANK('List of Employees'!B272),"",'List of Employees'!B272)</f>
        <v>ESPINOSA RUBY ANN V.</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Employees'!B273),"",'List of Employees'!B273)</f>
        <v>ESPIRITU RONALD M.</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Employees'!B274),"",'List of Employees'!B274)</f>
        <v>ESTABILLO JUSTINE CARL G.</v>
      </c>
      <c r="C237" s="25" t="str">
        <f>VLOOKUP(Table3[[#This Row],[EMPLOYEE NAME]],Employees[[Employee Name]:[Office]],6)</f>
        <v>JOBCON</v>
      </c>
      <c r="I237" s="27">
        <f>SUM(Table3[[#This Row],['# SICK LEAVE]:['#OTHERS]])</f>
        <v>0</v>
      </c>
    </row>
    <row r="238" spans="1:9" ht="29.4" customHeight="1" x14ac:dyDescent="0.3">
      <c r="A238">
        <f t="shared" si="3"/>
        <v>233</v>
      </c>
      <c r="B238" t="str">
        <f>IF(ISBLANK('List of Employees'!B276),"",'List of Employees'!B276)</f>
        <v>ESTIEBER ARISTOTLE B.</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Employees'!B278),"",'List of Employees'!B278)</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Employees'!B279),"",'List of Employees'!B279)</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Employees'!B280),"",'List of Employees'!B280)</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Employees'!B281),"",'List of Employees'!B281)</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Employees'!B282),"",'List of Employees'!B282)</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Employees'!B283),"",'List of Employees'!B283)</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Employees'!B284),"",'List of Employees'!B284)</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Employees'!B285),"",'List of Employees'!B285)</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Employees'!B286),"",'List of Employees'!B286)</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Employees'!B287),"",'List of Employees'!B287)</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Employees'!B288),"",'List of Employees'!B288)</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Employees'!B289),"",'List of Employees'!B289)</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Employees'!B291),"",'List of Employees'!B291)</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Employees'!B292),"",'List of Employees'!B292)</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Employees'!B294),"",'List of Employees'!B294)</f>
        <v>FERNANDEZ MILAGROS C.</v>
      </c>
      <c r="C254" s="25" t="str">
        <f>VLOOKUP(Table3[[#This Row],[EMPLOYEE NAME]],Employees[[Employee Name]:[Office]],6)</f>
        <v>REGULAR</v>
      </c>
      <c r="I254" s="27">
        <f>SUM(Table3[[#This Row],['# SICK LEAVE]:['#OTHERS]])</f>
        <v>0</v>
      </c>
    </row>
    <row r="255" spans="1:9" ht="29.4" customHeight="1" x14ac:dyDescent="0.3">
      <c r="A255">
        <f t="shared" si="3"/>
        <v>250</v>
      </c>
      <c r="B255" t="str">
        <f>IF(ISBLANK('List of Employees'!B295),"",'List of Employees'!B295)</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Employees'!B298),"",'List of Employees'!B298)</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Employees'!B299),"",'List of Employees'!B299)</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Employees'!B300),"",'List of Employees'!B300)</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Employees'!B301),"",'List of Employees'!B301)</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Employees'!B302),"",'List of Employees'!B302)</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Employees'!B303),"",'List of Employees'!B303)</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Employees'!B305),"",'List of Employees'!B305)</f>
        <v>GARCIA HAIZEL M.</v>
      </c>
      <c r="C262" s="25" t="str">
        <f>VLOOKUP(Table3[[#This Row],[EMPLOYEE NAME]],Employees[[Employee Name]:[Office]],6)</f>
        <v>CASUAL</v>
      </c>
      <c r="I262" s="27">
        <f>SUM(Table3[[#This Row],['# SICK LEAVE]:['#OTHERS]])</f>
        <v>0</v>
      </c>
    </row>
    <row r="263" spans="1:9" ht="29.4" customHeight="1" x14ac:dyDescent="0.3">
      <c r="A263">
        <f t="shared" si="4"/>
        <v>258</v>
      </c>
      <c r="B263" t="str">
        <f>IF(ISBLANK('List of Employees'!B306),"",'List of Employees'!B306)</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Employees'!B307),"",'List of Employees'!B307)</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Employees'!B308),"",'List of Employees'!B308)</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Employees'!B309),"",'List of Employees'!B309)</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Employees'!B310),"",'List of Employees'!B310)</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Employees'!B311),"",'List of Employees'!B311)</f>
        <v>GOMEZ EMMA M.</v>
      </c>
      <c r="C268" s="25" t="str">
        <f>VLOOKUP(Table3[[#This Row],[EMPLOYEE NAME]],Employees[[Employee Name]:[Office]],6)</f>
        <v>REGULAR</v>
      </c>
      <c r="I268" s="27">
        <f>SUM(Table3[[#This Row],['# SICK LEAVE]:['#OTHERS]])</f>
        <v>0</v>
      </c>
    </row>
    <row r="269" spans="1:9" ht="29.4" customHeight="1" x14ac:dyDescent="0.3">
      <c r="A269">
        <f t="shared" si="4"/>
        <v>264</v>
      </c>
      <c r="B269" t="str">
        <f>IF(ISBLANK('List of Employees'!B312),"",'List of Employees'!B312)</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Employees'!B313),"",'List of Employees'!B313)</f>
        <v>GONZALES MARIO O.</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Employees'!B314),"",'List of Employees'!B314)</f>
        <v>GONZALES MARY JANE D.</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Employees'!B315),"",'List of Employees'!B315)</f>
        <v>GUAÑEZO MA. GINA P.</v>
      </c>
      <c r="C272" s="25" t="str">
        <f>VLOOKUP(Table3[[#This Row],[EMPLOYEE NAME]],Employees[[Employee Name]:[Office]],6)</f>
        <v>REGULAR</v>
      </c>
      <c r="I272" s="27">
        <f>SUM(Table3[[#This Row],['# SICK LEAVE]:['#OTHERS]])</f>
        <v>0</v>
      </c>
    </row>
    <row r="273" spans="1:9" ht="29.4" customHeight="1" x14ac:dyDescent="0.3">
      <c r="A273">
        <f t="shared" si="4"/>
        <v>268</v>
      </c>
      <c r="B273" t="str">
        <f>IF(ISBLANK('List of Employees'!B316),"",'List of Employees'!B316)</f>
        <v>GUAÑEZO MARY ANNE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Employees'!B317),"",'List of Employees'!B317)</f>
        <v xml:space="preserve">GUEVARRA ROLANDO  </v>
      </c>
      <c r="C274" s="25" t="str">
        <f>VLOOKUP(Table3[[#This Row],[EMPLOYEE NAME]],Employees[[Employee Name]:[Office]],6)</f>
        <v>CASUAL</v>
      </c>
      <c r="I274" s="27">
        <f>SUM(Table3[[#This Row],['# SICK LEAVE]:['#OTHERS]])</f>
        <v>0</v>
      </c>
    </row>
    <row r="275" spans="1:9" ht="29.4" customHeight="1" x14ac:dyDescent="0.3">
      <c r="A275">
        <f t="shared" si="4"/>
        <v>270</v>
      </c>
      <c r="B275" t="str">
        <f>IF(ISBLANK('List of Employees'!B318),"",'List of Employees'!B318)</f>
        <v>GUMIRAN HERMINIA A.</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Employees'!B319),"",'List of Employees'!B319)</f>
        <v>GUTIERREZ LYDIA C.</v>
      </c>
      <c r="C276" s="25" t="str">
        <f>VLOOKUP(Table3[[#This Row],[EMPLOYEE NAME]],Employees[[Employee Name]:[Office]],6)</f>
        <v>REGULAR</v>
      </c>
      <c r="I276" s="27">
        <f>SUM(Table3[[#This Row],['# SICK LEAVE]:['#OTHERS]])</f>
        <v>0</v>
      </c>
    </row>
    <row r="277" spans="1:9" ht="29.4" customHeight="1" x14ac:dyDescent="0.3">
      <c r="A277">
        <f t="shared" si="4"/>
        <v>272</v>
      </c>
      <c r="B277" t="str">
        <f>IF(ISBLANK('List of Employees'!B320),"",'List of Employees'!B320)</f>
        <v>GUTIERREZ MARICIS A.</v>
      </c>
      <c r="C277" s="25">
        <f>VLOOKUP(Table3[[#This Row],[EMPLOYEE NAME]],Employees[[Employee Name]:[Office]],6)</f>
        <v>0</v>
      </c>
      <c r="I277" s="27">
        <f>SUM(Table3[[#This Row],['# SICK LEAVE]:['#OTHERS]])</f>
        <v>0</v>
      </c>
    </row>
    <row r="278" spans="1:9" ht="29.4" customHeight="1" x14ac:dyDescent="0.3">
      <c r="A278">
        <f t="shared" si="4"/>
        <v>273</v>
      </c>
      <c r="B278" t="str">
        <f>IF(ISBLANK('List of Employees'!B321),"",'List of Employees'!B321)</f>
        <v>GUTIERREZ RENCELLE LALAINE A.</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Employees'!B322),"",'List of Employees'!B322)</f>
        <v>HADAP JONALYN L.</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Employees'!B324),"",'List of Employees'!B324)</f>
        <v>HAYAG JERMAINE JOI D.</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Employees'!B325),"",'List of Employees'!B325)</f>
        <v xml:space="preserve">HERNADEZ VICTOR  </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Employees'!B326),"",'List of Employees'!B326)</f>
        <v>HERNANDEZ CORNELIO A.</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Employees'!B327),"",'List of Employees'!B327)</f>
        <v>HERNANDEZ DONATO Q.</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Employees'!B328),"",'List of Employees'!B328)</f>
        <v>HERNANDEZ MARIO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Employees'!B329),"",'List of Employees'!B329)</f>
        <v>HERNANDEZ ROBERTO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Employees'!B330),"",'List of Employees'!B330)</f>
        <v>HERNANDEZ RODERICK M.</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Employees'!B331),"",'List of Employees'!B331)</f>
        <v>HERNANDO BENILDA S.</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Employees'!B332),"",'List of Employees'!B332)</f>
        <v>HERNANDO MERIC B.</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Employees'!B333),"",'List of Employees'!B333)</f>
        <v>HERNANDO MERLE B.</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Employees'!B334),"",'List of Employees'!B334)</f>
        <v>IGNO CRISTINA M.</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Employees'!B335),"",'List of Employees'!B335)</f>
        <v>JABINES MARIA SHELLY D.</v>
      </c>
      <c r="C291" s="25" t="str">
        <f>VLOOKUP(Table3[[#This Row],[EMPLOYEE NAME]],Employees[[Employee Name]:[Office]],6)</f>
        <v>CASUAL</v>
      </c>
      <c r="I291" s="27">
        <f>SUM(Table3[[#This Row],['# SICK LEAVE]:['#OTHERS]])</f>
        <v>0</v>
      </c>
    </row>
    <row r="292" spans="1:9" ht="29.4" customHeight="1" x14ac:dyDescent="0.3">
      <c r="A292">
        <f t="shared" si="4"/>
        <v>287</v>
      </c>
      <c r="B292" t="str">
        <f>IF(ISBLANK('List of Employees'!B336),"",'List of Employees'!B336)</f>
        <v>JAVIER CARMELITA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Employees'!B338),"",'List of Employees'!B338)</f>
        <v>JAVIER EMMA R.</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Employees'!B340),"",'List of Employees'!B340)</f>
        <v>JAVIER MYLENE M.</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Employees'!B341),"",'List of Employees'!B341)</f>
        <v>JAVIER OLIVER T.</v>
      </c>
      <c r="C295" s="25">
        <f>VLOOKUP(Table3[[#This Row],[EMPLOYEE NAME]],Employees[[Employee Name]:[Office]],6)</f>
        <v>0</v>
      </c>
      <c r="I295" s="27">
        <f>SUM(Table3[[#This Row],['# SICK LEAVE]:['#OTHERS]])</f>
        <v>0</v>
      </c>
    </row>
    <row r="296" spans="1:9" ht="29.4" customHeight="1" x14ac:dyDescent="0.3">
      <c r="A296">
        <f t="shared" si="4"/>
        <v>291</v>
      </c>
      <c r="B296" t="str">
        <f>IF(ISBLANK('List of Employees'!B342),"",'List of Employees'!B342)</f>
        <v>JIMENO EDWARD J.</v>
      </c>
      <c r="C296" s="25">
        <f>VLOOKUP(Table3[[#This Row],[EMPLOYEE NAME]],Employees[[Employee Name]:[Office]],6)</f>
        <v>0</v>
      </c>
      <c r="I296" s="27">
        <f>SUM(Table3[[#This Row],['# SICK LEAVE]:['#OTHERS]])</f>
        <v>0</v>
      </c>
    </row>
    <row r="297" spans="1:9" ht="29.4" customHeight="1" x14ac:dyDescent="0.3">
      <c r="A297">
        <f t="shared" si="4"/>
        <v>292</v>
      </c>
      <c r="B297" t="str">
        <f>IF(ISBLANK('List of Employees'!B343),"",'List of Employees'!B343)</f>
        <v>JORGE CAROLINA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Employees'!B344),"",'List of Employees'!B344)</f>
        <v>JUMARANG AIME A.</v>
      </c>
      <c r="C298" s="25" t="str">
        <f>VLOOKUP(Table3[[#This Row],[EMPLOYEE NAME]],Employees[[Employee Name]:[Office]],6)</f>
        <v>REGULAR</v>
      </c>
      <c r="I298" s="27">
        <f>SUM(Table3[[#This Row],['# SICK LEAVE]:['#OTHERS]])</f>
        <v>0</v>
      </c>
    </row>
    <row r="299" spans="1:9" ht="29.4" customHeight="1" x14ac:dyDescent="0.3">
      <c r="A299">
        <f t="shared" si="4"/>
        <v>294</v>
      </c>
      <c r="B299" t="str">
        <f>IF(ISBLANK('List of Employees'!B345),"",'List of Employees'!B345)</f>
        <v>JUNILLER ALTHEA JANINE A.</v>
      </c>
      <c r="C299" s="25">
        <f>VLOOKUP(Table3[[#This Row],[EMPLOYEE NAME]],Employees[[Employee Name]:[Office]],6)</f>
        <v>0</v>
      </c>
      <c r="I299" s="27">
        <f>SUM(Table3[[#This Row],['# SICK LEAVE]:['#OTHERS]])</f>
        <v>0</v>
      </c>
    </row>
    <row r="300" spans="1:9" ht="29.4" customHeight="1" x14ac:dyDescent="0.3">
      <c r="A300">
        <f t="shared" si="4"/>
        <v>295</v>
      </c>
      <c r="B300" t="str">
        <f>IF(ISBLANK('List of Employees'!B346),"",'List of Employees'!B346)</f>
        <v>LABANANCIA TEDDY BOY N.</v>
      </c>
      <c r="C300" s="25" t="str">
        <f>VLOOKUP(Table3[[#This Row],[EMPLOYEE NAME]],Employees[[Employee Name]:[Office]],6)</f>
        <v>CASUAL</v>
      </c>
      <c r="I300" s="27">
        <f>SUM(Table3[[#This Row],['# SICK LEAVE]:['#OTHERS]])</f>
        <v>0</v>
      </c>
    </row>
    <row r="301" spans="1:9" ht="29.4" customHeight="1" x14ac:dyDescent="0.3">
      <c r="A301">
        <f t="shared" si="4"/>
        <v>296</v>
      </c>
      <c r="B301" t="str">
        <f>IF(ISBLANK('List of Employees'!B347),"",'List of Employees'!B347)</f>
        <v>LABARDA GINA L.</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Employees'!B348),"",'List of Employees'!B348)</f>
        <v>LACIBAL RYAN G.</v>
      </c>
      <c r="C302" s="25">
        <f>VLOOKUP(Table3[[#This Row],[EMPLOYEE NAME]],Employees[[Employee Name]:[Office]],6)</f>
        <v>0</v>
      </c>
      <c r="I302" s="27">
        <f>SUM(Table3[[#This Row],['# SICK LEAVE]:['#OTHERS]])</f>
        <v>0</v>
      </c>
    </row>
    <row r="303" spans="1:9" ht="29.4" customHeight="1" x14ac:dyDescent="0.3">
      <c r="A303">
        <f t="shared" si="4"/>
        <v>298</v>
      </c>
      <c r="B303" t="str">
        <f>IF(ISBLANK('List of Employees'!B350),"",'List of Employees'!B350)</f>
        <v>LAGUARDIA JOSELITO R.</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Employees'!B351),"",'List of Employees'!B351)</f>
        <v>LANDICHO CHARLENE R.</v>
      </c>
      <c r="C304" s="25" t="str">
        <f>VLOOKUP(Table3[[#This Row],[EMPLOYEE NAME]],Employees[[Employee Name]:[Office]],6)</f>
        <v>CASUAL</v>
      </c>
      <c r="I304" s="27">
        <f>SUM(Table3[[#This Row],['# SICK LEAVE]:['#OTHERS]])</f>
        <v>0</v>
      </c>
    </row>
    <row r="305" spans="1:9" ht="29.4" customHeight="1" x14ac:dyDescent="0.3">
      <c r="A305">
        <f t="shared" si="4"/>
        <v>300</v>
      </c>
      <c r="B305" t="str">
        <f>IF(ISBLANK('List of Employees'!B352),"",'List of Employees'!B352)</f>
        <v>LANDICHO ELEANOR S.</v>
      </c>
      <c r="C305" s="25">
        <f>VLOOKUP(Table3[[#This Row],[EMPLOYEE NAME]],Employees[[Employee Name]:[Office]],6)</f>
        <v>0</v>
      </c>
      <c r="I305" s="27">
        <f>SUM(Table3[[#This Row],['# SICK LEAVE]:['#OTHERS]])</f>
        <v>0</v>
      </c>
    </row>
    <row r="306" spans="1:9" ht="29.4" customHeight="1" x14ac:dyDescent="0.3">
      <c r="A306">
        <f t="shared" si="4"/>
        <v>301</v>
      </c>
      <c r="B306" t="str">
        <f>IF(ISBLANK('List of Employees'!B354),"",'List of Employees'!B354)</f>
        <v>LANTING AILEEN D.</v>
      </c>
      <c r="C306" s="25" t="str">
        <f>VLOOKUP(Table3[[#This Row],[EMPLOYEE NAME]],Employees[[Employee Name]:[Office]],6)</f>
        <v>REGULAR</v>
      </c>
      <c r="I306" s="27">
        <f>SUM(Table3[[#This Row],['# SICK LEAVE]:['#OTHERS]])</f>
        <v>0</v>
      </c>
    </row>
    <row r="307" spans="1:9" ht="29.4" customHeight="1" x14ac:dyDescent="0.3">
      <c r="A307">
        <f t="shared" si="4"/>
        <v>302</v>
      </c>
      <c r="B307" t="str">
        <f>IF(ISBLANK('List of Employees'!B355),"",'List of Employees'!B355)</f>
        <v>LARIOSA ALBERT R.</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Employees'!B356),"",'List of Employees'!B356)</f>
        <v>LAROZA KIM VINCENT L.</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Employees'!B358),"",'List of Employees'!B358)</f>
        <v>LEGASPI DOLORES B.</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Employees'!B359),"",'List of Employees'!B359)</f>
        <v>LEPARDO ROWENA R.</v>
      </c>
      <c r="C310" s="25" t="str">
        <f>VLOOKUP(Table3[[#This Row],[EMPLOYEE NAME]],Employees[[Employee Name]:[Office]],6)</f>
        <v>REGULAR</v>
      </c>
      <c r="I310" s="27">
        <f>SUM(Table3[[#This Row],['# SICK LEAVE]:['#OTHERS]])</f>
        <v>0</v>
      </c>
    </row>
    <row r="311" spans="1:9" ht="29.4" customHeight="1" x14ac:dyDescent="0.3">
      <c r="A311">
        <f t="shared" si="4"/>
        <v>306</v>
      </c>
      <c r="B311" t="str">
        <f>IF(ISBLANK('List of Employees'!B361),"",'List of Employees'!B361)</f>
        <v>LIMBOC FLORDELIZA J.</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Employees'!B362),"",'List of Employees'!B362)</f>
        <v>LLRENA JANEEN V.</v>
      </c>
      <c r="C312" s="25">
        <f>VLOOKUP(Table3[[#This Row],[EMPLOYEE NAME]],Employees[[Employee Name]:[Office]],6)</f>
        <v>0</v>
      </c>
      <c r="I312" s="27">
        <f>SUM(Table3[[#This Row],['# SICK LEAVE]:['#OTHERS]])</f>
        <v>0</v>
      </c>
    </row>
    <row r="313" spans="1:9" ht="29.4" customHeight="1" x14ac:dyDescent="0.3">
      <c r="A313">
        <f t="shared" si="4"/>
        <v>308</v>
      </c>
      <c r="B313" t="str">
        <f>IF(ISBLANK('List of Employees'!B364),"",'List of Employees'!B364)</f>
        <v>LORENZO JERWIN A.</v>
      </c>
      <c r="C313" s="25">
        <f>VLOOKUP(Table3[[#This Row],[EMPLOYEE NAME]],Employees[[Employee Name]:[Office]],6)</f>
        <v>0</v>
      </c>
      <c r="I313" s="27">
        <f>SUM(Table3[[#This Row],['# SICK LEAVE]:['#OTHERS]])</f>
        <v>0</v>
      </c>
    </row>
    <row r="314" spans="1:9" ht="29.4" customHeight="1" x14ac:dyDescent="0.3">
      <c r="A314">
        <f t="shared" si="4"/>
        <v>309</v>
      </c>
      <c r="B314" t="str">
        <f>IF(ISBLANK('List of Employees'!B365),"",'List of Employees'!B365)</f>
        <v>LORILLA LOIDA P.</v>
      </c>
      <c r="C314" s="25" t="str">
        <f>VLOOKUP(Table3[[#This Row],[EMPLOYEE NAME]],Employees[[Employee Name]:[Office]],6)</f>
        <v>CASUAL</v>
      </c>
      <c r="I314" s="27">
        <f>SUM(Table3[[#This Row],['# SICK LEAVE]:['#OTHERS]])</f>
        <v>0</v>
      </c>
    </row>
    <row r="315" spans="1:9" ht="29.4" customHeight="1" x14ac:dyDescent="0.3">
      <c r="A315">
        <f t="shared" si="4"/>
        <v>310</v>
      </c>
      <c r="B315" t="str">
        <f>IF(ISBLANK('List of Employees'!B366),"",'List of Employees'!B366)</f>
        <v>LOYOLA JANE A.</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Employees'!B367),"",'List of Employees'!B367)</f>
        <v>LUCIANO ADELAIDA C.</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Employees'!B368),"",'List of Employees'!B368)</f>
        <v>LUMENARIO ZARAH A.</v>
      </c>
      <c r="C317" s="25">
        <f>VLOOKUP(Table3[[#This Row],[EMPLOYEE NAME]],Employees[[Employee Name]:[Office]],6)</f>
        <v>0</v>
      </c>
      <c r="I317" s="27">
        <f>SUM(Table3[[#This Row],['# SICK LEAVE]:['#OTHERS]])</f>
        <v>0</v>
      </c>
    </row>
    <row r="318" spans="1:9" ht="29.4" customHeight="1" x14ac:dyDescent="0.3">
      <c r="A318">
        <f t="shared" si="4"/>
        <v>313</v>
      </c>
      <c r="B318" t="str">
        <f>IF(ISBLANK('List of Employees'!B369),"",'List of Employees'!B369)</f>
        <v xml:space="preserve">LUNA  FERNANDO  </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Employees'!B371),"",'List of Employees'!B371)</f>
        <v>LUNA GUILLERMA J.</v>
      </c>
      <c r="C319" s="25">
        <f>VLOOKUP(Table3[[#This Row],[EMPLOYEE NAME]],Employees[[Employee Name]:[Office]],6)</f>
        <v>0</v>
      </c>
      <c r="I319" s="27">
        <f>SUM(Table3[[#This Row],['# SICK LEAVE]:['#OTHERS]])</f>
        <v>0</v>
      </c>
    </row>
    <row r="320" spans="1:9" ht="29.4" customHeight="1" x14ac:dyDescent="0.3">
      <c r="A320">
        <f t="shared" si="4"/>
        <v>315</v>
      </c>
      <c r="B320" t="str">
        <f>IF(ISBLANK('List of Employees'!B372),"",'List of Employees'!B372)</f>
        <v>LUNA LALAINE D.</v>
      </c>
      <c r="C320" s="25" t="str">
        <f>VLOOKUP(Table3[[#This Row],[EMPLOYEE NAME]],Employees[[Employee Name]:[Office]],6)</f>
        <v>JOBCON</v>
      </c>
      <c r="I320" s="27">
        <f>SUM(Table3[[#This Row],['# SICK LEAVE]:['#OTHERS]])</f>
        <v>0</v>
      </c>
    </row>
    <row r="321" spans="1:9" ht="29.4" customHeight="1" x14ac:dyDescent="0.3">
      <c r="A321">
        <f t="shared" si="4"/>
        <v>316</v>
      </c>
      <c r="B321" t="str">
        <f>IF(ISBLANK('List of Employees'!B374),"",'List of Employees'!B374)</f>
        <v xml:space="preserve">MACAPUNO FELIX  </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Employees'!B375),"",'List of Employees'!B375)</f>
        <v>MACASPAC ELVIRA V.</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Employees'!B376),"",'List of Employees'!B376)</f>
        <v>MACASPAC JOSE VICTOR P.</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Employees'!B377),"",'List of Employees'!B377)</f>
        <v>MADRAZO ALLAN PAUL A.</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Employees'!B378),"",'List of Employees'!B378)</f>
        <v>MAESTRECAMPO LORENA A.</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Employees'!B379),"",'List of Employees'!B379)</f>
        <v xml:space="preserve">MAGUINAO GILBERT  </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Employees'!B380),"",'List of Employees'!B380)</f>
        <v>MAGUINAO NIÑA F.</v>
      </c>
      <c r="C327" s="25" t="str">
        <f>VLOOKUP(Table3[[#This Row],[EMPLOYEE NAME]],Employees[[Employee Name]:[Office]],6)</f>
        <v>CASUAL</v>
      </c>
      <c r="I327" s="27">
        <f>SUM(Table3[[#This Row],['# SICK LEAVE]:['#OTHERS]])</f>
        <v>0</v>
      </c>
    </row>
    <row r="328" spans="1:9" ht="29.4" customHeight="1" x14ac:dyDescent="0.3">
      <c r="A328">
        <f t="shared" si="5"/>
        <v>323</v>
      </c>
      <c r="B328" t="str">
        <f>IF(ISBLANK('List of Employees'!B381),"",'List of Employees'!B381)</f>
        <v>MALABANAN ALMA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Employees'!B382),"",'List of Employees'!B382)</f>
        <v>MALANAN JENNYLYN R.</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Employees'!B383),"",'List of Employees'!B383)</f>
        <v>MALIGAYA NELITA M.</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Employees'!B384),"",'List of Employees'!B384)</f>
        <v>MALIGAYO YOLANDA D.</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Employees'!B385),"",'List of Employees'!B385)</f>
        <v>MALUBAY MELINDA D.</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Employees'!B386),"",'List of Employees'!B386)</f>
        <v>MAMARIL JOSEFINA P.</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Employees'!B387),"",'List of Employees'!B387)</f>
        <v>MANALO ABEGAIL T.</v>
      </c>
      <c r="C334" s="25">
        <f>VLOOKUP(Table3[[#This Row],[EMPLOYEE NAME]],Employees[[Employee Name]:[Office]],6)</f>
        <v>0</v>
      </c>
      <c r="I334" s="27">
        <f>SUM(Table3[[#This Row],['# SICK LEAVE]:['#OTHERS]])</f>
        <v>0</v>
      </c>
    </row>
    <row r="335" spans="1:9" ht="29.4" customHeight="1" x14ac:dyDescent="0.3">
      <c r="A335">
        <f t="shared" si="5"/>
        <v>330</v>
      </c>
      <c r="B335" t="str">
        <f>IF(ISBLANK('List of Employees'!B389),"",'List of Employees'!B389)</f>
        <v>MANALO CYNTHIA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Employees'!B390),"",'List of Employees'!B390)</f>
        <v>MANALO EDITHA V.</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Employees'!B391),"",'List of Employees'!B391)</f>
        <v>MANALO ELIADA F.</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Employees'!B393),"",'List of Employees'!B393)</f>
        <v>MANALO JENNY R.</v>
      </c>
      <c r="C338" s="25">
        <f>VLOOKUP(Table3[[#This Row],[EMPLOYEE NAME]],Employees[[Employee Name]:[Office]],6)</f>
        <v>0</v>
      </c>
      <c r="I338" s="27">
        <f>SUM(Table3[[#This Row],['# SICK LEAVE]:['#OTHERS]])</f>
        <v>0</v>
      </c>
    </row>
    <row r="339" spans="1:9" ht="29.4" customHeight="1" x14ac:dyDescent="0.3">
      <c r="A339">
        <f t="shared" si="5"/>
        <v>334</v>
      </c>
      <c r="B339" t="str">
        <f>IF(ISBLANK('List of Employees'!B394),"",'List of Employees'!B394)</f>
        <v>MANALO STEPHANIE C.</v>
      </c>
      <c r="C339" s="25">
        <f>VLOOKUP(Table3[[#This Row],[EMPLOYEE NAME]],Employees[[Employee Name]:[Office]],6)</f>
        <v>0</v>
      </c>
      <c r="I339" s="27">
        <f>SUM(Table3[[#This Row],['# SICK LEAVE]:['#OTHERS]])</f>
        <v>0</v>
      </c>
    </row>
    <row r="340" spans="1:9" ht="29.4" customHeight="1" x14ac:dyDescent="0.3">
      <c r="A340">
        <f t="shared" si="5"/>
        <v>335</v>
      </c>
      <c r="B340" t="str">
        <f>IF(ISBLANK('List of Employees'!B396),"",'List of Employees'!B396)</f>
        <v>MANGUINAO NIÑA P.</v>
      </c>
      <c r="C340" s="25">
        <f>VLOOKUP(Table3[[#This Row],[EMPLOYEE NAME]],Employees[[Employee Name]:[Office]],6)</f>
        <v>0</v>
      </c>
      <c r="I340" s="27">
        <f>SUM(Table3[[#This Row],['# SICK LEAVE]:['#OTHERS]])</f>
        <v>0</v>
      </c>
    </row>
    <row r="341" spans="1:9" ht="29.4" customHeight="1" x14ac:dyDescent="0.3">
      <c r="A341">
        <f t="shared" si="5"/>
        <v>336</v>
      </c>
      <c r="B341" t="str">
        <f>IF(ISBLANK('List of Employees'!B397),"",'List of Employees'!B397)</f>
        <v>MANIMTIM JOJIT A.</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Employees'!B399),"",'List of Employees'!B399)</f>
        <v>MARAÑON AMY LOU T.</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Employees'!B400),"",'List of Employees'!B400)</f>
        <v>MARASIGAN AGUINO D.</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Employees'!B401),"",'List of Employees'!B401)</f>
        <v>MARASIGAN BIENVENIDO E.</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Employees'!B402),"",'List of Employees'!B402)</f>
        <v>MARASIGAN CHRISTIAN M.</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Employees'!B403),"",'List of Employees'!B403)</f>
        <v xml:space="preserve">MARASIGAN DANIEL  </v>
      </c>
      <c r="C346" s="25" t="str">
        <f>VLOOKUP(Table3[[#This Row],[EMPLOYEE NAME]],Employees[[Employee Name]:[Office]],6)</f>
        <v>REGULAR</v>
      </c>
      <c r="I346" s="27">
        <f>SUM(Table3[[#This Row],['# SICK LEAVE]:['#OTHERS]])</f>
        <v>0</v>
      </c>
    </row>
    <row r="347" spans="1:9" ht="29.4" customHeight="1" x14ac:dyDescent="0.3">
      <c r="A347">
        <f t="shared" si="5"/>
        <v>342</v>
      </c>
      <c r="B347" t="str">
        <f>IF(ISBLANK('List of Employees'!B404),"",'List of Employees'!B404)</f>
        <v>MARASIGAN GINALYN D.</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Employees'!B405),"",'List of Employees'!B405)</f>
        <v>MARASIGAN INOCENCIA P.</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Employees'!B406),"",'List of Employees'!B406)</f>
        <v>MARASIGAN JANINE C.</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Employees'!B407),"",'List of Employees'!B407)</f>
        <v>MARCIAL RUSTICO B.</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Employees'!B408),"",'List of Employees'!B408)</f>
        <v>GIBAGA RICA JEAN C.</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Employees'!B409),"",'List of Employees'!B409)</f>
        <v>MARINDUQUE ANNE RENELYN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Employees'!B410),"",'List of Employees'!B410)</f>
        <v>MARINDUQUE AURORA A.</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Employees'!B411),"",'List of Employees'!B411)</f>
        <v>MARINDUQUE ERNESTO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Employees'!B412),"",'List of Employees'!B412)</f>
        <v>MARINDUQUE GERRY C.</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Employees'!B413),"",'List of Employees'!B413)</f>
        <v>MARINDUQUE MARISSA M.</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Employees'!B414),"",'List of Employees'!B414)</f>
        <v>MARINDUQUE ROWENA G.</v>
      </c>
      <c r="C357" s="25" t="str">
        <f>VLOOKUP(Table3[[#This Row],[EMPLOYEE NAME]],Employees[[Employee Name]:[Office]],6)</f>
        <v>CASUAL</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Employees'!B416),"",'List of Employees'!B416)</f>
        <v>MARQUEZ LOLITA R.</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Employees'!B417),"",'List of Employees'!B417)</f>
        <v>MARTINEZ BELEN B.</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Employees'!B418),"",'List of Employees'!B418)</f>
        <v>MARTINEZ EMER V.</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Employees'!B419),"",'List of Employees'!B419)</f>
        <v>MARUNDAN MARIA FLOR M.</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Employees'!B420),"",'List of Employees'!B420)</f>
        <v>MATIENZO NORMITA S.</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Employees'!B421),"",'List of Employees'!B421)</f>
        <v>MAULLON JAENA F.</v>
      </c>
      <c r="C364" s="25" t="str">
        <f>VLOOKUP(Table3[[#This Row],[EMPLOYEE NAME]],Employees[[Employee Name]:[Office]],6)</f>
        <v>CASUAL</v>
      </c>
      <c r="I364" s="27">
        <f>SUM(Table3[[#This Row],['# SICK LEAVE]:['#OTHERS]])</f>
        <v>0</v>
      </c>
    </row>
    <row r="365" spans="1:9" ht="29.4" customHeight="1" x14ac:dyDescent="0.3">
      <c r="A365">
        <f t="shared" si="5"/>
        <v>360</v>
      </c>
      <c r="B365" t="str">
        <f>IF(ISBLANK('List of Employees'!B422),"",'List of Employees'!B422)</f>
        <v>MAURICIO MARIZIEL M.</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Employees'!B424),"",'List of Employees'!B424)</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Employees'!B425),"",'List of Employees'!B425)</f>
        <v>MENDOZA ARRIES N.</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Employees'!B426),"",'List of Employees'!B426)</f>
        <v>MENDOZA ERNESTO JR R.</v>
      </c>
      <c r="C369" s="25">
        <f>VLOOKUP(Table3[[#This Row],[EMPLOYEE NAME]],Employees[[Employee Name]:[Office]],6)</f>
        <v>0</v>
      </c>
      <c r="I369" s="27">
        <f>SUM(Table3[[#This Row],['# SICK LEAVE]:['#OTHERS]])</f>
        <v>0</v>
      </c>
    </row>
    <row r="370" spans="1:9" ht="29.4" customHeight="1" x14ac:dyDescent="0.3">
      <c r="A370">
        <f t="shared" si="5"/>
        <v>365</v>
      </c>
      <c r="B370" t="str">
        <f>IF(ISBLANK('List of Employees'!B427),"",'List of Employees'!B427)</f>
        <v>MENDOZA JUANITO N.</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Employees'!B428),"",'List of Employees'!B428)</f>
        <v>MENDOZA LELISA L.</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Employees'!B429),"",'List of Employees'!B429)</f>
        <v>MENDOZA LOURDES G.</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Employees'!B430),"",'List of Employees'!B430)</f>
        <v>MENDOZA MARIA ABIGAIL A.</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Employees'!B431),"",'List of Employees'!B431)</f>
        <v>MENDOZA MARICEL C.</v>
      </c>
      <c r="C374" s="25" t="str">
        <f>VLOOKUP(Table3[[#This Row],[EMPLOYEE NAME]],Employees[[Employee Name]:[Office]],6)</f>
        <v>CASUAL</v>
      </c>
      <c r="I374" s="27">
        <f>SUM(Table3[[#This Row],['# SICK LEAVE]:['#OTHERS]])</f>
        <v>0</v>
      </c>
    </row>
    <row r="375" spans="1:9" ht="29.4" customHeight="1" x14ac:dyDescent="0.3">
      <c r="A375">
        <f t="shared" si="5"/>
        <v>370</v>
      </c>
      <c r="B375" t="str">
        <f>IF(ISBLANK('List of Employees'!B432),"",'List of Employees'!B432)</f>
        <v>MENDOZA MARVIC M.</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Employees'!B433),"",'List of Employees'!B433)</f>
        <v>MENDOZA NORA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Employees'!B434),"",'List of Employees'!B434)</f>
        <v>MENDOZA PATRICK O.</v>
      </c>
      <c r="C377" s="25" t="str">
        <f>VLOOKUP(Table3[[#This Row],[EMPLOYEE NAME]],Employees[[Employee Name]:[Office]],6)</f>
        <v>JOBCON</v>
      </c>
      <c r="I377" s="27">
        <f>SUM(Table3[[#This Row],['# SICK LEAVE]:['#OTHERS]])</f>
        <v>0</v>
      </c>
    </row>
    <row r="378" spans="1:9" ht="29.4" customHeight="1" x14ac:dyDescent="0.3">
      <c r="A378">
        <f t="shared" si="5"/>
        <v>373</v>
      </c>
      <c r="B378" t="str">
        <f>IF(ISBLANK('List of Employees'!B435),"",'List of Employees'!B435)</f>
        <v>MENDOZA PRESCILA S.</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Employees'!B436),"",'List of Employees'!B436)</f>
        <v>MENDOZA ROMEO B.</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Employees'!B437),"",'List of Employees'!B437)</f>
        <v>MERCADO ARLENNIE D.</v>
      </c>
      <c r="C380" s="25" t="str">
        <f>VLOOKUP(Table3[[#This Row],[EMPLOYEE NAME]],Employees[[Employee Name]:[Office]],6)</f>
        <v>CASUAL</v>
      </c>
      <c r="I380" s="27">
        <f>SUM(Table3[[#This Row],['# SICK LEAVE]:['#OTHERS]])</f>
        <v>0</v>
      </c>
    </row>
    <row r="381" spans="1:9" ht="29.4" customHeight="1" x14ac:dyDescent="0.3">
      <c r="A381">
        <f t="shared" si="5"/>
        <v>376</v>
      </c>
      <c r="B381" t="str">
        <f>IF(ISBLANK('List of Employees'!B438),"",'List of Employees'!B438)</f>
        <v xml:space="preserve">MERCADO NAZARIO  </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Employees'!B439),"",'List of Employees'!B439)</f>
        <v>MERCARDO RENGIE M.</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Employees'!B440),"",'List of Employees'!B440)</f>
        <v xml:space="preserve">MERHAN FRANCISCO  </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Employees'!B441),"",'List of Employees'!B441)</f>
        <v>MERJILLA JEANETTE B.</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Employees'!B443),"",'List of Employees'!B443)</f>
        <v>MIRANDA MARIA LOIDA M.</v>
      </c>
      <c r="C385" s="25" t="str">
        <f>VLOOKUP(Table3[[#This Row],[EMPLOYEE NAME]],Employees[[Employee Name]:[Office]],6)</f>
        <v>REGULAR</v>
      </c>
      <c r="I385" s="27">
        <f>SUM(Table3[[#This Row],['# SICK LEAVE]:['#OTHERS]])</f>
        <v>0</v>
      </c>
    </row>
    <row r="386" spans="1:9" ht="29.4" customHeight="1" x14ac:dyDescent="0.3">
      <c r="A386">
        <f t="shared" si="5"/>
        <v>381</v>
      </c>
      <c r="B386" t="str">
        <f>IF(ISBLANK('List of Employees'!B444),"",'List of Employees'!B444)</f>
        <v>MIRANDA NICOLE MAY B.</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Employees'!B445),"",'List of Employees'!B445)</f>
        <v>MIRANDA ROBERTO D.</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Employees'!B446),"",'List of Employees'!B446)</f>
        <v>MIRANDO EDITH B.</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Employees'!B447),"",'List of Employees'!B447)</f>
        <v>MOLOD EMMA D.</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Employees'!B448),"",'List of Employees'!B448)</f>
        <v>MONREAL GREGORIO M.</v>
      </c>
      <c r="C390" s="25" t="str">
        <f>VLOOKUP(Table3[[#This Row],[EMPLOYEE NAME]],Employees[[Employee Name]:[Office]],6)</f>
        <v>CO TERM</v>
      </c>
      <c r="I390" s="27">
        <f>SUM(Table3[[#This Row],['# SICK LEAVE]:['#OTHERS]])</f>
        <v>0</v>
      </c>
    </row>
    <row r="391" spans="1:9" ht="29.4" customHeight="1" x14ac:dyDescent="0.3">
      <c r="A391">
        <f t="shared" si="6"/>
        <v>386</v>
      </c>
      <c r="B391" t="str">
        <f>IF(ISBLANK('List of Employees'!B449),"",'List of Employees'!B449)</f>
        <v>MONTEALEGRE CHARLIE JR. O.</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Employees'!B455),"",'List of Employees'!B455)</f>
        <v>MONTENEGRO EDWIN D.</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Employees'!B456),"",'List of Employees'!B456)</f>
        <v>MONTENEGRO HELEN L.</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Employees'!B457),"",'List of Employees'!B457)</f>
        <v>MONTENEGRO HENRY S.</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Employees'!B458),"",'List of Employees'!B458)</f>
        <v>MONTENEGRO MARISSA P.</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Employees'!B459),"",'List of Employees'!B459)</f>
        <v>MONTENEGRO RODELIO A.</v>
      </c>
      <c r="C396" s="25" t="str">
        <f>VLOOKUP(Table3[[#This Row],[EMPLOYEE NAME]],Employees[[Employee Name]:[Office]],6)</f>
        <v>REGULAR</v>
      </c>
      <c r="I396" s="27">
        <f>SUM(Table3[[#This Row],['# SICK LEAVE]:['#OTHERS]])</f>
        <v>0</v>
      </c>
    </row>
    <row r="397" spans="1:9" ht="29.4" customHeight="1" x14ac:dyDescent="0.3">
      <c r="A397">
        <f t="shared" si="6"/>
        <v>392</v>
      </c>
      <c r="B397" t="str">
        <f>IF(ISBLANK('List of Employees'!B460),"",'List of Employees'!B460)</f>
        <v>MULINGTAPANG GUILLERMA O.</v>
      </c>
      <c r="C397" s="25" t="str">
        <f>VLOOKUP(Table3[[#This Row],[EMPLOYEE NAME]],Employees[[Employee Name]:[Office]],6)</f>
        <v>CASUAL</v>
      </c>
      <c r="I397" s="27">
        <f>SUM(Table3[[#This Row],['# SICK LEAVE]:['#OTHERS]])</f>
        <v>0</v>
      </c>
    </row>
    <row r="398" spans="1:9" ht="29.4" customHeight="1" x14ac:dyDescent="0.3">
      <c r="A398">
        <f t="shared" si="6"/>
        <v>393</v>
      </c>
      <c r="B398" t="str">
        <f>IF(ISBLANK('List of Employees'!B461),"",'List of Employees'!B461)</f>
        <v>NACARIO GLENN B.</v>
      </c>
      <c r="C398" s="25" t="str">
        <f>VLOOKUP(Table3[[#This Row],[EMPLOYEE NAME]],Employees[[Employee Name]:[Office]],6)</f>
        <v>CASUAL</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Employees'!B465),"",'List of Employees'!B465)</f>
        <v>NAVARRO JOHNA F.</v>
      </c>
      <c r="C400" s="25">
        <f>VLOOKUP(Table3[[#This Row],[EMPLOYEE NAME]],Employees[[Employee Name]:[Office]],6)</f>
        <v>0</v>
      </c>
      <c r="I400" s="27">
        <f>SUM(Table3[[#This Row],['# SICK LEAVE]:['#OTHERS]])</f>
        <v>0</v>
      </c>
    </row>
    <row r="401" spans="1:9" ht="29.4" customHeight="1" x14ac:dyDescent="0.3">
      <c r="A401">
        <f t="shared" si="6"/>
        <v>396</v>
      </c>
      <c r="B401" t="str">
        <f>IF(ISBLANK('List of Employees'!B466),"",'List of Employees'!B466)</f>
        <v>NAVARRO RITA A.</v>
      </c>
      <c r="C401" s="25" t="str">
        <f>VLOOKUP(Table3[[#This Row],[EMPLOYEE NAME]],Employees[[Employee Name]:[Office]],6)</f>
        <v>REGULAR</v>
      </c>
      <c r="I401" s="27">
        <f>SUM(Table3[[#This Row],['# SICK LEAVE]:['#OTHERS]])</f>
        <v>0</v>
      </c>
    </row>
    <row r="402" spans="1:9" ht="29.4" customHeight="1" x14ac:dyDescent="0.3">
      <c r="A402">
        <f t="shared" si="6"/>
        <v>397</v>
      </c>
      <c r="B402" t="str">
        <f>IF(ISBLANK('List of Employees'!B467),"",'List of Employees'!B467)</f>
        <v>NELSON CATHERINE L.</v>
      </c>
      <c r="C402" s="25" t="str">
        <f>VLOOKUP(Table3[[#This Row],[EMPLOYEE NAME]],Employees[[Employee Name]:[Office]],6)</f>
        <v>REGULAR</v>
      </c>
      <c r="I402" s="27">
        <f>SUM(Table3[[#This Row],['# SICK LEAVE]:['#OTHERS]])</f>
        <v>0</v>
      </c>
    </row>
    <row r="403" spans="1:9" ht="29.4" customHeight="1" x14ac:dyDescent="0.3">
      <c r="A403">
        <f t="shared" si="6"/>
        <v>398</v>
      </c>
      <c r="B403" t="str">
        <f>IF(ISBLANK('List of Employees'!B468),"",'List of Employees'!B468)</f>
        <v>NIBAY ELEONOR E.</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Employees'!B469),"",'List of Employees'!B469)</f>
        <v>NOVICIO PERLITA G.</v>
      </c>
      <c r="C404" s="25" t="str">
        <f>VLOOKUP(Table3[[#This Row],[EMPLOYEE NAME]],Employees[[Employee Name]:[Office]],6)</f>
        <v>REGULAR</v>
      </c>
      <c r="I404" s="27">
        <f>SUM(Table3[[#This Row],['# SICK LEAVE]:['#OTHERS]])</f>
        <v>0</v>
      </c>
    </row>
    <row r="405" spans="1:9" ht="29.4" customHeight="1" x14ac:dyDescent="0.3">
      <c r="A405">
        <f t="shared" si="6"/>
        <v>400</v>
      </c>
      <c r="B405" t="str">
        <f>IF(ISBLANK('List of Employees'!B470),"",'List of Employees'!B470)</f>
        <v>NUESTRO RICA MAY G.</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Employees'!B471),"",'List of Employees'!B471)</f>
        <v>NUÑEZ RUBEN JR J.</v>
      </c>
      <c r="C406" s="25" t="str">
        <f>VLOOKUP(Table3[[#This Row],[EMPLOYEE NAME]],Employees[[Employee Name]:[Office]],6)</f>
        <v>JOBCON</v>
      </c>
      <c r="I406" s="27">
        <f>SUM(Table3[[#This Row],['# SICK LEAVE]:['#OTHERS]])</f>
        <v>0</v>
      </c>
    </row>
    <row r="407" spans="1:9" ht="29.4" customHeight="1" x14ac:dyDescent="0.3">
      <c r="A407">
        <f t="shared" si="6"/>
        <v>402</v>
      </c>
      <c r="B407" t="str">
        <f>IF(ISBLANK('List of Employees'!B472),"",'List of Employees'!B472)</f>
        <v>OBINA APOLINARIO B.</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Employees'!B473),"",'List of Employees'!B473)</f>
        <v xml:space="preserve">OBINA JAIME  </v>
      </c>
      <c r="C408" s="25" t="str">
        <f>VLOOKUP(Table3[[#This Row],[EMPLOYEE NAME]],Employees[[Employee Name]:[Office]],6)</f>
        <v>CASUAL</v>
      </c>
      <c r="I408" s="27">
        <f>SUM(Table3[[#This Row],['# SICK LEAVE]:['#OTHERS]])</f>
        <v>0</v>
      </c>
    </row>
    <row r="409" spans="1:9" ht="29.4" customHeight="1" x14ac:dyDescent="0.3">
      <c r="A409">
        <f t="shared" si="6"/>
        <v>404</v>
      </c>
      <c r="B409" t="str">
        <f>IF(ISBLANK('List of Employees'!B474),"",'List of Employees'!B474)</f>
        <v>OCAMPO EDRALYN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Employees'!B475),"",'List of Employees'!B475)</f>
        <v>OCAMPO MERLINDA R.</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Employees'!B476),"",'List of Employees'!B476)</f>
        <v>OCAMPO NOVELYN U.</v>
      </c>
      <c r="C411" s="25" t="str">
        <f>VLOOKUP(Table3[[#This Row],[EMPLOYEE NAME]],Employees[[Employee Name]:[Office]],6)</f>
        <v>CASUAL</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Employees'!B478),"",'List of Employees'!B478)</f>
        <v>OLARTE GREATCHEL B.</v>
      </c>
      <c r="C412" s="25" t="str">
        <f>VLOOKUP(Table3[[#This Row],[EMPLOYEE NAME]],Employees[[Employee Name]:[Office]],6)</f>
        <v>REGULAR</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Employees'!B479),"",'List of Employees'!B479)</f>
        <v>OLAZO LIZA E.</v>
      </c>
      <c r="C413" s="25" t="str">
        <f>VLOOKUP(Table3[[#This Row],[EMPLOYEE NAME]],Employees[[Employee Name]:[Office]],6)</f>
        <v>JOBCON</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Employees'!B480),"",'List of Employees'!B480)</f>
        <v>OLEGARIO LEONARD ERIC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Employees'!B481),"",'List of Employees'!B481)</f>
        <v>OLEGARIO NENITA A.</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Employees'!B482),"",'List of Employees'!B482)</f>
        <v>OLEGARIO TEOFISTA B.</v>
      </c>
      <c r="C416" s="25" t="str">
        <f>VLOOKUP(Table3[[#This Row],[EMPLOYEE NAME]],Employees[[Employee Name]:[Office]],6)</f>
        <v>REGULAR</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Employees'!B483),"",'List of Employees'!B483)</f>
        <v>OLIMPO SHARIE MAE M.</v>
      </c>
      <c r="C417" s="25">
        <f>VLOOKUP(Table3[[#This Row],[EMPLOYEE NAME]],Employees[[Employee Name]:[Office]],6)</f>
        <v>0</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Employees'!B484),"",'List of Employees'!B484)</f>
        <v>OLINO PRECIOSA A.</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Employees'!B485),"",'List of Employees'!B485)</f>
        <v>OLIVAR MARINA B.</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Employees'!B486),"",'List of Employees'!B486)</f>
        <v>OPO CONEY V.</v>
      </c>
      <c r="C420" s="25" t="str">
        <f>VLOOKUP(Table3[[#This Row],[EMPLOYEE NAME]],Employees[[Employee Name]:[Office]],6)</f>
        <v>CASUAL</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Employees'!B487),"",'List of Employees'!B487)</f>
        <v>OPO CORAZON R.</v>
      </c>
      <c r="C421" s="25">
        <f>VLOOKUP(Table3[[#This Row],[EMPLOYEE NAME]],Employees[[Employee Name]:[Office]],6)</f>
        <v>0</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Employees'!B488),"",'List of Employees'!B488)</f>
        <v>ORSAL MARK LESTER B.</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Employees'!B490),"",'List of Employees'!B490)</f>
        <v>ORTIZ TRINIDAD D.</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Employees'!B491),"",'List of Employees'!B491)</f>
        <v>OSTONAL IVY S.</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Employees'!B492),"",'List of Employees'!B492)</f>
        <v xml:space="preserve">OTACAN JAY  </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Employees'!B493),"",'List of Employees'!B493)</f>
        <v>PADILLA JANE Z.</v>
      </c>
      <c r="C426" s="25" t="str">
        <f>VLOOKUP(Table3[[#This Row],[EMPLOYEE NAME]],Employees[[Employee Name]:[Office]],6)</f>
        <v>REGULAR</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Employees'!B495),"",'List of Employees'!B495)</f>
        <v>PAITON MARY ANN M.</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Employees'!B496),"",'List of Employees'!B496)</f>
        <v>PAJENAGO FRANCIS B.</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Employees'!B497),"",'List of Employees'!B497)</f>
        <v>PAJENAGO MAIDEN A.</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Employees'!B498),"",'List of Employees'!B498)</f>
        <v>PALAD EMERSON U.</v>
      </c>
      <c r="C430" s="25" t="str">
        <f>VLOOKUP(Table3[[#This Row],[EMPLOYEE NAME]],Employees[[Employee Name]:[Office]],6)</f>
        <v>CO TERM</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Employees'!B499),"",'List of Employees'!B499)</f>
        <v>PALADAN EMERSON M.</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Employees'!B500),"",'List of Employees'!B500)</f>
        <v xml:space="preserve">PALADAN VICENTE  </v>
      </c>
      <c r="C432" s="25" t="str">
        <f>VLOOKUP(Table3[[#This Row],[EMPLOYEE NAME]],Employees[[Employee Name]:[Office]],6)</f>
        <v>REGULAR</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Employees'!B501),"",'List of Employees'!B501)</f>
        <v>PALOMA ERICKA SHAYNE E.</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Employees'!B502),"",'List of Employees'!B502)</f>
        <v>PAMAT CELESTINA R.</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Employees'!B504),"",'List of Employees'!B504)</f>
        <v>PANALIGAN GIL L.</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Employees'!B506),"",'List of Employees'!B506)</f>
        <v>PANGANIBAN CRISTETA M.</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Employees'!B507),"",'List of Employees'!B507)</f>
        <v>PANGHULAN CONRADO C.</v>
      </c>
      <c r="C437" s="25">
        <f>VLOOKUP(Table3[[#This Row],[EMPLOYEE NAME]],Employees[[Employee Name]:[Office]],6)</f>
        <v>0</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Employees'!B508),"",'List of Employees'!B508)</f>
        <v>PARAISO MARIA LORENA D.</v>
      </c>
      <c r="C438" s="25" t="str">
        <f>VLOOKUP(Table3[[#This Row],[EMPLOYEE NAME]],Employees[[Employee Name]:[Office]],6)</f>
        <v>CASUAL</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Employees'!B509),"",'List of Employees'!B509)</f>
        <v>PARAS TEOFILA A.</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Employees'!B510),"",'List of Employees'!B510)</f>
        <v>PARASDAS OFELIA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Employees'!B512),"",'List of Employees'!B512)</f>
        <v>PARRA LORNA A.</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Employees'!B513),"",'List of Employees'!B513)</f>
        <v>PARRA MARCIANA L.</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Employees'!B514),"",'List of Employees'!B514)</f>
        <v>PARRA VICTORIA S.</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Employees'!B516),"",'List of Employees'!B516)</f>
        <v>PASCUA LORENA D.</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Employees'!B517),"",'List of Employees'!B517)</f>
        <v>PASENAGO MAIDEN A.</v>
      </c>
      <c r="C445" s="25">
        <f>VLOOKUP(Table3[[#This Row],[EMPLOYEE NAME]],Employees[[Employee Name]:[Office]],6)</f>
        <v>0</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Employees'!B518),"",'List of Employees'!B518)</f>
        <v>PATAWE ELMA M.</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Employees'!B519),"",'List of Employees'!B519)</f>
        <v>PATERNO MARIA LOURDERS P.</v>
      </c>
      <c r="C447" s="25" t="str">
        <f>VLOOKUP(Table3[[#This Row],[EMPLOYEE NAME]],Employees[[Employee Name]:[Office]],6)</f>
        <v>CASUAL</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Employees'!B520),"",'List of Employees'!B520)</f>
        <v>PATERNO PAULINO P.</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Employees'!B521),"",'List of Employees'!B521)</f>
        <v>PATRICIO APRIL V.</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Employees'!B522),"",'List of Employees'!B522)</f>
        <v xml:space="preserve">PAYAD ALEXANDER  </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Employees'!B523),"",'List of Employees'!B523)</f>
        <v>PAYAD EDGARDO F.</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Employees'!B525),"",'List of Employees'!B525)</f>
        <v xml:space="preserve">PAYAD RONALDO  </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Employees'!B526),"",'List of Employees'!B526)</f>
        <v>PAZ JOSUE O.</v>
      </c>
      <c r="C454" s="25" t="str">
        <f>VLOOKUP(Table3[[#This Row],[EMPLOYEE NAME]],Employees[[Employee Name]:[Office]],6)</f>
        <v>CASUAL</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434</v>
      </c>
      <c r="B3" s="27" t="s">
        <v>436</v>
      </c>
    </row>
    <row r="4" spans="1:2" x14ac:dyDescent="0.3">
      <c r="A4" s="48" t="s">
        <v>441</v>
      </c>
      <c r="B4" s="62">
        <v>19</v>
      </c>
    </row>
    <row r="5" spans="1:2" x14ac:dyDescent="0.3">
      <c r="A5" s="48" t="s">
        <v>1728</v>
      </c>
      <c r="B5" s="62">
        <v>1</v>
      </c>
    </row>
    <row r="6" spans="1:2" x14ac:dyDescent="0.3">
      <c r="A6" s="48" t="s">
        <v>109</v>
      </c>
      <c r="B6" s="62">
        <v>3</v>
      </c>
    </row>
    <row r="7" spans="1:2" x14ac:dyDescent="0.3">
      <c r="A7" s="48" t="s">
        <v>310</v>
      </c>
      <c r="B7" s="62">
        <v>1</v>
      </c>
    </row>
    <row r="8" spans="1:2" x14ac:dyDescent="0.3">
      <c r="A8" s="48" t="s">
        <v>644</v>
      </c>
      <c r="B8" s="62">
        <v>4</v>
      </c>
    </row>
    <row r="9" spans="1:2" x14ac:dyDescent="0.3">
      <c r="A9" s="48" t="s">
        <v>1720</v>
      </c>
      <c r="B9" s="62">
        <v>2</v>
      </c>
    </row>
    <row r="10" spans="1:2" x14ac:dyDescent="0.3">
      <c r="A10" s="48" t="s">
        <v>465</v>
      </c>
      <c r="B10" s="62">
        <v>9</v>
      </c>
    </row>
    <row r="11" spans="1:2" x14ac:dyDescent="0.3">
      <c r="A11" s="48" t="s">
        <v>1733</v>
      </c>
      <c r="B11" s="62">
        <v>1</v>
      </c>
    </row>
    <row r="12" spans="1:2" x14ac:dyDescent="0.3">
      <c r="A12" s="48" t="s">
        <v>152</v>
      </c>
      <c r="B12" s="62">
        <v>5</v>
      </c>
    </row>
    <row r="13" spans="1:2" x14ac:dyDescent="0.3">
      <c r="A13" s="48" t="s">
        <v>1201</v>
      </c>
      <c r="B13" s="62">
        <v>2</v>
      </c>
    </row>
    <row r="14" spans="1:2" x14ac:dyDescent="0.3">
      <c r="A14" s="48" t="s">
        <v>182</v>
      </c>
      <c r="B14" s="62">
        <v>8</v>
      </c>
    </row>
    <row r="15" spans="1:2" x14ac:dyDescent="0.3">
      <c r="A15" s="48" t="s">
        <v>352</v>
      </c>
      <c r="B15" s="62">
        <v>1</v>
      </c>
    </row>
    <row r="16" spans="1:2" x14ac:dyDescent="0.3">
      <c r="A16" s="48" t="s">
        <v>368</v>
      </c>
      <c r="B16" s="62">
        <v>18</v>
      </c>
    </row>
    <row r="17" spans="1:2" x14ac:dyDescent="0.3">
      <c r="A17" s="48" t="s">
        <v>290</v>
      </c>
      <c r="B17" s="62">
        <v>44</v>
      </c>
    </row>
    <row r="18" spans="1:2" x14ac:dyDescent="0.3">
      <c r="A18" s="48" t="s">
        <v>272</v>
      </c>
      <c r="B18" s="62">
        <v>19</v>
      </c>
    </row>
    <row r="19" spans="1:2" x14ac:dyDescent="0.3">
      <c r="A19" s="48" t="s">
        <v>1724</v>
      </c>
      <c r="B19" s="62">
        <v>1</v>
      </c>
    </row>
    <row r="20" spans="1:2" x14ac:dyDescent="0.3">
      <c r="A20" s="48" t="s">
        <v>115</v>
      </c>
      <c r="B20" s="62">
        <v>2</v>
      </c>
    </row>
    <row r="21" spans="1:2" x14ac:dyDescent="0.3">
      <c r="A21" s="48" t="s">
        <v>135</v>
      </c>
      <c r="B21" s="62">
        <v>39</v>
      </c>
    </row>
    <row r="22" spans="1:2" x14ac:dyDescent="0.3">
      <c r="A22" s="48" t="s">
        <v>1065</v>
      </c>
      <c r="B22" s="62">
        <v>2</v>
      </c>
    </row>
    <row r="23" spans="1:2" x14ac:dyDescent="0.3">
      <c r="A23" s="48" t="s">
        <v>337</v>
      </c>
      <c r="B23" s="62">
        <v>2</v>
      </c>
    </row>
    <row r="24" spans="1:2" x14ac:dyDescent="0.3">
      <c r="A24" s="48" t="s">
        <v>1723</v>
      </c>
      <c r="B24" s="62">
        <v>1</v>
      </c>
    </row>
    <row r="25" spans="1:2" x14ac:dyDescent="0.3">
      <c r="A25" s="48" t="s">
        <v>483</v>
      </c>
      <c r="B25" s="62">
        <v>5</v>
      </c>
    </row>
    <row r="26" spans="1:2" x14ac:dyDescent="0.3">
      <c r="A26" s="48" t="s">
        <v>141</v>
      </c>
      <c r="B26" s="62">
        <v>9</v>
      </c>
    </row>
    <row r="27" spans="1:2" x14ac:dyDescent="0.3">
      <c r="A27" s="48" t="s">
        <v>977</v>
      </c>
      <c r="B27" s="62">
        <v>4</v>
      </c>
    </row>
    <row r="28" spans="1:2" x14ac:dyDescent="0.3">
      <c r="A28" s="48" t="s">
        <v>213</v>
      </c>
      <c r="B28" s="62">
        <v>26</v>
      </c>
    </row>
    <row r="29" spans="1:2" x14ac:dyDescent="0.3">
      <c r="A29" s="48" t="s">
        <v>103</v>
      </c>
      <c r="B29" s="62">
        <v>33</v>
      </c>
    </row>
    <row r="30" spans="1:2" x14ac:dyDescent="0.3">
      <c r="A30" s="48" t="s">
        <v>1714</v>
      </c>
      <c r="B30" s="62">
        <v>2</v>
      </c>
    </row>
    <row r="31" spans="1:2" x14ac:dyDescent="0.3">
      <c r="A31" s="48" t="s">
        <v>1068</v>
      </c>
      <c r="B31" s="62">
        <v>2</v>
      </c>
    </row>
    <row r="32" spans="1:2" x14ac:dyDescent="0.3">
      <c r="A32" s="48" t="s">
        <v>1069</v>
      </c>
      <c r="B32" s="62">
        <v>2</v>
      </c>
    </row>
    <row r="33" spans="1:2" x14ac:dyDescent="0.3">
      <c r="A33" s="48" t="s">
        <v>178</v>
      </c>
      <c r="B33" s="62">
        <v>1</v>
      </c>
    </row>
    <row r="34" spans="1:2" x14ac:dyDescent="0.3">
      <c r="A34" s="48" t="s">
        <v>1233</v>
      </c>
      <c r="B34" s="62">
        <v>1</v>
      </c>
    </row>
    <row r="35" spans="1:2" x14ac:dyDescent="0.3">
      <c r="A35" s="48" t="s">
        <v>287</v>
      </c>
      <c r="B35" s="62">
        <v>9</v>
      </c>
    </row>
    <row r="36" spans="1:2" x14ac:dyDescent="0.3">
      <c r="A36" s="48" t="s">
        <v>1713</v>
      </c>
      <c r="B36" s="62">
        <v>10</v>
      </c>
    </row>
    <row r="37" spans="1:2" x14ac:dyDescent="0.3">
      <c r="A37" s="48" t="s">
        <v>1718</v>
      </c>
      <c r="B37" s="62">
        <v>1</v>
      </c>
    </row>
    <row r="38" spans="1:2" x14ac:dyDescent="0.3">
      <c r="A38" s="48" t="s">
        <v>130</v>
      </c>
      <c r="B38" s="62">
        <v>1</v>
      </c>
    </row>
    <row r="39" spans="1:2" x14ac:dyDescent="0.3">
      <c r="A39" s="48" t="s">
        <v>209</v>
      </c>
      <c r="B39" s="62">
        <v>19</v>
      </c>
    </row>
    <row r="40" spans="1:2" x14ac:dyDescent="0.3">
      <c r="A40" s="48" t="s">
        <v>1730</v>
      </c>
      <c r="B40" s="62">
        <v>2</v>
      </c>
    </row>
    <row r="41" spans="1:2" x14ac:dyDescent="0.3">
      <c r="A41" s="48" t="s">
        <v>89</v>
      </c>
      <c r="B41" s="62">
        <v>7</v>
      </c>
    </row>
    <row r="42" spans="1:2" x14ac:dyDescent="0.3">
      <c r="A42" s="48" t="s">
        <v>1108</v>
      </c>
      <c r="B42" s="62">
        <v>1</v>
      </c>
    </row>
    <row r="43" spans="1:2" x14ac:dyDescent="0.3">
      <c r="A43" s="48" t="s">
        <v>649</v>
      </c>
      <c r="B43" s="62">
        <v>1</v>
      </c>
    </row>
    <row r="44" spans="1:2" x14ac:dyDescent="0.3">
      <c r="A44" s="48" t="s">
        <v>333</v>
      </c>
      <c r="B44" s="62">
        <v>4</v>
      </c>
    </row>
    <row r="45" spans="1:2" x14ac:dyDescent="0.3">
      <c r="A45" s="48" t="s">
        <v>1019</v>
      </c>
      <c r="B45" s="62">
        <v>1</v>
      </c>
    </row>
    <row r="46" spans="1:2" x14ac:dyDescent="0.3">
      <c r="A46" s="48" t="s">
        <v>539</v>
      </c>
      <c r="B46" s="62">
        <v>12</v>
      </c>
    </row>
    <row r="47" spans="1:2" x14ac:dyDescent="0.3">
      <c r="A47" s="48" t="s">
        <v>328</v>
      </c>
      <c r="B47" s="62">
        <v>2</v>
      </c>
    </row>
    <row r="48" spans="1:2" x14ac:dyDescent="0.3">
      <c r="A48" s="48" t="s">
        <v>371</v>
      </c>
      <c r="B48" s="62">
        <v>3</v>
      </c>
    </row>
    <row r="49" spans="1:2"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1725</v>
      </c>
      <c r="B59" s="62">
        <v>1</v>
      </c>
    </row>
    <row r="60" spans="1:2" x14ac:dyDescent="0.3">
      <c r="A60" s="48" t="s">
        <v>242</v>
      </c>
      <c r="B60" s="62">
        <v>5</v>
      </c>
    </row>
    <row r="61" spans="1:2" x14ac:dyDescent="0.3">
      <c r="A61" s="48" t="s">
        <v>1715</v>
      </c>
      <c r="B61" s="62">
        <v>9</v>
      </c>
    </row>
    <row r="62" spans="1:2" x14ac:dyDescent="0.3">
      <c r="A62" s="48" t="s">
        <v>1306</v>
      </c>
      <c r="B62" s="62">
        <v>3</v>
      </c>
    </row>
    <row r="63" spans="1:2" x14ac:dyDescent="0.3">
      <c r="A63" s="48" t="s">
        <v>1729</v>
      </c>
      <c r="B63" s="62">
        <v>1</v>
      </c>
    </row>
    <row r="64" spans="1:2" x14ac:dyDescent="0.3">
      <c r="A64" s="48" t="s">
        <v>1708</v>
      </c>
      <c r="B64" s="62">
        <v>3</v>
      </c>
    </row>
    <row r="65" spans="1:2" x14ac:dyDescent="0.3">
      <c r="A65" s="48" t="s">
        <v>1726</v>
      </c>
      <c r="B65" s="62">
        <v>1</v>
      </c>
    </row>
    <row r="66" spans="1:2" x14ac:dyDescent="0.3">
      <c r="A66" s="48" t="s">
        <v>438</v>
      </c>
      <c r="B66" s="62">
        <v>2</v>
      </c>
    </row>
    <row r="67" spans="1:2" x14ac:dyDescent="0.3">
      <c r="A67" s="48" t="s">
        <v>489</v>
      </c>
      <c r="B67" s="62">
        <v>2</v>
      </c>
    </row>
    <row r="68" spans="1:2" x14ac:dyDescent="0.3">
      <c r="A68" s="48" t="s">
        <v>1711</v>
      </c>
      <c r="B68" s="62">
        <v>26</v>
      </c>
    </row>
    <row r="69" spans="1:2" x14ac:dyDescent="0.3">
      <c r="A69" s="48" t="s">
        <v>1719</v>
      </c>
      <c r="B69" s="62">
        <v>2</v>
      </c>
    </row>
    <row r="70" spans="1:2" x14ac:dyDescent="0.3">
      <c r="A70" s="48" t="s">
        <v>529</v>
      </c>
      <c r="B70" s="62">
        <v>1</v>
      </c>
    </row>
    <row r="71" spans="1:2" x14ac:dyDescent="0.3">
      <c r="A71" s="48" t="s">
        <v>297</v>
      </c>
      <c r="B71" s="62">
        <v>5</v>
      </c>
    </row>
    <row r="72" spans="1:2" x14ac:dyDescent="0.3">
      <c r="A72" s="48" t="s">
        <v>1722</v>
      </c>
      <c r="B72" s="62">
        <v>2</v>
      </c>
    </row>
    <row r="73" spans="1:2" x14ac:dyDescent="0.3">
      <c r="A73" s="48" t="s">
        <v>359</v>
      </c>
      <c r="B73" s="62">
        <v>6</v>
      </c>
    </row>
    <row r="74" spans="1:2" x14ac:dyDescent="0.3">
      <c r="A74" s="48" t="s">
        <v>1712</v>
      </c>
      <c r="B74" s="62">
        <v>2</v>
      </c>
    </row>
    <row r="75" spans="1:2" x14ac:dyDescent="0.3">
      <c r="A75" s="48" t="s">
        <v>2009</v>
      </c>
      <c r="B75" s="63">
        <v>6</v>
      </c>
    </row>
    <row r="76" spans="1:2" ht="22.2"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2023-04-27T08:43:21Z</cp:lastPrinted>
  <dcterms:created xsi:type="dcterms:W3CDTF">2016-12-03T09:43:22Z</dcterms:created>
  <dcterms:modified xsi:type="dcterms:W3CDTF">2023-04-27T08:50:02Z</dcterms:modified>
</cp:coreProperties>
</file>