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DESKTOP-JHL336T\Users\ASUS\Desktop\LEAVE-CARD\NEW HR\"/>
    </mc:Choice>
  </mc:AlternateContent>
  <bookViews>
    <workbookView xWindow="-105" yWindow="-105" windowWidth="23250" windowHeight="12570" activeTab="2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B4" i="1"/>
  <c r="F4" i="1" l="1"/>
  <c r="B3" i="1"/>
  <c r="B2" i="1"/>
  <c r="G62" i="5"/>
  <c r="G49" i="5"/>
  <c r="G36" i="5"/>
  <c r="G23" i="5"/>
  <c r="E9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<sst xmlns="http://schemas.openxmlformats.org/spreadsheetml/2006/main" count="116" uniqueCount="73">
  <si>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</si>
  <si>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</si>
  <si>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</si>
  <si>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</si>
  <si>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</si>
  <si>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</si>
  <si>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</si>
  <si>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</si>
  <si>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</si>
  <si>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</si>
  <si>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</si>
  <si>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</si>
  <si>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</si>
  <si>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</si>
  <si>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</si>
  <si>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</si>
  <si>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</si>
  <si>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</si>
  <si>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</si>
  <si>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</si>
  <si>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</si>
  <si>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</si>
  <si>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</si>
  <si>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</si>
  <si>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</si>
  <si>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</si>
  <si>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</si>
  <si>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</si>
  <si>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</si>
  <si>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</si>
  <si>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</si>
  <si>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</si>
  <si>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</si>
  <si>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</si>
  <si>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</si>
  <si>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</si>
  <si>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</si>
  <si>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</si>
  <si>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</si>
  <si>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</si>
  <si>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</si>
  <si>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</si>
  <si>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</si>
  <si>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</si>
  <si>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</si>
  <si>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</si>
  <si>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</si>
  <si>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</si>
  <si>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</si>
  <si>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</si>
  <si>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PANGHULAN, CONRADO</t>
  </si>
  <si>
    <t>SL(2-0-0)</t>
  </si>
  <si>
    <t>1/18,19/2018</t>
  </si>
  <si>
    <t>SL(3-0-0)</t>
  </si>
  <si>
    <t>3/5-7/2018</t>
  </si>
  <si>
    <t>9/18,19/2018</t>
  </si>
  <si>
    <t>SL(3-4-0)</t>
  </si>
  <si>
    <t>10/28-31/2018</t>
  </si>
  <si>
    <t>VL(3-0-0)</t>
  </si>
  <si>
    <t>FL(2-0-0)</t>
  </si>
  <si>
    <t>7/21,22/2020</t>
  </si>
  <si>
    <t>1/2,3/2020</t>
  </si>
  <si>
    <t>CL(5-0-0)</t>
  </si>
  <si>
    <t>1/29-31, 2/10,11/2020</t>
  </si>
  <si>
    <t>9/15,16/2020</t>
  </si>
  <si>
    <t>SL(9-0-0)</t>
  </si>
  <si>
    <t>10/20-30/2021</t>
  </si>
  <si>
    <t>2/9-11/2021</t>
  </si>
  <si>
    <t>SL(1-0-0)</t>
  </si>
  <si>
    <t>2/8-10/2023</t>
  </si>
  <si>
    <t>PIO</t>
  </si>
  <si>
    <t>VL(2-0-0)</t>
  </si>
  <si>
    <t>5/15,17/2023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</si>
</sst>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4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4"/>
  <sheetViews>
    <sheetView zoomScale="120" zoomScaleNormal="120" workbookViewId="0">
      <pane ySplit="4425" topLeftCell="A70" activePane="bottomLeft"/>
      <selection activeCell="F4" sqref="F4:G4"/>
      <selection pane="bottomLeft" activeCell="D87" sqref="D87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50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0"/>
      <c r="C3" s="50"/>
      <c r="D3" s="22" t="s">
        <v>13</v>
      </c>
      <c r="F3" s="54"/>
      <c r="G3" s="55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0" t="s">
        <v>48</v>
      </c>
      <c r="C4" s="50"/>
      <c r="D4" s="22" t="s">
        <v>12</v>
      </c>
      <c r="F4" s="55" t="s">
        <v>70</v>
      </c>
      <c r="G4" s="55"/>
      <c r="H4" s="26" t="s">
        <v>17</v>
      </c>
      <c r="I4" s="26"/>
      <c r="J4" s="55"/>
      <c r="K4" s="58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9" t="s">
        <v>8</v>
      </c>
      <c r="D7" s="59"/>
      <c r="E7" s="59"/>
      <c r="F7" s="59"/>
      <c r="G7" s="59" t="s">
        <v>7</v>
      </c>
      <c r="H7" s="59"/>
      <c r="I7" s="59"/>
      <c r="J7" s="59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55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80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 t="s">
        <v>58</v>
      </c>
      <c r="C12" s="13">
        <v>1.25</v>
      </c>
      <c r="D12" s="39">
        <v>3</v>
      </c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59</v>
      </c>
      <c r="C22" s="13">
        <v>1.25</v>
      </c>
      <c r="D22" s="39">
        <v>2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49</v>
      </c>
      <c r="C35" s="13">
        <v>1.25</v>
      </c>
      <c r="D35" s="39">
        <v>5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 t="s">
        <v>62</v>
      </c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 t="s">
        <v>63</v>
      </c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49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 t="s">
        <v>58</v>
      </c>
      <c r="C51" s="13">
        <v>1.25</v>
      </c>
      <c r="D51" s="39">
        <v>3</v>
      </c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 t="s">
        <v>67</v>
      </c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59</v>
      </c>
      <c r="C61" s="13">
        <v>1.25</v>
      </c>
      <c r="D61" s="39">
        <v>2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44682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44713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44743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44774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44805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44835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44866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25">
      <c r="A74" s="40">
        <v>44896</v>
      </c>
      <c r="B74" s="20" t="s">
        <v>49</v>
      </c>
      <c r="C74" s="13">
        <v>1.25</v>
      </c>
      <c r="D74" s="39">
        <v>5</v>
      </c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25">
      <c r="A75" s="48" t="s">
        <v>47</v>
      </c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0">
        <v>44927</v>
      </c>
      <c r="B76" s="20"/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25">
      <c r="A77" s="40">
        <v>44958</v>
      </c>
      <c r="B77" s="20"/>
      <c r="C77" s="13">
        <v>1.25</v>
      </c>
      <c r="D77" s="39"/>
      <c r="E77" s="9"/>
      <c r="F77" s="20"/>
      <c r="G77" s="13">
        <f>IF(ISBLANK(Table15[[#This Row],[EARNED]]),"",Table15[[#This Row],[EARNED]])</f>
        <v>1.25</v>
      </c>
      <c r="H77" s="39"/>
      <c r="I77" s="9"/>
      <c r="J77" s="11"/>
      <c r="K77" s="20"/>
    </row>
    <row r="78" spans="1:11" x14ac:dyDescent="0.25">
      <c r="A78" s="40">
        <v>44986</v>
      </c>
      <c r="B78" s="20"/>
      <c r="C78" s="13">
        <v>1.25</v>
      </c>
      <c r="D78" s="39"/>
      <c r="E78" s="9"/>
      <c r="F78" s="20"/>
      <c r="G78" s="13">
        <f>IF(ISBLANK(Table15[[#This Row],[EARNED]]),"",Table15[[#This Row],[EARNED]])</f>
        <v>1.25</v>
      </c>
      <c r="H78" s="39"/>
      <c r="I78" s="9"/>
      <c r="J78" s="11"/>
      <c r="K78" s="20"/>
    </row>
    <row r="79" spans="1:11" x14ac:dyDescent="0.25">
      <c r="A79" s="40">
        <v>45017</v>
      </c>
      <c r="B79" s="20"/>
      <c r="C79" s="13">
        <v>1.25</v>
      </c>
      <c r="D79" s="39"/>
      <c r="E79" s="9"/>
      <c r="F79" s="20"/>
      <c r="G79" s="13">
        <f>IF(ISBLANK(Table15[[#This Row],[EARNED]]),"",Table15[[#This Row],[EARNED]])</f>
        <v>1.25</v>
      </c>
      <c r="H79" s="39"/>
      <c r="I79" s="9"/>
      <c r="J79" s="11"/>
      <c r="K79" s="20"/>
    </row>
    <row r="80" spans="1:11" x14ac:dyDescent="0.25">
      <c r="A80" s="40">
        <v>45047</v>
      </c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1"/>
      <c r="B134" s="15"/>
      <c r="C134" s="42"/>
      <c r="D134" s="43"/>
      <c r="E134" s="9"/>
      <c r="F134" s="15"/>
      <c r="G134" s="42" t="str">
        <f>IF(ISBLANK(Table15[[#This Row],[EARNED]]),"",Table15[[#This Row],[EARNED]])</f>
        <v/>
      </c>
      <c r="H134" s="43"/>
      <c r="I134" s="9"/>
      <c r="J134" s="12"/>
      <c r="K134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tabSelected="1" zoomScale="120" zoomScaleNormal="120" workbookViewId="0">
      <pane ySplit="4425" topLeftCell="A13" activePane="bottomLeft"/>
      <selection activeCell="B4" sqref="B4:C4"/>
      <selection pane="bottomLeft" activeCell="A25" sqref="A25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tr">
        <f>IF(ISBLANK('2018 LEAVE CREDITS'!B2:C2),"---------",'2018 LEAVE CREDITS'!B2:C2)</f>
        <v>PANGHULAN, CONRADO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0" t="str">
        <f>IF(ISBLANK('2018 LEAVE CREDITS'!B3:C3),"",'2018 LEAVE CREDITS'!B3:C3)</f>
        <v/>
      </c>
      <c r="C3" s="50"/>
      <c r="D3" s="22" t="s">
        <v>13</v>
      </c>
      <c r="F3" s="54" t="str">
        <f>IF(ISBLANK('2018 LEAVE CREDITS'!F3:G3),"---------",'2018 LEAVE CREDITS'!F3:G3)</f>
        <v>---------</v>
      </c>
      <c r="G3" s="55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0" t="str">
        <f>IF(ISBLANK('2018 LEAVE CREDITS'!B4:C4),"---------",'2018 LEAVE CREDITS'!B4:C4)</f>
        <v>CASUAL</v>
      </c>
      <c r="C4" s="50"/>
      <c r="D4" s="22" t="s">
        <v>12</v>
      </c>
      <c r="F4" s="55" t="str">
        <f>IF(ISBLANK('2018 LEAVE CREDITS'!F4:G4),"",'2018 LEAVE CREDITS'!F4:G4)</f>
        <v>PIO</v>
      </c>
      <c r="G4" s="55"/>
      <c r="H4" s="26" t="s">
        <v>17</v>
      </c>
      <c r="I4" s="26"/>
      <c r="J4" s="55"/>
      <c r="K4" s="58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9" t="s">
        <v>8</v>
      </c>
      <c r="D7" s="59"/>
      <c r="E7" s="59"/>
      <c r="F7" s="59"/>
      <c r="G7" s="59" t="s">
        <v>7</v>
      </c>
      <c r="H7" s="59"/>
      <c r="I7" s="59"/>
      <c r="J7" s="59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48.89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26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 t="s">
        <v>51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>
        <v>2</v>
      </c>
      <c r="I11" s="9"/>
      <c r="J11" s="11"/>
      <c r="K11" s="20" t="s">
        <v>52</v>
      </c>
    </row>
    <row r="12" spans="1:11" x14ac:dyDescent="0.25">
      <c r="A12" s="40">
        <v>43160</v>
      </c>
      <c r="B12" s="20" t="s">
        <v>53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>
        <v>3</v>
      </c>
      <c r="I12" s="9"/>
      <c r="J12" s="11"/>
      <c r="K12" s="20" t="s">
        <v>54</v>
      </c>
    </row>
    <row r="13" spans="1:11" x14ac:dyDescent="0.25">
      <c r="A13" s="40">
        <v>43344</v>
      </c>
      <c r="B13" s="20" t="s">
        <v>51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>
        <v>2</v>
      </c>
      <c r="I13" s="9"/>
      <c r="J13" s="11"/>
      <c r="K13" s="20" t="s">
        <v>55</v>
      </c>
    </row>
    <row r="14" spans="1:11" x14ac:dyDescent="0.25">
      <c r="A14" s="40">
        <v>43374</v>
      </c>
      <c r="B14" s="20" t="s">
        <v>56</v>
      </c>
      <c r="C14" s="13"/>
      <c r="D14" s="39"/>
      <c r="E14" s="9"/>
      <c r="F14" s="20"/>
      <c r="G14" s="13" t="str">
        <f>IF(ISBLANK(Table1[[#This Row],[EARNED]]),"",Table1[[#This Row],[EARNED]])</f>
        <v/>
      </c>
      <c r="H14" s="39">
        <v>3.5</v>
      </c>
      <c r="I14" s="9"/>
      <c r="J14" s="11"/>
      <c r="K14" s="20" t="s">
        <v>57</v>
      </c>
    </row>
    <row r="15" spans="1:11" x14ac:dyDescent="0.25">
      <c r="A15" s="48" t="s">
        <v>44</v>
      </c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1">
        <v>43831</v>
      </c>
      <c r="B16" s="15" t="s">
        <v>51</v>
      </c>
      <c r="C16" s="42"/>
      <c r="D16" s="43"/>
      <c r="E16" s="9"/>
      <c r="F16" s="15"/>
      <c r="G16" s="42" t="str">
        <f>IF(ISBLANK(Table1[[#This Row],[EARNED]]),"",Table1[[#This Row],[EARNED]])</f>
        <v/>
      </c>
      <c r="H16" s="43">
        <v>2</v>
      </c>
      <c r="I16" s="9"/>
      <c r="J16" s="12"/>
      <c r="K16" s="15" t="s">
        <v>61</v>
      </c>
    </row>
    <row r="17" spans="1:11" x14ac:dyDescent="0.25">
      <c r="A17" s="40">
        <v>44013</v>
      </c>
      <c r="B17" s="20" t="s">
        <v>51</v>
      </c>
      <c r="C17" s="13"/>
      <c r="D17" s="39"/>
      <c r="E17" s="9"/>
      <c r="F17" s="20"/>
      <c r="G17" s="13" t="str">
        <f>IF(ISBLANK(Table1[[#This Row],[EARNED]]),"",Table1[[#This Row],[EARNED]])</f>
        <v/>
      </c>
      <c r="H17" s="39">
        <v>2</v>
      </c>
      <c r="I17" s="9"/>
      <c r="J17" s="11"/>
      <c r="K17" s="20" t="s">
        <v>60</v>
      </c>
    </row>
    <row r="18" spans="1:11" x14ac:dyDescent="0.25">
      <c r="A18" s="40">
        <v>44075</v>
      </c>
      <c r="B18" s="20" t="s">
        <v>51</v>
      </c>
      <c r="C18" s="13"/>
      <c r="D18" s="39"/>
      <c r="E18" s="9"/>
      <c r="F18" s="20"/>
      <c r="G18" s="13" t="str">
        <f>IF(ISBLANK(Table1[[#This Row],[EARNED]]),"",Table1[[#This Row],[EARNED]])</f>
        <v/>
      </c>
      <c r="H18" s="39">
        <v>2</v>
      </c>
      <c r="I18" s="9"/>
      <c r="J18" s="11"/>
      <c r="K18" s="20" t="s">
        <v>64</v>
      </c>
    </row>
    <row r="19" spans="1:11" x14ac:dyDescent="0.25">
      <c r="A19" s="48" t="s">
        <v>45</v>
      </c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>
        <v>44470</v>
      </c>
      <c r="B20" s="20" t="s">
        <v>65</v>
      </c>
      <c r="C20" s="13"/>
      <c r="D20" s="39"/>
      <c r="E20" s="9"/>
      <c r="F20" s="20"/>
      <c r="G20" s="13" t="str">
        <f>IF(ISBLANK(Table1[[#This Row],[EARNED]]),"",Table1[[#This Row],[EARNED]])</f>
        <v/>
      </c>
      <c r="H20" s="39">
        <v>9</v>
      </c>
      <c r="I20" s="9"/>
      <c r="J20" s="11"/>
      <c r="K20" s="20" t="s">
        <v>66</v>
      </c>
    </row>
    <row r="21" spans="1:11" x14ac:dyDescent="0.25">
      <c r="A21" s="48" t="s">
        <v>47</v>
      </c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>
        <v>44956</v>
      </c>
      <c r="B22" s="20" t="s">
        <v>68</v>
      </c>
      <c r="C22" s="13"/>
      <c r="D22" s="39"/>
      <c r="E22" s="9"/>
      <c r="F22" s="20"/>
      <c r="G22" s="13" t="str">
        <f>IF(ISBLANK(Table1[[#This Row],[EARNED]]),"",Table1[[#This Row],[EARNED]])</f>
        <v/>
      </c>
      <c r="H22" s="39">
        <v>1</v>
      </c>
      <c r="I22" s="9"/>
      <c r="J22" s="11"/>
      <c r="K22" s="49">
        <v>44956</v>
      </c>
    </row>
    <row r="23" spans="1:11" x14ac:dyDescent="0.25">
      <c r="A23" s="40">
        <v>44958</v>
      </c>
      <c r="B23" s="20" t="s">
        <v>58</v>
      </c>
      <c r="C23" s="13"/>
      <c r="D23" s="39">
        <v>3</v>
      </c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 t="s">
        <v>69</v>
      </c>
    </row>
    <row r="24" spans="1:11" x14ac:dyDescent="0.25">
      <c r="A24" s="40">
        <v>45047</v>
      </c>
      <c r="B24" s="20" t="s">
        <v>71</v>
      </c>
      <c r="C24" s="13"/>
      <c r="D24" s="39">
        <v>2</v>
      </c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 t="s">
        <v>72</v>
      </c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B3" sqref="B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53.89</v>
      </c>
      <c r="B3" s="11">
        <v>52.5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1" t="s">
        <v>38</v>
      </c>
      <c r="J6" s="61"/>
      <c r="K6" s="61"/>
      <c r="L6" s="61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2023-05-23T02:25:56Z</dcterms:modified>
</cp:coreProperties>
</file>