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codeName="ThisWorkbook"/>
  <mc:AlternateContent xmlns:mc="http://schemas.openxmlformats.org/markup-compatibility/2006">
    <mc:Choice Requires="x15">
      <x15ac:absPath xmlns:x15ac="http://schemas.microsoft.com/office/spreadsheetml/2010/11/ac" url="C:\Users\ASUS\Desktop\LEAVE-CARD\MASTER FILE\"/>
    </mc:Choice>
  </mc:AlternateContent>
  <xr:revisionPtr revIDLastSave="0" documentId="13_ncr:1_{6E525020-B60E-456F-B291-C98016438C4F}"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2" r:id="rId9"/>
    <pivotCache cacheId="3" r:id="rId10"/>
  </pivotCaches>
</workbook>
</file>

<file path=xl/calcChain.xml><?xml version="1.0" encoding="utf-8"?>
<calcChain xmlns="http://schemas.openxmlformats.org/spreadsheetml/2006/main">
  <c r="B699" i="2" l="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B695" i="2" l="1"/>
  <c r="B268" i="2"/>
  <c r="B426" i="2"/>
  <c r="B424" i="2" l="1"/>
  <c r="B432" i="2"/>
  <c r="B506" i="2"/>
  <c r="B118" i="2" l="1"/>
  <c r="B117" i="2"/>
  <c r="B160" i="2"/>
  <c r="B466" i="2" l="1"/>
  <c r="B595" i="2" l="1"/>
  <c r="B649" i="2"/>
  <c r="B132" i="2"/>
  <c r="B21" i="2"/>
  <c r="B369" i="2" l="1"/>
  <c r="B546" i="2"/>
  <c r="B391" i="2" l="1"/>
  <c r="B358" i="2"/>
  <c r="B183" i="2"/>
  <c r="B30" i="2"/>
  <c r="B559" i="2"/>
  <c r="B632" i="2" l="1"/>
  <c r="B574" i="2"/>
  <c r="B112" i="2"/>
  <c r="B394" i="2" l="1"/>
  <c r="K5801" i="1"/>
  <c r="B351" i="2"/>
  <c r="B554" i="2" l="1"/>
  <c r="B555" i="2"/>
  <c r="A5786" i="1" l="1"/>
  <c r="A5787" i="1" s="1"/>
  <c r="A5788" i="1" s="1"/>
  <c r="A5789" i="1" s="1"/>
  <c r="A5790" i="1" s="1"/>
  <c r="A5783" i="1"/>
  <c r="A5784" i="1" s="1"/>
  <c r="B479" i="2" l="1"/>
  <c r="B313" i="2"/>
  <c r="B193"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27" i="2"/>
  <c r="B422" i="2"/>
  <c r="A5650" i="1"/>
  <c r="A5651" i="1" s="1"/>
  <c r="A5652" i="1" s="1"/>
  <c r="A5653" i="1" s="1"/>
  <c r="A5661" i="1" s="1"/>
  <c r="B288" i="2"/>
  <c r="B149" i="2"/>
  <c r="B399" i="2" l="1"/>
  <c r="B88" i="2"/>
  <c r="B342" i="2" l="1"/>
  <c r="B189" i="2"/>
  <c r="B68" i="2"/>
  <c r="B576" i="2" l="1"/>
  <c r="B451" i="2" l="1"/>
  <c r="B619"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9" i="2"/>
  <c r="B146"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7" i="2"/>
  <c r="B434"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6" i="2"/>
  <c r="B485" i="2"/>
  <c r="B513"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4"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6" i="2" l="1"/>
  <c r="B487" i="2"/>
  <c r="B535" i="2"/>
  <c r="B318" i="2"/>
  <c r="B87" i="2"/>
  <c r="B679" i="2"/>
  <c r="B615" i="2"/>
  <c r="B650" i="2"/>
  <c r="B324" i="2"/>
  <c r="B580" i="2"/>
  <c r="B419" i="2" l="1"/>
  <c r="B280" i="2"/>
  <c r="B380" i="2"/>
  <c r="B153" i="2"/>
  <c r="B408" i="2"/>
  <c r="B441" i="2"/>
  <c r="B283" i="2"/>
  <c r="B449" i="2"/>
  <c r="B688"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9" i="2"/>
  <c r="B73"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8" i="2"/>
  <c r="B161" i="2"/>
  <c r="B225" i="2"/>
  <c r="B269" i="2"/>
  <c r="B12" i="2"/>
  <c r="B82" i="2"/>
  <c r="B308"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7"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7" i="2" l="1"/>
  <c r="B583"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4" i="2"/>
  <c r="B194" i="2"/>
  <c r="B665" i="2"/>
  <c r="B669" i="2"/>
  <c r="B488" i="2"/>
  <c r="B382" i="2"/>
  <c r="B367" i="2"/>
  <c r="B166"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5" i="2"/>
  <c r="B360" i="2"/>
  <c r="B388" i="2"/>
  <c r="A4660" i="1" l="1"/>
  <c r="B476" i="2"/>
  <c r="B637" i="2" l="1"/>
  <c r="B590"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7" i="2"/>
  <c r="B470" i="2" l="1"/>
  <c r="B657" i="2"/>
  <c r="B673" i="2"/>
  <c r="B618" i="2"/>
  <c r="B652" i="2"/>
  <c r="B251" i="2"/>
  <c r="B616"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3" i="2"/>
  <c r="B103" i="2"/>
  <c r="B18" i="2"/>
  <c r="A4131" i="1"/>
  <c r="B366" i="2"/>
  <c r="B531" i="2"/>
  <c r="B246"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2"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78"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1" i="2"/>
  <c r="B297" i="2"/>
  <c r="B682" i="2" l="1"/>
  <c r="B375" i="2" l="1"/>
  <c r="B511" i="2"/>
  <c r="B335" i="2"/>
  <c r="B192" i="2"/>
  <c r="B277" i="2" l="1"/>
  <c r="B363" i="2"/>
  <c r="B258" i="2"/>
  <c r="B263" i="2"/>
  <c r="B79" i="2"/>
  <c r="B222" i="2"/>
  <c r="B226" i="2"/>
  <c r="B228"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0" i="2"/>
  <c r="B685" i="2"/>
  <c r="B370" i="2"/>
  <c r="B197" i="2"/>
  <c r="B570"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5" i="2"/>
  <c r="B523" i="2"/>
  <c r="B43" i="2" l="1"/>
  <c r="B71" i="2"/>
  <c r="B526" i="2"/>
  <c r="B177" i="2"/>
  <c r="B453" i="2"/>
  <c r="B59"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1" i="2"/>
  <c r="B81" i="2"/>
  <c r="B129" i="2"/>
  <c r="B507" i="2" l="1"/>
  <c r="B5" i="2"/>
  <c r="A5" i="2" s="1"/>
  <c r="B6" i="2"/>
  <c r="A6" i="2" s="1"/>
  <c r="B7" i="2"/>
  <c r="A7" i="2" s="1"/>
  <c r="A8" i="2" s="1"/>
  <c r="B8" i="2"/>
  <c r="B9" i="2"/>
  <c r="B10" i="2"/>
  <c r="B11" i="2"/>
  <c r="B13" i="2"/>
  <c r="B14" i="2"/>
  <c r="B15" i="2"/>
  <c r="B16" i="2"/>
  <c r="B17" i="2"/>
  <c r="B19" i="2"/>
  <c r="B20" i="2"/>
  <c r="B22" i="2"/>
  <c r="B23" i="2"/>
  <c r="B24" i="2"/>
  <c r="B25" i="2"/>
  <c r="B26" i="2"/>
  <c r="B27" i="2"/>
  <c r="B28" i="2"/>
  <c r="B29" i="2"/>
  <c r="B31" i="2"/>
  <c r="B32" i="2"/>
  <c r="B33" i="2"/>
  <c r="B34" i="2"/>
  <c r="B35" i="2"/>
  <c r="B36" i="2"/>
  <c r="B37" i="2"/>
  <c r="B38" i="2"/>
  <c r="B39" i="2"/>
  <c r="B40" i="2"/>
  <c r="B41" i="2"/>
  <c r="B42" i="2"/>
  <c r="B44" i="2"/>
  <c r="B45" i="2"/>
  <c r="B46" i="2"/>
  <c r="B47" i="2"/>
  <c r="B48" i="2"/>
  <c r="B49" i="2"/>
  <c r="B50" i="2"/>
  <c r="B51" i="2"/>
  <c r="B52" i="2"/>
  <c r="B53" i="2"/>
  <c r="B54" i="2"/>
  <c r="B56" i="2"/>
  <c r="B57" i="2"/>
  <c r="B58" i="2"/>
  <c r="B60" i="2"/>
  <c r="B61" i="2"/>
  <c r="B62" i="2"/>
  <c r="B63" i="2"/>
  <c r="B64" i="2"/>
  <c r="B65" i="2"/>
  <c r="B66" i="2"/>
  <c r="B67" i="2"/>
  <c r="B69" i="2"/>
  <c r="B70" i="2"/>
  <c r="B72" i="2"/>
  <c r="B75" i="2"/>
  <c r="B76" i="2"/>
  <c r="B77" i="2"/>
  <c r="B78" i="2"/>
  <c r="B80" i="2"/>
  <c r="B83" i="2"/>
  <c r="B84" i="2"/>
  <c r="B85" i="2"/>
  <c r="B86" i="2"/>
  <c r="B89" i="2"/>
  <c r="B90" i="2"/>
  <c r="B91" i="2"/>
  <c r="B92" i="2"/>
  <c r="B93" i="2"/>
  <c r="B94" i="2"/>
  <c r="B95" i="2"/>
  <c r="B97" i="2"/>
  <c r="B98" i="2"/>
  <c r="B99" i="2"/>
  <c r="B100" i="2"/>
  <c r="B101" i="2"/>
  <c r="B102" i="2"/>
  <c r="B104" i="2"/>
  <c r="B105" i="2"/>
  <c r="B106" i="2"/>
  <c r="B107" i="2"/>
  <c r="B108" i="2"/>
  <c r="B109" i="2"/>
  <c r="B110" i="2"/>
  <c r="B113" i="2"/>
  <c r="B114" i="2"/>
  <c r="B115" i="2"/>
  <c r="B116" i="2"/>
  <c r="B119" i="2"/>
  <c r="B120" i="2"/>
  <c r="B121" i="2"/>
  <c r="B122" i="2"/>
  <c r="B123" i="2"/>
  <c r="B124" i="2"/>
  <c r="B125" i="2"/>
  <c r="B126" i="2"/>
  <c r="B127" i="2"/>
  <c r="B128" i="2"/>
  <c r="B130" i="2"/>
  <c r="B131" i="2"/>
  <c r="B133" i="2"/>
  <c r="B134" i="2"/>
  <c r="B135" i="2"/>
  <c r="B136" i="2"/>
  <c r="B137" i="2"/>
  <c r="B138" i="2"/>
  <c r="B139" i="2"/>
  <c r="B140" i="2"/>
  <c r="B141" i="2"/>
  <c r="B142" i="2"/>
  <c r="B143" i="2"/>
  <c r="B144" i="2"/>
  <c r="B145" i="2"/>
  <c r="B147" i="2"/>
  <c r="B148" i="2"/>
  <c r="B150" i="2"/>
  <c r="B151" i="2"/>
  <c r="B152" i="2"/>
  <c r="B154" i="2"/>
  <c r="B155" i="2"/>
  <c r="B156" i="2"/>
  <c r="B157" i="2"/>
  <c r="B158" i="2"/>
  <c r="B159" i="2"/>
  <c r="B162" i="2"/>
  <c r="B163" i="2"/>
  <c r="B164" i="2"/>
  <c r="B165" i="2"/>
  <c r="B167" i="2"/>
  <c r="B168" i="2"/>
  <c r="B169" i="2"/>
  <c r="B170" i="2"/>
  <c r="B172" i="2"/>
  <c r="B173" i="2"/>
  <c r="B174" i="2"/>
  <c r="B175" i="2"/>
  <c r="B176" i="2"/>
  <c r="B178" i="2"/>
  <c r="B179" i="2"/>
  <c r="B180" i="2"/>
  <c r="B181" i="2"/>
  <c r="B184" i="2"/>
  <c r="B185" i="2"/>
  <c r="B186" i="2"/>
  <c r="B187" i="2"/>
  <c r="B188" i="2"/>
  <c r="B190" i="2"/>
  <c r="B191" i="2"/>
  <c r="B195" i="2"/>
  <c r="B196" i="2"/>
  <c r="B198" i="2"/>
  <c r="B199" i="2"/>
  <c r="B200" i="2"/>
  <c r="B201" i="2"/>
  <c r="B202" i="2"/>
  <c r="B204" i="2"/>
  <c r="B205" i="2"/>
  <c r="B206" i="2"/>
  <c r="B208" i="2"/>
  <c r="B209" i="2"/>
  <c r="B210" i="2"/>
  <c r="B211" i="2"/>
  <c r="B212" i="2"/>
  <c r="B213" i="2"/>
  <c r="B214" i="2"/>
  <c r="B215" i="2"/>
  <c r="B216" i="2"/>
  <c r="B217" i="2"/>
  <c r="B218" i="2"/>
  <c r="B219" i="2"/>
  <c r="B220" i="2"/>
  <c r="B221" i="2"/>
  <c r="B223" i="2"/>
  <c r="B224" i="2"/>
  <c r="B227" i="2"/>
  <c r="B229" i="2"/>
  <c r="B231" i="2"/>
  <c r="B232" i="2"/>
  <c r="B233" i="2"/>
  <c r="B234" i="2"/>
  <c r="B236" i="2"/>
  <c r="B237" i="2"/>
  <c r="B238" i="2"/>
  <c r="B239" i="2"/>
  <c r="B240" i="2"/>
  <c r="B241" i="2"/>
  <c r="B242" i="2"/>
  <c r="B243" i="2"/>
  <c r="B244" i="2"/>
  <c r="B245" i="2"/>
  <c r="B182" i="2"/>
  <c r="B247" i="2"/>
  <c r="B248" i="2"/>
  <c r="B249" i="2"/>
  <c r="B250" i="2"/>
  <c r="B252" i="2"/>
  <c r="B253" i="2"/>
  <c r="B254" i="2"/>
  <c r="B255" i="2"/>
  <c r="B256" i="2"/>
  <c r="B257" i="2"/>
  <c r="B259" i="2"/>
  <c r="B260" i="2"/>
  <c r="B261" i="2"/>
  <c r="B262" i="2"/>
  <c r="B264" i="2"/>
  <c r="B265" i="2"/>
  <c r="B266" i="2"/>
  <c r="B267" i="2"/>
  <c r="B270" i="2"/>
  <c r="B271" i="2"/>
  <c r="B272" i="2"/>
  <c r="B273" i="2"/>
  <c r="B274" i="2"/>
  <c r="B275" i="2"/>
  <c r="B276" i="2"/>
  <c r="B279" i="2"/>
  <c r="B281" i="2"/>
  <c r="B282" i="2"/>
  <c r="B284" i="2"/>
  <c r="B285" i="2"/>
  <c r="B286" i="2"/>
  <c r="B287" i="2"/>
  <c r="B289" i="2"/>
  <c r="B290" i="2"/>
  <c r="B291" i="2"/>
  <c r="B292" i="2"/>
  <c r="B293" i="2"/>
  <c r="B294" i="2"/>
  <c r="B295" i="2"/>
  <c r="B296" i="2"/>
  <c r="B298" i="2"/>
  <c r="B299" i="2"/>
  <c r="B300" i="2"/>
  <c r="B301" i="2"/>
  <c r="B303" i="2"/>
  <c r="B304" i="2"/>
  <c r="B305" i="2"/>
  <c r="B307" i="2"/>
  <c r="B309" i="2"/>
  <c r="B310" i="2"/>
  <c r="B311" i="2"/>
  <c r="B312" i="2"/>
  <c r="B314" i="2"/>
  <c r="B315" i="2"/>
  <c r="B316" i="2"/>
  <c r="B317" i="2"/>
  <c r="B319" i="2"/>
  <c r="B320" i="2"/>
  <c r="B321" i="2"/>
  <c r="B322" i="2"/>
  <c r="B323" i="2"/>
  <c r="B325" i="2"/>
  <c r="B326" i="2"/>
  <c r="B328" i="2"/>
  <c r="B329" i="2"/>
  <c r="B330" i="2"/>
  <c r="B331" i="2"/>
  <c r="B332" i="2"/>
  <c r="B333" i="2"/>
  <c r="B334" i="2"/>
  <c r="B336" i="2"/>
  <c r="B337" i="2"/>
  <c r="B338" i="2"/>
  <c r="B339" i="2"/>
  <c r="B340" i="2"/>
  <c r="B341" i="2"/>
  <c r="B343" i="2"/>
  <c r="B344" i="2"/>
  <c r="B345" i="2"/>
  <c r="B346" i="2"/>
  <c r="B347" i="2"/>
  <c r="B348" i="2"/>
  <c r="B349" i="2"/>
  <c r="B350" i="2"/>
  <c r="B352" i="2"/>
  <c r="B353" i="2"/>
  <c r="B354" i="2"/>
  <c r="B355" i="2"/>
  <c r="B356" i="2"/>
  <c r="B357" i="2"/>
  <c r="B361" i="2"/>
  <c r="B362" i="2"/>
  <c r="B364" i="2"/>
  <c r="B365" i="2"/>
  <c r="B368" i="2"/>
  <c r="B371" i="2"/>
  <c r="B372" i="2"/>
  <c r="B373" i="2"/>
  <c r="B374" i="2"/>
  <c r="B376" i="2"/>
  <c r="B377" i="2"/>
  <c r="B378" i="2"/>
  <c r="B379" i="2"/>
  <c r="B381" i="2"/>
  <c r="B383" i="2"/>
  <c r="B384" i="2"/>
  <c r="B385" i="2"/>
  <c r="B386" i="2"/>
  <c r="B387" i="2"/>
  <c r="B390" i="2"/>
  <c r="B389" i="2"/>
  <c r="B392" i="2"/>
  <c r="B393" i="2"/>
  <c r="B395" i="2"/>
  <c r="B396" i="2"/>
  <c r="B397" i="2"/>
  <c r="B398" i="2"/>
  <c r="B400" i="2"/>
  <c r="B401" i="2"/>
  <c r="B402" i="2"/>
  <c r="B403" i="2"/>
  <c r="B404" i="2"/>
  <c r="B405" i="2"/>
  <c r="B406" i="2"/>
  <c r="B407" i="2"/>
  <c r="B410" i="2"/>
  <c r="B411" i="2"/>
  <c r="B412" i="2"/>
  <c r="B413" i="2"/>
  <c r="B414" i="2"/>
  <c r="B415" i="2"/>
  <c r="B418" i="2"/>
  <c r="B420" i="2"/>
  <c r="B421" i="2"/>
  <c r="B423" i="2"/>
  <c r="B425" i="2"/>
  <c r="B427" i="2"/>
  <c r="B428" i="2"/>
  <c r="B429" i="2"/>
  <c r="B430" i="2"/>
  <c r="B431" i="2"/>
  <c r="B433" i="2"/>
  <c r="B435" i="2"/>
  <c r="B436" i="2"/>
  <c r="B437" i="2"/>
  <c r="B438" i="2"/>
  <c r="B439" i="2"/>
  <c r="B440" i="2"/>
  <c r="B442" i="2"/>
  <c r="B443" i="2"/>
  <c r="B444" i="2"/>
  <c r="B445" i="2"/>
  <c r="B446" i="2"/>
  <c r="B447" i="2"/>
  <c r="B448" i="2"/>
  <c r="B450" i="2"/>
  <c r="B452" i="2"/>
  <c r="B454" i="2"/>
  <c r="B455" i="2"/>
  <c r="B456" i="2"/>
  <c r="B457" i="2"/>
  <c r="B458" i="2"/>
  <c r="B459" i="2"/>
  <c r="B460" i="2"/>
  <c r="B461" i="2"/>
  <c r="B462" i="2"/>
  <c r="B463" i="2"/>
  <c r="B464" i="2"/>
  <c r="B465" i="2"/>
  <c r="B467" i="2"/>
  <c r="B468" i="2"/>
  <c r="B469" i="2"/>
  <c r="B471" i="2"/>
  <c r="B472" i="2"/>
  <c r="B473" i="2"/>
  <c r="B474" i="2"/>
  <c r="B475" i="2"/>
  <c r="B477" i="2"/>
  <c r="B478" i="2"/>
  <c r="B480" i="2"/>
  <c r="B481" i="2"/>
  <c r="B482" i="2"/>
  <c r="B483" i="2"/>
  <c r="B484" i="2"/>
  <c r="B486" i="2"/>
  <c r="B489" i="2"/>
  <c r="B490" i="2"/>
  <c r="B491" i="2"/>
  <c r="B492" i="2"/>
  <c r="B493" i="2"/>
  <c r="B494" i="2"/>
  <c r="B495" i="2"/>
  <c r="B496" i="2"/>
  <c r="B497" i="2"/>
  <c r="B498" i="2"/>
  <c r="B499" i="2"/>
  <c r="B500" i="2"/>
  <c r="B501" i="2"/>
  <c r="B502" i="2"/>
  <c r="B503" i="2"/>
  <c r="B504" i="2"/>
  <c r="B505" i="2"/>
  <c r="B508" i="2"/>
  <c r="B509" i="2"/>
  <c r="B510" i="2"/>
  <c r="B512" i="2"/>
  <c r="B514" i="2"/>
  <c r="B515" i="2"/>
  <c r="B516" i="2"/>
  <c r="B517" i="2"/>
  <c r="B518" i="2"/>
  <c r="B519" i="2"/>
  <c r="B520" i="2"/>
  <c r="B521" i="2"/>
  <c r="B522" i="2"/>
  <c r="B524" i="2"/>
  <c r="B525" i="2"/>
  <c r="B527" i="2"/>
  <c r="B528" i="2"/>
  <c r="B529" i="2"/>
  <c r="B530" i="2"/>
  <c r="B532" i="2"/>
  <c r="B533" i="2"/>
  <c r="B534" i="2"/>
  <c r="B536" i="2"/>
  <c r="B537" i="2"/>
  <c r="B538" i="2"/>
  <c r="B539" i="2"/>
  <c r="B540" i="2"/>
  <c r="B541" i="2"/>
  <c r="B542" i="2"/>
  <c r="B543" i="2"/>
  <c r="B544" i="2"/>
  <c r="B545" i="2"/>
  <c r="B547" i="2"/>
  <c r="B548" i="2"/>
  <c r="B549" i="2"/>
  <c r="B550" i="2"/>
  <c r="B551" i="2"/>
  <c r="B552" i="2"/>
  <c r="B553" i="2"/>
  <c r="B556" i="2"/>
  <c r="B557" i="2"/>
  <c r="B558" i="2"/>
  <c r="B560" i="2"/>
  <c r="B561" i="2"/>
  <c r="B562" i="2"/>
  <c r="B563" i="2"/>
  <c r="B564" i="2"/>
  <c r="B565" i="2"/>
  <c r="B566" i="2"/>
  <c r="B567" i="2"/>
  <c r="B568" i="2"/>
  <c r="B569" i="2"/>
  <c r="B571" i="2"/>
  <c r="B572" i="2"/>
  <c r="B573" i="2"/>
  <c r="B575" i="2"/>
  <c r="B577" i="2"/>
  <c r="B578" i="2"/>
  <c r="B579" i="2"/>
  <c r="B581" i="2"/>
  <c r="B582" i="2"/>
  <c r="B585" i="2"/>
  <c r="B586" i="2"/>
  <c r="B587" i="2"/>
  <c r="B588" i="2"/>
  <c r="B589" i="2"/>
  <c r="B591" i="2"/>
  <c r="B592" i="2"/>
  <c r="B593" i="2"/>
  <c r="B594" i="2"/>
  <c r="B596" i="2"/>
  <c r="B597" i="2"/>
  <c r="B598" i="2"/>
  <c r="B599" i="2"/>
  <c r="B600" i="2"/>
  <c r="B601" i="2"/>
  <c r="B602" i="2"/>
  <c r="B603" i="2"/>
  <c r="B604" i="2"/>
  <c r="B605" i="2"/>
  <c r="B606" i="2"/>
  <c r="B607" i="2"/>
  <c r="B609" i="2"/>
  <c r="B610" i="2"/>
  <c r="B611" i="2"/>
  <c r="B612" i="2"/>
  <c r="B613" i="2"/>
  <c r="B614" i="2"/>
  <c r="B617" i="2"/>
  <c r="B620" i="2"/>
  <c r="B621" i="2"/>
  <c r="B622" i="2"/>
  <c r="B623" i="2"/>
  <c r="B624" i="2"/>
  <c r="B625" i="2"/>
  <c r="B626" i="2"/>
  <c r="B628" i="2"/>
  <c r="B629" i="2"/>
  <c r="B630" i="2"/>
  <c r="B631" i="2"/>
  <c r="B633" i="2"/>
  <c r="B634" i="2"/>
  <c r="B635" i="2"/>
  <c r="B636" i="2"/>
  <c r="B638" i="2"/>
  <c r="B639" i="2"/>
  <c r="B640" i="2"/>
  <c r="B641" i="2"/>
  <c r="B642" i="2"/>
  <c r="B643" i="2"/>
  <c r="B644" i="2"/>
  <c r="B645" i="2"/>
  <c r="B646" i="2"/>
  <c r="B647" i="2"/>
  <c r="B648" i="2"/>
  <c r="B651" i="2"/>
  <c r="B653" i="2"/>
  <c r="B654" i="2"/>
  <c r="B655" i="2"/>
  <c r="B656" i="2"/>
  <c r="B658" i="2"/>
  <c r="B659" i="2"/>
  <c r="B661" i="2"/>
  <c r="B662" i="2"/>
  <c r="B663" i="2"/>
  <c r="B664" i="2"/>
  <c r="B666" i="2"/>
  <c r="B667" i="2"/>
  <c r="B668" i="2"/>
  <c r="B670" i="2"/>
  <c r="B671" i="2"/>
  <c r="B672" i="2"/>
  <c r="B674" i="2"/>
  <c r="B675" i="2"/>
  <c r="B676" i="2"/>
  <c r="B678" i="2"/>
  <c r="B680" i="2"/>
  <c r="B681" i="2"/>
  <c r="B683" i="2"/>
  <c r="B684" i="2"/>
  <c r="B686" i="2"/>
  <c r="B687" i="2"/>
  <c r="B689" i="2"/>
  <c r="B690" i="2"/>
  <c r="B691" i="2"/>
  <c r="B692" i="2"/>
  <c r="B693" i="2"/>
  <c r="B694" i="2"/>
  <c r="B696" i="2"/>
  <c r="B697" i="2"/>
  <c r="B698"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A9" i="2" l="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26" i="2" l="1"/>
  <c r="I695" i="2"/>
  <c r="I424" i="2"/>
  <c r="I118" i="2"/>
  <c r="I506" i="2"/>
  <c r="E6256" i="1"/>
  <c r="F6256" i="1"/>
  <c r="I649" i="2"/>
  <c r="I466" i="2"/>
  <c r="I21" i="2"/>
  <c r="I132" i="2"/>
  <c r="I358" i="2"/>
  <c r="I391" i="2"/>
  <c r="I183" i="2"/>
  <c r="I632" i="2"/>
  <c r="E5984" i="1"/>
  <c r="F5984" i="1"/>
  <c r="I660" i="2"/>
  <c r="I416" i="2"/>
  <c r="I574" i="2"/>
  <c r="I351" i="2"/>
  <c r="I394" i="2"/>
  <c r="I313" i="2"/>
  <c r="I479" i="2"/>
  <c r="I422" i="2"/>
  <c r="I327" i="2"/>
  <c r="I399" i="2"/>
  <c r="I342" i="2"/>
  <c r="I576" i="2"/>
  <c r="I434" i="2"/>
  <c r="I619" i="2"/>
  <c r="I451" i="2"/>
  <c r="I409" i="2"/>
  <c r="I485" i="2"/>
  <c r="I513" i="2"/>
  <c r="I584" i="2"/>
  <c r="I324" i="2"/>
  <c r="I487" i="2"/>
  <c r="I650" i="2"/>
  <c r="I535" i="2"/>
  <c r="I580" i="2"/>
  <c r="I679" i="2"/>
  <c r="I615" i="2"/>
  <c r="I408" i="2"/>
  <c r="I688" i="2"/>
  <c r="I449" i="2"/>
  <c r="I419" i="2"/>
  <c r="I380" i="2"/>
  <c r="I441" i="2"/>
  <c r="I359" i="2"/>
  <c r="I417" i="2"/>
  <c r="I608" i="2"/>
  <c r="I677" i="2"/>
  <c r="I367" i="2"/>
  <c r="I665" i="2"/>
  <c r="I382" i="2"/>
  <c r="I583" i="2"/>
  <c r="I669" i="2"/>
  <c r="I488" i="2"/>
  <c r="I388" i="2"/>
  <c r="I360" i="2"/>
  <c r="I476" i="2"/>
  <c r="I637" i="2"/>
  <c r="I590" i="2"/>
  <c r="I627" i="2"/>
  <c r="I366" i="2"/>
  <c r="I673" i="2"/>
  <c r="I652" i="2"/>
  <c r="I618" i="2"/>
  <c r="I616" i="2"/>
  <c r="I470" i="2"/>
  <c r="I531" i="2"/>
  <c r="I657" i="2"/>
  <c r="I682" i="2"/>
  <c r="I335" i="2"/>
  <c r="I511" i="2"/>
  <c r="I375" i="2"/>
  <c r="I523" i="2"/>
  <c r="I570" i="2"/>
  <c r="I363" i="2"/>
  <c r="I685" i="2"/>
  <c r="I370" i="2"/>
  <c r="I453" i="2"/>
  <c r="I526" i="2"/>
  <c r="I697" i="2"/>
  <c r="I684" i="2"/>
  <c r="I672" i="2"/>
  <c r="I662" i="2"/>
  <c r="I654" i="2"/>
  <c r="I643" i="2"/>
  <c r="I631" i="2"/>
  <c r="I622" i="2"/>
  <c r="I612" i="2"/>
  <c r="I603" i="2"/>
  <c r="I595" i="2"/>
  <c r="I582" i="2"/>
  <c r="I573" i="2"/>
  <c r="I564" i="2"/>
  <c r="I556" i="2"/>
  <c r="I544" i="2"/>
  <c r="I694" i="2"/>
  <c r="I687" i="2"/>
  <c r="I675" i="2"/>
  <c r="I664" i="2"/>
  <c r="I651" i="2"/>
  <c r="I641" i="2"/>
  <c r="I634" i="2"/>
  <c r="I624" i="2"/>
  <c r="I610" i="2"/>
  <c r="I601" i="2"/>
  <c r="I593" i="2"/>
  <c r="I586" i="2"/>
  <c r="I571" i="2"/>
  <c r="I562" i="2"/>
  <c r="I552" i="2"/>
  <c r="I546" i="2"/>
  <c r="I698" i="2"/>
  <c r="I693" i="2"/>
  <c r="I689" i="2"/>
  <c r="I683" i="2"/>
  <c r="I676" i="2"/>
  <c r="I671" i="2"/>
  <c r="I666" i="2"/>
  <c r="I661" i="2"/>
  <c r="I655" i="2"/>
  <c r="I648" i="2"/>
  <c r="I644" i="2"/>
  <c r="I640" i="2"/>
  <c r="I635" i="2"/>
  <c r="I630" i="2"/>
  <c r="I625" i="2"/>
  <c r="I536" i="2"/>
  <c r="I530" i="2"/>
  <c r="I525" i="2"/>
  <c r="I520" i="2"/>
  <c r="I516" i="2"/>
  <c r="I510" i="2"/>
  <c r="I504" i="2"/>
  <c r="I500" i="2"/>
  <c r="I496" i="2"/>
  <c r="I492" i="2"/>
  <c r="I486" i="2"/>
  <c r="I481" i="2"/>
  <c r="I475" i="2"/>
  <c r="I471" i="2"/>
  <c r="I465" i="2"/>
  <c r="I461" i="2"/>
  <c r="I457" i="2"/>
  <c r="I452" i="2"/>
  <c r="I446" i="2"/>
  <c r="I442" i="2"/>
  <c r="I437" i="2"/>
  <c r="I699" i="2"/>
  <c r="I428" i="2"/>
  <c r="I421" i="2"/>
  <c r="I414" i="2"/>
  <c r="I410" i="2"/>
  <c r="I404" i="2"/>
  <c r="I400" i="2"/>
  <c r="I395" i="2"/>
  <c r="I390" i="2"/>
  <c r="I384" i="2"/>
  <c r="I378" i="2"/>
  <c r="I373" i="2"/>
  <c r="I368" i="2"/>
  <c r="I361" i="2"/>
  <c r="I354" i="2"/>
  <c r="I349" i="2"/>
  <c r="I345" i="2"/>
  <c r="I340" i="2"/>
  <c r="I336" i="2"/>
  <c r="I331" i="2"/>
  <c r="I326" i="2"/>
  <c r="I621" i="2"/>
  <c r="I613" i="2"/>
  <c r="I609" i="2"/>
  <c r="I604" i="2"/>
  <c r="I600" i="2"/>
  <c r="I596" i="2"/>
  <c r="I592" i="2"/>
  <c r="I587" i="2"/>
  <c r="I581" i="2"/>
  <c r="I575" i="2"/>
  <c r="I569" i="2"/>
  <c r="I565" i="2"/>
  <c r="I561" i="2"/>
  <c r="I557" i="2"/>
  <c r="I551" i="2"/>
  <c r="I547" i="2"/>
  <c r="I543" i="2"/>
  <c r="I539" i="2"/>
  <c r="I534" i="2"/>
  <c r="I529" i="2"/>
  <c r="I524" i="2"/>
  <c r="I519" i="2"/>
  <c r="I515" i="2"/>
  <c r="I509" i="2"/>
  <c r="I503" i="2"/>
  <c r="I499" i="2"/>
  <c r="I495" i="2"/>
  <c r="I491" i="2"/>
  <c r="I484" i="2"/>
  <c r="I480" i="2"/>
  <c r="I474" i="2"/>
  <c r="I469" i="2"/>
  <c r="I464" i="2"/>
  <c r="I460" i="2"/>
  <c r="I456" i="2"/>
  <c r="I450" i="2"/>
  <c r="I445" i="2"/>
  <c r="I440" i="2"/>
  <c r="I436" i="2"/>
  <c r="I431" i="2"/>
  <c r="I427" i="2"/>
  <c r="I420" i="2"/>
  <c r="I413" i="2"/>
  <c r="I407" i="2"/>
  <c r="I403" i="2"/>
  <c r="I398" i="2"/>
  <c r="I393" i="2"/>
  <c r="I387" i="2"/>
  <c r="I383" i="2"/>
  <c r="I377" i="2"/>
  <c r="I372" i="2"/>
  <c r="I365" i="2"/>
  <c r="I357" i="2"/>
  <c r="I353" i="2"/>
  <c r="I348" i="2"/>
  <c r="I344" i="2"/>
  <c r="I339" i="2"/>
  <c r="I334" i="2"/>
  <c r="I330" i="2"/>
  <c r="I325" i="2"/>
  <c r="I690" i="2"/>
  <c r="I678" i="2"/>
  <c r="I667" i="2"/>
  <c r="I659" i="2"/>
  <c r="I647" i="2"/>
  <c r="I636" i="2"/>
  <c r="I629" i="2"/>
  <c r="I614" i="2"/>
  <c r="I607" i="2"/>
  <c r="I597" i="2"/>
  <c r="I591" i="2"/>
  <c r="I577" i="2"/>
  <c r="I566" i="2"/>
  <c r="I560" i="2"/>
  <c r="I550" i="2"/>
  <c r="I540" i="2"/>
  <c r="I692" i="2"/>
  <c r="I681" i="2"/>
  <c r="I670" i="2"/>
  <c r="I656" i="2"/>
  <c r="I645" i="2"/>
  <c r="I639" i="2"/>
  <c r="I626" i="2"/>
  <c r="I620" i="2"/>
  <c r="I605" i="2"/>
  <c r="I599" i="2"/>
  <c r="I588" i="2"/>
  <c r="I579" i="2"/>
  <c r="I568" i="2"/>
  <c r="I558" i="2"/>
  <c r="I548" i="2"/>
  <c r="I542" i="2"/>
  <c r="I696" i="2"/>
  <c r="I691" i="2"/>
  <c r="I686" i="2"/>
  <c r="I680" i="2"/>
  <c r="I674" i="2"/>
  <c r="I668" i="2"/>
  <c r="I663" i="2"/>
  <c r="I658" i="2"/>
  <c r="I653" i="2"/>
  <c r="I646" i="2"/>
  <c r="I642" i="2"/>
  <c r="I638" i="2"/>
  <c r="I633" i="2"/>
  <c r="I628" i="2"/>
  <c r="I538" i="2"/>
  <c r="I533" i="2"/>
  <c r="I528" i="2"/>
  <c r="I522" i="2"/>
  <c r="I518" i="2"/>
  <c r="I514" i="2"/>
  <c r="I508" i="2"/>
  <c r="I502" i="2"/>
  <c r="I498" i="2"/>
  <c r="I494" i="2"/>
  <c r="I490" i="2"/>
  <c r="I483" i="2"/>
  <c r="I478" i="2"/>
  <c r="I473" i="2"/>
  <c r="I468" i="2"/>
  <c r="I463" i="2"/>
  <c r="I459" i="2"/>
  <c r="I455" i="2"/>
  <c r="I448" i="2"/>
  <c r="I444" i="2"/>
  <c r="I439" i="2"/>
  <c r="I435" i="2"/>
  <c r="I430" i="2"/>
  <c r="I425" i="2"/>
  <c r="I418" i="2"/>
  <c r="I412" i="2"/>
  <c r="I406" i="2"/>
  <c r="I402" i="2"/>
  <c r="I397" i="2"/>
  <c r="I392" i="2"/>
  <c r="I386" i="2"/>
  <c r="I381" i="2"/>
  <c r="I376" i="2"/>
  <c r="I371" i="2"/>
  <c r="I364" i="2"/>
  <c r="I356" i="2"/>
  <c r="I352" i="2"/>
  <c r="I347" i="2"/>
  <c r="I343" i="2"/>
  <c r="I338" i="2"/>
  <c r="I333" i="2"/>
  <c r="I329" i="2"/>
  <c r="I623" i="2"/>
  <c r="I617" i="2"/>
  <c r="I611" i="2"/>
  <c r="I606" i="2"/>
  <c r="I602" i="2"/>
  <c r="I598" i="2"/>
  <c r="I594" i="2"/>
  <c r="I589" i="2"/>
  <c r="I585" i="2"/>
  <c r="I578" i="2"/>
  <c r="I572" i="2"/>
  <c r="I567" i="2"/>
  <c r="I563" i="2"/>
  <c r="I559" i="2"/>
  <c r="I553" i="2"/>
  <c r="I549" i="2"/>
  <c r="I545" i="2"/>
  <c r="I541" i="2"/>
  <c r="I537" i="2"/>
  <c r="I532" i="2"/>
  <c r="I527" i="2"/>
  <c r="I521" i="2"/>
  <c r="I517" i="2"/>
  <c r="I512" i="2"/>
  <c r="I505" i="2"/>
  <c r="I501" i="2"/>
  <c r="I497" i="2"/>
  <c r="I493" i="2"/>
  <c r="I489" i="2"/>
  <c r="I482" i="2"/>
  <c r="I477" i="2"/>
  <c r="I472" i="2"/>
  <c r="I467" i="2"/>
  <c r="I462" i="2"/>
  <c r="I458" i="2"/>
  <c r="I454" i="2"/>
  <c r="I447" i="2"/>
  <c r="I443" i="2"/>
  <c r="I438" i="2"/>
  <c r="I433" i="2"/>
  <c r="I429" i="2"/>
  <c r="I423" i="2"/>
  <c r="I415" i="2"/>
  <c r="I411" i="2"/>
  <c r="I405" i="2"/>
  <c r="I401" i="2"/>
  <c r="I396" i="2"/>
  <c r="I389" i="2"/>
  <c r="I385" i="2"/>
  <c r="I379" i="2"/>
  <c r="I374" i="2"/>
  <c r="I369" i="2"/>
  <c r="I362" i="2"/>
  <c r="I355" i="2"/>
  <c r="I350" i="2"/>
  <c r="I346" i="2"/>
  <c r="I341" i="2"/>
  <c r="I337" i="2"/>
  <c r="I332" i="2"/>
  <c r="I328" i="2"/>
  <c r="I507" i="2"/>
  <c r="I112" i="2"/>
  <c r="I555" i="2"/>
  <c r="I554" i="2"/>
  <c r="I432" i="2"/>
  <c r="I193" i="2"/>
  <c r="I149" i="2"/>
  <c r="I88" i="2"/>
  <c r="F5565" i="1"/>
  <c r="E5565" i="1"/>
  <c r="I189" i="2"/>
  <c r="I68" i="2"/>
  <c r="I146" i="2"/>
  <c r="I207" i="2"/>
  <c r="I306" i="2"/>
  <c r="I96" i="2"/>
  <c r="E5213" i="1"/>
  <c r="F5213" i="1"/>
  <c r="I87" i="2"/>
  <c r="I318" i="2"/>
  <c r="I160" i="2"/>
  <c r="E712" i="1"/>
  <c r="E705" i="1"/>
  <c r="E713" i="1"/>
  <c r="I280" i="2"/>
  <c r="I153" i="2"/>
  <c r="I283" i="2"/>
  <c r="I73" i="2"/>
  <c r="I161" i="2"/>
  <c r="I12" i="2"/>
  <c r="I269" i="2"/>
  <c r="I308" i="2"/>
  <c r="I82" i="2"/>
  <c r="I74" i="2"/>
  <c r="I194" i="2"/>
  <c r="I235" i="2"/>
  <c r="I166" i="2"/>
  <c r="I4" i="2"/>
  <c r="I203" i="2"/>
  <c r="I302" i="2"/>
  <c r="I278" i="2"/>
  <c r="I18" i="2"/>
  <c r="I246" i="2"/>
  <c r="I251" i="2"/>
  <c r="I103" i="2"/>
  <c r="I297" i="2"/>
  <c r="I111" i="2"/>
  <c r="I192" i="2"/>
  <c r="I263" i="2"/>
  <c r="I226" i="2"/>
  <c r="I230" i="2"/>
  <c r="I228" i="2"/>
  <c r="I222" i="2"/>
  <c r="I258" i="2"/>
  <c r="I79" i="2"/>
  <c r="I277" i="2"/>
  <c r="I55" i="2"/>
  <c r="I197" i="2"/>
  <c r="I171" i="2"/>
  <c r="I71" i="2"/>
  <c r="I59" i="2"/>
  <c r="I43" i="2"/>
  <c r="I177" i="2"/>
  <c r="I81" i="2"/>
  <c r="I129" i="2"/>
  <c r="I234" i="2"/>
  <c r="I36" i="2"/>
  <c r="I296" i="2"/>
  <c r="I205" i="2"/>
  <c r="I152" i="2"/>
  <c r="I162" i="2"/>
  <c r="I124" i="2"/>
  <c r="I46" i="2"/>
  <c r="I266" i="2"/>
  <c r="I191" i="2"/>
  <c r="I113" i="2"/>
  <c r="I35" i="2"/>
  <c r="I294" i="2"/>
  <c r="I220" i="2"/>
  <c r="I139" i="2"/>
  <c r="I61" i="2"/>
  <c r="I254" i="2"/>
  <c r="I178" i="2"/>
  <c r="I100" i="2"/>
  <c r="I25" i="2"/>
  <c r="I262" i="2"/>
  <c r="I187" i="2"/>
  <c r="I108" i="2"/>
  <c r="I32" i="2"/>
  <c r="I282" i="2"/>
  <c r="I209" i="2"/>
  <c r="I126" i="2"/>
  <c r="I48" i="2"/>
  <c r="I250" i="2"/>
  <c r="I174" i="2"/>
  <c r="I97" i="2"/>
  <c r="I22" i="2"/>
  <c r="I249" i="2"/>
  <c r="I80" i="2"/>
  <c r="I120" i="2"/>
  <c r="I49" i="2"/>
  <c r="I299" i="2"/>
  <c r="I173" i="2"/>
  <c r="I19" i="2"/>
  <c r="I289" i="2"/>
  <c r="I259" i="2"/>
  <c r="I151" i="2"/>
  <c r="I305" i="2"/>
  <c r="I104" i="2"/>
  <c r="I115" i="2"/>
  <c r="I37" i="2"/>
  <c r="I256" i="2"/>
  <c r="I180" i="2"/>
  <c r="I102" i="2"/>
  <c r="I27" i="2"/>
  <c r="I286" i="2"/>
  <c r="I212" i="2"/>
  <c r="I130" i="2"/>
  <c r="I51" i="2"/>
  <c r="I322" i="2"/>
  <c r="I245" i="2"/>
  <c r="I168" i="2"/>
  <c r="I91" i="2"/>
  <c r="I15" i="2"/>
  <c r="I253" i="2"/>
  <c r="I176" i="2"/>
  <c r="I99" i="2"/>
  <c r="I24" i="2"/>
  <c r="I271" i="2"/>
  <c r="I199" i="2"/>
  <c r="I117" i="2"/>
  <c r="I39" i="2"/>
  <c r="I319" i="2"/>
  <c r="I243" i="2"/>
  <c r="I164" i="2"/>
  <c r="I86" i="2"/>
  <c r="I11" i="2"/>
  <c r="I213" i="2"/>
  <c r="I314" i="2"/>
  <c r="I273" i="2"/>
  <c r="I284" i="2"/>
  <c r="I66" i="2"/>
  <c r="I288" i="2"/>
  <c r="I224" i="2"/>
  <c r="I295" i="2"/>
  <c r="I215" i="2"/>
  <c r="I123" i="2"/>
  <c r="I267" i="2"/>
  <c r="I307" i="2"/>
  <c r="I105" i="2"/>
  <c r="I29" i="2"/>
  <c r="I247" i="2"/>
  <c r="I170" i="2"/>
  <c r="I93" i="2"/>
  <c r="I17" i="2"/>
  <c r="I274" i="2"/>
  <c r="I202" i="2"/>
  <c r="I121" i="2"/>
  <c r="I42" i="2"/>
  <c r="I312" i="2"/>
  <c r="I239" i="2"/>
  <c r="I157" i="2"/>
  <c r="I78" i="2"/>
  <c r="I6" i="2"/>
  <c r="I321" i="2"/>
  <c r="I244" i="2"/>
  <c r="I167" i="2"/>
  <c r="I90" i="2"/>
  <c r="I14" i="2"/>
  <c r="I261" i="2"/>
  <c r="I186" i="2"/>
  <c r="I107" i="2"/>
  <c r="I31" i="2"/>
  <c r="I309" i="2"/>
  <c r="I236" i="2"/>
  <c r="I154" i="2"/>
  <c r="I76" i="2"/>
  <c r="I47" i="2"/>
  <c r="I248" i="2"/>
  <c r="I142" i="2"/>
  <c r="I233" i="2"/>
  <c r="I163" i="2"/>
  <c r="I84" i="2"/>
  <c r="I223" i="2"/>
  <c r="I242" i="2"/>
  <c r="I95" i="2"/>
  <c r="I20" i="2"/>
  <c r="I315" i="2"/>
  <c r="I241" i="2"/>
  <c r="I159" i="2"/>
  <c r="I83" i="2"/>
  <c r="I8" i="2"/>
  <c r="I265" i="2"/>
  <c r="I190" i="2"/>
  <c r="I110" i="2"/>
  <c r="I34" i="2"/>
  <c r="I301" i="2"/>
  <c r="I231" i="2"/>
  <c r="I147" i="2"/>
  <c r="I69" i="2"/>
  <c r="I311" i="2"/>
  <c r="I238" i="2"/>
  <c r="I156" i="2"/>
  <c r="I5" i="2"/>
  <c r="I252" i="2"/>
  <c r="I175" i="2"/>
  <c r="I98" i="2"/>
  <c r="I23" i="2"/>
  <c r="I298" i="2"/>
  <c r="I225" i="2"/>
  <c r="I143" i="2"/>
  <c r="I65" i="2"/>
  <c r="I216" i="2"/>
  <c r="I56" i="2"/>
  <c r="I281" i="2"/>
  <c r="I125" i="2"/>
  <c r="I268" i="2"/>
  <c r="I257" i="2"/>
  <c r="I64" i="2"/>
  <c r="I287" i="2"/>
  <c r="I52" i="2"/>
  <c r="I240" i="2"/>
  <c r="I201" i="2"/>
  <c r="I127" i="2"/>
  <c r="I144" i="2"/>
  <c r="I195" i="2"/>
  <c r="I172" i="2"/>
  <c r="I45" i="2"/>
  <c r="I181" i="2"/>
  <c r="I196" i="2"/>
  <c r="I85" i="2"/>
  <c r="I10" i="2"/>
  <c r="I304" i="2"/>
  <c r="I232" i="2"/>
  <c r="I150" i="2"/>
  <c r="I72" i="2"/>
  <c r="I255" i="2"/>
  <c r="I179" i="2"/>
  <c r="I101" i="2"/>
  <c r="I26" i="2"/>
  <c r="I293" i="2"/>
  <c r="I219" i="2"/>
  <c r="I138" i="2"/>
  <c r="I60" i="2"/>
  <c r="I300" i="2"/>
  <c r="I229" i="2"/>
  <c r="I145" i="2"/>
  <c r="I67" i="2"/>
  <c r="I320" i="2"/>
  <c r="I165" i="2"/>
  <c r="I89" i="2"/>
  <c r="I13" i="2"/>
  <c r="I290" i="2"/>
  <c r="I135" i="2"/>
  <c r="I94" i="2"/>
  <c r="I75" i="2"/>
  <c r="I158" i="2"/>
  <c r="I41" i="2"/>
  <c r="I227" i="2"/>
  <c r="I141" i="2"/>
  <c r="I114" i="2"/>
  <c r="I28" i="2"/>
  <c r="I317" i="2"/>
  <c r="I133" i="2"/>
  <c r="I134" i="2"/>
  <c r="I316" i="2"/>
  <c r="I221" i="2"/>
  <c r="I140" i="2"/>
  <c r="I62" i="2"/>
  <c r="I323" i="2"/>
  <c r="I182" i="2"/>
  <c r="I169" i="2"/>
  <c r="I92" i="2"/>
  <c r="I16" i="2"/>
  <c r="I285" i="2"/>
  <c r="I211" i="2"/>
  <c r="I128" i="2"/>
  <c r="I50" i="2"/>
  <c r="I292" i="2"/>
  <c r="I218" i="2"/>
  <c r="I137" i="2"/>
  <c r="I58" i="2"/>
  <c r="I310" i="2"/>
  <c r="I237" i="2"/>
  <c r="I155" i="2"/>
  <c r="I77" i="2"/>
  <c r="I208" i="2"/>
  <c r="I63" i="2"/>
  <c r="I276" i="2"/>
  <c r="I131" i="2"/>
  <c r="I7" i="2"/>
  <c r="I210" i="2"/>
  <c r="I279" i="2"/>
  <c r="I214" i="2"/>
  <c r="I275" i="2"/>
  <c r="I303" i="2"/>
  <c r="I260" i="2"/>
  <c r="I198" i="2"/>
  <c r="I200" i="2"/>
  <c r="I204" i="2"/>
  <c r="I38" i="2"/>
  <c r="I184" i="2"/>
  <c r="I122" i="2"/>
  <c r="I148" i="2"/>
  <c r="I185" i="2"/>
  <c r="I109" i="2"/>
  <c r="I53" i="2"/>
  <c r="I206" i="2"/>
  <c r="I54" i="2"/>
  <c r="I44" i="2"/>
  <c r="I70" i="2"/>
  <c r="I264" i="2"/>
  <c r="I116" i="2"/>
  <c r="I217" i="2"/>
  <c r="I188" i="2"/>
  <c r="I272" i="2"/>
  <c r="I291" i="2"/>
  <c r="I106" i="2"/>
  <c r="I9" i="2"/>
  <c r="I33" i="2"/>
  <c r="I119" i="2"/>
  <c r="I136" i="2"/>
  <c r="I30" i="2"/>
  <c r="I40" i="2"/>
  <c r="I57" i="2"/>
  <c r="I270"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512" i="1" l="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L6545" i="1"/>
  <c r="K6545" i="1" s="1"/>
  <c r="L6547" i="1"/>
  <c r="K6547" i="1" s="1"/>
  <c r="L6549" i="1"/>
  <c r="K6549" i="1" s="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L6595" i="1"/>
  <c r="K6595" i="1" s="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L6649" i="1"/>
  <c r="K6649" i="1" s="1"/>
  <c r="L6651" i="1"/>
  <c r="K6651" i="1" s="1"/>
  <c r="L6653" i="1"/>
  <c r="K6653" i="1" s="1"/>
  <c r="L6655" i="1"/>
  <c r="K6655" i="1" s="1"/>
  <c r="L6657" i="1"/>
  <c r="K6657" i="1" s="1"/>
  <c r="L6659" i="1"/>
  <c r="K6659" i="1" s="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L6566" i="1"/>
  <c r="K6566" i="1" s="1"/>
  <c r="L6570" i="1"/>
  <c r="K6570" i="1" s="1"/>
  <c r="L6574" i="1"/>
  <c r="K6574" i="1" s="1"/>
  <c r="L6578" i="1"/>
  <c r="K6578" i="1" s="1"/>
  <c r="L6582" i="1"/>
  <c r="K6582" i="1" s="1"/>
  <c r="L6586" i="1"/>
  <c r="K6586" i="1" s="1"/>
  <c r="L6590" i="1"/>
  <c r="K6590" i="1" s="1"/>
  <c r="L6594" i="1"/>
  <c r="K6594" i="1" s="1"/>
  <c r="L6598" i="1"/>
  <c r="K6598" i="1" s="1"/>
  <c r="L6602" i="1"/>
  <c r="K6602" i="1" s="1"/>
  <c r="L6606" i="1"/>
  <c r="K6606" i="1" s="1"/>
  <c r="L6610" i="1"/>
  <c r="K6610" i="1" s="1"/>
  <c r="L6614" i="1"/>
  <c r="K6614" i="1" s="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alcChain>
</file>

<file path=xl/sharedStrings.xml><?xml version="1.0" encoding="utf-8"?>
<sst xmlns="http://schemas.openxmlformats.org/spreadsheetml/2006/main" count="19410" uniqueCount="2429">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</sst>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6">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0070C0"/>
      </font>
    </dxf>
    <dxf>
      <font>
        <color theme="9" tint="-0.24994659260841701"/>
      </font>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5"/>
      <tableStyleElement type="headerRow" dxfId="74"/>
      <tableStyleElement type="firstColumn" dxfId="73"/>
      <tableStyleElement type="firstRowStripe" dxfId="72"/>
      <tableStyleElement type="firstHeaderCell" dxfId="71"/>
    </tableStyle>
    <tableStyle name="Leave Report" table="0" count="13" xr9:uid="{00000000-0011-0000-FFFF-FFFF01000000}">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4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68.69435810185" createdVersion="8" refreshedVersion="8" minRefreshableVersion="3" recordCount="5561" xr:uid="{00000000-000A-0000-FFFF-FFFF05000000}">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6666" dataDxfId="54" headerRowCellStyle="Table Headers">
  <autoFilter ref="A4:M6666" xr:uid="{00000000-0009-0000-0100-000001000000}"/>
  <sortState xmlns:xlrd2="http://schemas.microsoft.com/office/spreadsheetml/2017/richdata2" ref="A5791:M5967">
    <sortCondition ref="B4:B5969"/>
  </sortState>
  <tableColumns count="13">
    <tableColumn id="11" xr3:uid="{00000000-0010-0000-0100-00000B000000}" name="CTRL  No" dataDxfId="53"/>
    <tableColumn id="12" xr3:uid="{00000000-0010-0000-0100-00000C000000}" name="Date Encoded" dataDxfId="52"/>
    <tableColumn id="13" xr3:uid="{00000000-0010-0000-0100-00000D000000}" name="Date File" dataDxfId="51"/>
    <tableColumn id="1" xr3:uid="{00000000-0010-0000-0100-000001000000}" name="Employee Name" totalsRowLabel="Total" dataDxfId="50" dataCellStyle="Table details"/>
    <tableColumn id="6" xr3:uid="{00000000-0010-0000-0100-000006000000}" name="Office" dataDxfId="49"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48" dataCellStyle="Table details">
      <calculatedColumnFormula>IF(ISBLANK(LeaveTracker[[#This Row],[Employee Name]]),"-----",VLOOKUP(LeaveTracker[[#This Row],[Employee Name]],Employees[[Employee Name]:[Office]],6))</calculatedColumnFormula>
    </tableColumn>
    <tableColumn id="2" xr3:uid="{00000000-0010-0000-0100-000002000000}" name="Start Date" dataDxfId="47" dataCellStyle="Table Dates"/>
    <tableColumn id="3" xr3:uid="{00000000-0010-0000-0100-000003000000}" name="End Date" dataDxfId="46" dataCellStyle="Table Dates"/>
    <tableColumn id="4" xr3:uid="{00000000-0010-0000-0100-000004000000}" name="Type of Leave" dataDxfId="45" dataCellStyle="Table details"/>
    <tableColumn id="7" xr3:uid="{00000000-0010-0000-0100-000007000000}" name="Specification" dataDxfId="44"/>
    <tableColumn id="10" xr3:uid="{00000000-0010-0000-0100-00000A000000}" name="Days Leave" dataDxfId="43">
      <calculatedColumnFormula>LeaveTracker[[#This Row],[Days]]&amp;" "&amp;LeaveTracker[[#This Row],[Type of Leave]]</calculatedColumnFormula>
    </tableColumn>
    <tableColumn id="5" xr3:uid="{00000000-0010-0000-0100-000005000000}" name="Days" totalsRowFunction="sum" dataDxfId="42" dataCellStyle="Table Days">
      <calculatedColumnFormula>NETWORKDAYS(LeaveTracker[[#This Row],[Start Date]],LeaveTracker[[#This Row],[End Date]],lstHolidays)</calculatedColumnFormula>
    </tableColumn>
    <tableColumn id="9" xr3:uid="{00000000-0010-0000-0100-000009000000}" name="RECEIVED BY:" dataDxfId="41"/>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99" totalsRowShown="0" headerRowCellStyle="Table Headers" dataCellStyle="Table details">
  <autoFilter ref="A3:I699" xr:uid="{00000000-0009-0000-0100-000004000000}">
    <filterColumn colId="1">
      <filters>
        <filter val="SUMAGUI DESZERIE ANN A."/>
        <filter val="SUMAGUI FELICITAS M."/>
        <filter val="SUMAGUI LORENA P."/>
        <filter val="SUMAGUI MARISSA D."/>
      </filters>
    </filterColumn>
  </autoFilter>
  <sortState xmlns:xlrd2="http://schemas.microsoft.com/office/spreadsheetml/2017/richdata2" ref="A4:I699">
    <sortCondition ref="B3:B699"/>
  </sortState>
  <tableColumns count="9">
    <tableColumn id="5" xr3:uid="{00000000-0010-0000-0200-000005000000}" name="NO" dataDxfId="40" dataCellStyle="Table details">
      <calculatedColumnFormula>A2+1</calculatedColumnFormula>
    </tableColumn>
    <tableColumn id="1" xr3:uid="{00000000-0010-0000-0200-000001000000}" name="Employee Name" dataDxfId="39"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38" dataCellStyle="Table details"/>
    <tableColumn id="10" xr3:uid="{00000000-0010-0000-0200-00000A000000}" name="Firstname" dataDxfId="37" dataCellStyle="Table details"/>
    <tableColumn id="9" xr3:uid="{00000000-0010-0000-0200-000009000000}" name="Middlename" dataDxfId="36" dataCellStyle="Table details"/>
    <tableColumn id="6" xr3:uid="{00000000-0010-0000-0200-000006000000}" name="Position" dataDxfId="35" dataCellStyle="Table details"/>
    <tableColumn id="2" xr3:uid="{00000000-0010-0000-0200-000002000000}" name="Employment Status" dataCellStyle="Table details"/>
    <tableColumn id="8" xr3:uid="{00000000-0010-0000-0200-000008000000}" name="Office" dataDxfId="34" dataCellStyle="Table details"/>
    <tableColumn id="3" xr3:uid="{00000000-0010-0000-0200-000003000000}" name="DUMPLICATE" dataDxfId="33"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2"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400-000001000000}" name="NO" dataDxfId="30">
      <calculatedColumnFormula>IF(ISBLANK(B6),"",ROW(A1))</calculatedColumnFormula>
    </tableColumn>
    <tableColumn id="2" xr3:uid="{00000000-0010-0000-0400-000002000000}" name="EMPLOYEE NAME" dataDxfId="29">
      <calculatedColumnFormula>IF(ISBLANK('List of Employees'!B5),"",'List of Employees'!B5)</calculatedColumnFormula>
    </tableColumn>
    <tableColumn id="3" xr3:uid="{00000000-0010-0000-0400-000003000000}" name="OFFICE" dataDxfId="28">
      <calculatedColumnFormula>VLOOKUP(Table3[[#This Row],[EMPLOYEE NAME]],Employees[[Employee Name]:[Office]],6)</calculatedColumnFormula>
    </tableColumn>
    <tableColumn id="4" xr3:uid="{00000000-0010-0000-04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6"/>
    <tableColumn id="6" xr3:uid="{00000000-0010-0000-0400-000006000000}" name="#MATERNITY" dataDxfId="25"/>
    <tableColumn id="7" xr3:uid="{00000000-0010-0000-0400-000007000000}" name="#PATERNITY" dataDxfId="24"/>
    <tableColumn id="8" xr3:uid="{00000000-0010-0000-0400-000008000000}" name="#OTHERS" dataDxfId="23"/>
    <tableColumn id="9" xr3:uid="{00000000-0010-0000-04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2"/>
  <sheetViews>
    <sheetView zoomScale="95" zoomScaleNormal="95" workbookViewId="0">
      <selection activeCell="B7" sqref="B7"/>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21875" bestFit="1" customWidth="1"/>
    <col min="8" max="8" width="18.33203125" bestFit="1" customWidth="1"/>
    <col min="9" max="9" width="18.88671875" bestFit="1" customWidth="1"/>
    <col min="10" max="10" width="7.33203125" bestFit="1" customWidth="1"/>
    <col min="11" max="11" width="11.66406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topLeftCell="A10" zoomScale="91" zoomScaleNormal="91" workbookViewId="0">
      <selection activeCell="Z2" sqref="Z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5" t="s">
        <v>1800</v>
      </c>
      <c r="D2" s="75"/>
      <c r="E2" s="75"/>
      <c r="F2" s="75"/>
      <c r="G2" s="75"/>
      <c r="H2" s="75"/>
      <c r="I2" s="75"/>
      <c r="J2" s="46"/>
      <c r="K2" s="47" t="s">
        <v>1067</v>
      </c>
      <c r="L2" s="47"/>
      <c r="M2" s="78" t="str">
        <f>VLOOKUP(valSelEmployee,Employees[[Employee Name]:[Office]],6)</f>
        <v>CASUAL</v>
      </c>
      <c r="N2" s="78"/>
      <c r="O2" s="78"/>
      <c r="P2" s="78"/>
      <c r="Q2" s="78"/>
      <c r="R2" s="78"/>
      <c r="S2" s="78"/>
      <c r="U2" s="4"/>
      <c r="V2" s="4"/>
      <c r="W2" s="4"/>
      <c r="X2" s="4"/>
      <c r="Y2" s="4"/>
      <c r="Z2" s="4"/>
      <c r="AA2" s="4"/>
      <c r="AB2" s="4"/>
    </row>
    <row r="3" spans="1:44" ht="21.9"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1023</v>
      </c>
      <c r="AN19" s="65"/>
      <c r="AO19" s="65"/>
    </row>
    <row r="20" spans="2:44" ht="54.9" customHeight="1" x14ac:dyDescent="0.3">
      <c r="B20" s="27"/>
      <c r="C20" s="81">
        <f ca="1">SUMIFS(LeaveTracker[Days],LeaveTracker[Employee Name],valSelEmployee,LeaveTracker[Start Date],"&gt;="&amp;DATE(Calendar_Year,1,1),LeaveTracker[End Date],"&lt;"&amp;DATE(Calendar_Year+1,1,1))</f>
        <v>25</v>
      </c>
      <c r="D20" s="81"/>
      <c r="E20" s="81"/>
      <c r="F20" s="7"/>
      <c r="H20" s="83">
        <f>NETWORKDAYS(DATE(Calendar_Year,1,1),EDATE(DATE(Calendar_Year,1,1),12)-1)</f>
        <v>260</v>
      </c>
      <c r="I20" s="83"/>
      <c r="J20" s="83"/>
      <c r="K20" s="83"/>
      <c r="L20" s="7"/>
      <c r="N20" s="73">
        <f ca="1">SUMIFS(LeaveTracker[Days],LeaveTracker[Employee Name],valSelEmployee,LeaveTracker[Start Date],"&gt;="&amp;DATE(Calendar_Year,1,1),LeaveTracker[End Date],"&lt;"&amp;DATE(Calendar_Year+1,1,1),LeaveTracker[Type of Leave],'Leave Types'!B4)</f>
        <v>6</v>
      </c>
      <c r="O20" s="73"/>
      <c r="P20" s="73"/>
      <c r="Q20" s="7"/>
      <c r="S20" s="74">
        <f ca="1">SUMIFS(LeaveTracker[Days],LeaveTracker[Employee Name],valSelEmployee,LeaveTracker[Start Date],"&gt;="&amp;DATE(Calendar_Year,1,1),LeaveTracker[End Date],"&lt;"&amp;DATE(Calendar_Year+1,1,1),LeaveTracker[Type of Leave],'Leave Types'!B5)</f>
        <v>19</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 customHeight="1" x14ac:dyDescent="0.3">
      <c r="C21" s="82">
        <f ca="1">SUMIFS(LeaveTracker[Days],LeaveTracker[Employee Name],valSelEmployee,LeaveTracker[Start Date],"&gt;="&amp;DATE(Calendar_Year-1,1,1),LeaveTracker[End Date],"&lt;"&amp;DATE(Calendar_Year,1,1))</f>
        <v>10</v>
      </c>
      <c r="D21" s="82"/>
      <c r="E21" s="82"/>
      <c r="F21" s="7"/>
      <c r="G21" s="3"/>
      <c r="H21" s="67">
        <f>NETWORKDAYS(DATE(Calendar_Year-1,1,1),EDATE(DATE(Calendar_Year-1,1,1),12)-1)</f>
        <v>260</v>
      </c>
      <c r="I21" s="67"/>
      <c r="J21" s="67"/>
      <c r="K21" s="67"/>
      <c r="L21" s="7"/>
      <c r="M21" s="3"/>
      <c r="N21" s="71">
        <f ca="1">SUMIFS(LeaveTracker[Days],LeaveTracker[Employee Name],valSelEmployee,LeaveTracker[Start Date],"&gt;="&amp;DATE(Calendar_Year-1,1,1),LeaveTracker[End Date],"&lt;"&amp;DATE(Calendar_Year,1,1),LeaveTracker[Type of Leave],'Leave Types'!B4)</f>
        <v>2</v>
      </c>
      <c r="O21" s="71"/>
      <c r="P21" s="71"/>
      <c r="Q21" s="7"/>
      <c r="R21" s="3"/>
      <c r="S21" s="67">
        <f ca="1">SUMIFS(LeaveTracker[Days],LeaveTracker[Employee Name],valSelEmployee,LeaveTracker[Start Date],"&gt;="&amp;DATE(Calendar_Year-1,1,1),LeaveTracker[End Date],"&lt;"&amp;DATE(Calendar_Year,1,1),LeaveTracker[Type of Leave],'Leave Types'!B5)</f>
        <v>5</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 ca="1">SUMIFS(LeaveTracker[Days],LeaveTracker[Employee Name],valSelEmployee,LeaveTracker[Start Date],"&gt;="&amp;DATE(Calendar_Year-1,1,1),LeaveTracker[End Date],"&lt;"&amp;DATE(Calendar_Year,1,1),LeaveTracker[Type of Leave],'Leave Types'!B8)</f>
        <v>3</v>
      </c>
      <c r="AI21" s="67"/>
      <c r="AJ21" s="67"/>
      <c r="AL21" s="3"/>
      <c r="AM21" s="67">
        <f>SUMIFS(LeaveTracker[Days],LeaveTracker[Employee Name],valSelEmployee,LeaveTracker[Start Date],"&gt;="&amp;DATE(Calendar_Year-1,1,1),LeaveTracker[End Date],"&lt;"&amp;DATE(Calendar_Year,1,1),LeaveTracker[Type of Leave],'Leave Types'!B9)</f>
        <v>0</v>
      </c>
      <c r="AN21" s="67"/>
      <c r="AO21" s="67"/>
    </row>
    <row r="22" spans="2:44" ht="21.9" customHeight="1" x14ac:dyDescent="0.3">
      <c r="C22" s="68" t="str">
        <f ca="1">IFERROR(IF(C21&lt;&gt;0,IF(C20&gt;=C21,"UP ", "DOWN ")&amp;TEXT(C20/C21-1,"0%;0%"),"UP 100%"),"")</f>
        <v>UP 150%</v>
      </c>
      <c r="D22" s="68"/>
      <c r="E22" s="68"/>
      <c r="F22" s="7"/>
      <c r="G22" s="3"/>
      <c r="H22" s="70" t="str">
        <f>IFERROR(IF(H21&lt;&gt;0,IF(H20&gt;=H21,"UP ", "DOWN ")&amp;TEXT(H20/H21-1,"0%;0%"),"UP 100%"),"")</f>
        <v>UP 0%</v>
      </c>
      <c r="I22" s="70"/>
      <c r="J22" s="70"/>
      <c r="K22" s="70"/>
      <c r="L22" s="7"/>
      <c r="M22" s="3"/>
      <c r="N22" s="68" t="str">
        <f ca="1">IFERROR(IF(N21&lt;&gt;0,IF(N20&gt;=N21,"UP ", "DOWN ")&amp;TEXT(N20/N21-1,"0%;0%"),"UP 100%"),"")</f>
        <v>UP 200%</v>
      </c>
      <c r="O22" s="68"/>
      <c r="P22" s="68"/>
      <c r="Q22" s="7"/>
      <c r="R22" s="3"/>
      <c r="S22" s="68" t="str">
        <f ca="1">IFERROR(IF(S21&lt;&gt;0,IF(S20&gt;=S21,"UP ", "DOWN ")&amp;TEXT(S20/S21-1,"0%;0%"),"UP 100%"),"")</f>
        <v>UP 280%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 ca="1">IFERROR(IF(AH21&lt;&gt;0,IF(AH20&gt;=AH21,"UP ", "DOWN ")&amp;TEXT(AH20/AH21-1,"0%;0%"),"UP 100%"),"")</f>
        <v>DOWN 100%</v>
      </c>
      <c r="AI22" s="68"/>
      <c r="AJ22" s="68"/>
      <c r="AL22" s="3"/>
      <c r="AM22" s="68" t="str">
        <f>IFERROR(IF(AM21&lt;&gt;0,IF(AM20&gt;=AM21,"UP ", "DOWN ")&amp;TEXT(AM20/AM21-1,"0%;0%"),"UP 100%"),"")</f>
        <v>UP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4" priority="22">
      <formula>OR(LEFT(C$5,1)="S", COUNTIF(lstHolidays, C6)&gt;0)</formula>
    </cfRule>
  </conditionalFormatting>
  <conditionalFormatting sqref="AL22:AO22">
    <cfRule type="beginsWith" dxfId="3"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6666"/>
  <sheetViews>
    <sheetView showGridLines="0" tabSelected="1" zoomScale="90" zoomScaleNormal="90" zoomScaleSheetLayoutView="87" zoomScalePageLayoutView="70" workbookViewId="0">
      <pane ySplit="2556" topLeftCell="A6589" activePane="bottomLeft"/>
      <selection activeCell="M4" sqref="K1:M1048576"/>
      <selection pane="bottomLeft" activeCell="I6664" sqref="I6664"/>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customWidth="1"/>
    <col min="13" max="13" width="18.77734375" customWidth="1"/>
  </cols>
  <sheetData>
    <row r="1" spans="1:13" ht="39.9" customHeight="1" x14ac:dyDescent="0.3">
      <c r="A1" s="84" t="s">
        <v>539</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45112</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10 SL</v>
      </c>
      <c r="L6249" s="23">
        <f ca="1">NETWORKDAYS(LeaveTracker[[#This Row],[Start Date]],LeaveTracker[[#This Row],[End Date]],lstHolidays)</f>
        <v>10</v>
      </c>
      <c r="M6249" s="27"/>
    </row>
    <row r="6250" spans="1:13" ht="30"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2 VL</v>
      </c>
      <c r="L6251" s="23">
        <f ca="1">NETWORKDAYS(LeaveTracker[[#This Row],[Start Date]],LeaveTracker[[#This Row],[End Date]],lstHolidays)</f>
        <v>2</v>
      </c>
      <c r="M6251" s="27"/>
    </row>
    <row r="6252" spans="1:13" ht="30"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customHeight="1" x14ac:dyDescent="0.3">
      <c r="A6260" s="27">
        <f t="shared" si="73"/>
        <v>2447</v>
      </c>
      <c r="B6260" s="31">
        <v>45103</v>
      </c>
      <c r="C6260" s="31">
        <v>45093</v>
      </c>
      <c r="D6260" s="19" t="s">
        <v>1936</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customHeight="1" x14ac:dyDescent="0.3">
      <c r="A6265" s="27">
        <f t="shared" si="73"/>
        <v>2452</v>
      </c>
      <c r="B6265" s="31">
        <v>45103</v>
      </c>
      <c r="C6265" s="31">
        <v>45097</v>
      </c>
      <c r="D6265" s="19" t="s">
        <v>1973</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customHeight="1" x14ac:dyDescent="0.3">
      <c r="A6341" s="27">
        <f t="shared" si="74"/>
        <v>2528</v>
      </c>
      <c r="B6341" s="31">
        <v>45110</v>
      </c>
      <c r="C6341" s="31">
        <v>45106</v>
      </c>
      <c r="D6341" s="19" t="s">
        <v>1883</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1 SL</v>
      </c>
      <c r="L6341" s="23">
        <f ca="1">NETWORKDAYS(LeaveTracker[[#This Row],[Start Date]],LeaveTracker[[#This Row],[End Date]],lstHolidays)</f>
        <v>1</v>
      </c>
      <c r="M6341" s="27"/>
    </row>
    <row r="6342" spans="1:13" ht="30" customHeight="1" x14ac:dyDescent="0.3">
      <c r="A6342" s="27">
        <f t="shared" si="74"/>
        <v>2529</v>
      </c>
      <c r="B6342" s="31">
        <v>45110</v>
      </c>
      <c r="C6342" s="31">
        <v>45106</v>
      </c>
      <c r="D6342" s="19" t="s">
        <v>2215</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customHeight="1" x14ac:dyDescent="0.3">
      <c r="A6343" s="27">
        <f t="shared" si="74"/>
        <v>2530</v>
      </c>
      <c r="B6343" s="31">
        <v>45110</v>
      </c>
      <c r="C6343" s="31">
        <v>45106</v>
      </c>
      <c r="D6343" s="19" t="s">
        <v>2206</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customHeight="1" x14ac:dyDescent="0.3">
      <c r="A6344" s="27">
        <f t="shared" si="74"/>
        <v>2531</v>
      </c>
      <c r="B6344" s="31">
        <v>45110</v>
      </c>
      <c r="C6344" s="31">
        <v>45104</v>
      </c>
      <c r="D6344" s="19" t="s">
        <v>1802</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customHeight="1" x14ac:dyDescent="0.3">
      <c r="A6345" s="27">
        <f t="shared" si="74"/>
        <v>2532</v>
      </c>
      <c r="B6345" s="31">
        <v>45110</v>
      </c>
      <c r="C6345" s="31">
        <v>45103</v>
      </c>
      <c r="D6345" s="19" t="s">
        <v>1974</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customHeight="1" x14ac:dyDescent="0.3">
      <c r="A6346" s="27">
        <f t="shared" si="74"/>
        <v>2533</v>
      </c>
      <c r="B6346" s="31">
        <v>45110</v>
      </c>
      <c r="C6346" s="31">
        <v>45103</v>
      </c>
      <c r="D6346" s="19" t="s">
        <v>1974</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customHeight="1" x14ac:dyDescent="0.3">
      <c r="A6347" s="27">
        <f t="shared" si="74"/>
        <v>2534</v>
      </c>
      <c r="B6347" s="31">
        <v>45110</v>
      </c>
      <c r="C6347" s="31">
        <v>45103</v>
      </c>
      <c r="D6347" s="19" t="s">
        <v>1974</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customHeight="1" x14ac:dyDescent="0.3">
      <c r="A6348" s="27">
        <f t="shared" si="74"/>
        <v>2535</v>
      </c>
      <c r="B6348" s="31">
        <v>45110</v>
      </c>
      <c r="C6348" s="31">
        <v>45103</v>
      </c>
      <c r="D6348" s="19" t="s">
        <v>1974</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customHeight="1" x14ac:dyDescent="0.3">
      <c r="A6349" s="27">
        <f t="shared" si="74"/>
        <v>2536</v>
      </c>
      <c r="B6349" s="31">
        <v>45110</v>
      </c>
      <c r="C6349" s="31">
        <v>45100</v>
      </c>
      <c r="D6349" s="19" t="s">
        <v>1942</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customHeight="1" x14ac:dyDescent="0.3">
      <c r="A6350" s="27">
        <f t="shared" si="74"/>
        <v>2537</v>
      </c>
      <c r="B6350" s="31">
        <v>45110</v>
      </c>
      <c r="C6350" s="31">
        <v>45097</v>
      </c>
      <c r="D6350" s="19" t="s">
        <v>2111</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LeaveTracker[[#This Row],[Days]]&amp;" "&amp;LeaveTracker[[#This Row],[Type of Leave]]</f>
        <v>1 SL</v>
      </c>
      <c r="L6350" s="23">
        <v>1</v>
      </c>
      <c r="M6350" s="27"/>
    </row>
    <row r="6351" spans="1:13" ht="30" customHeight="1" x14ac:dyDescent="0.3">
      <c r="A6351" s="27">
        <f t="shared" si="74"/>
        <v>2538</v>
      </c>
      <c r="B6351" s="31">
        <v>45110</v>
      </c>
      <c r="C6351" s="31">
        <v>45097</v>
      </c>
      <c r="D6351" s="19" t="s">
        <v>2111</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customHeight="1" x14ac:dyDescent="0.3">
      <c r="A6352" s="27">
        <f t="shared" si="74"/>
        <v>2539</v>
      </c>
      <c r="B6352" s="31">
        <v>45110</v>
      </c>
      <c r="C6352" s="31">
        <v>45107</v>
      </c>
      <c r="D6352" s="19" t="s">
        <v>2202</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customHeight="1" x14ac:dyDescent="0.3">
      <c r="A6353" s="27">
        <f t="shared" si="74"/>
        <v>2540</v>
      </c>
      <c r="B6353" s="31">
        <v>45110</v>
      </c>
      <c r="C6353" s="31">
        <v>45107</v>
      </c>
      <c r="D6353" s="19" t="s">
        <v>2202</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customHeight="1" x14ac:dyDescent="0.3">
      <c r="A6354" s="27">
        <f t="shared" si="74"/>
        <v>2541</v>
      </c>
      <c r="B6354" s="31">
        <v>45110</v>
      </c>
      <c r="C6354" s="31">
        <v>45090</v>
      </c>
      <c r="D6354" s="19" t="s">
        <v>2422</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customHeight="1" x14ac:dyDescent="0.3">
      <c r="A6355" s="27">
        <f t="shared" si="74"/>
        <v>2542</v>
      </c>
      <c r="B6355" s="31">
        <v>45110</v>
      </c>
      <c r="C6355" s="31">
        <v>45104</v>
      </c>
      <c r="D6355" s="19" t="s">
        <v>1757</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customHeight="1" x14ac:dyDescent="0.3">
      <c r="A6358" s="27">
        <f t="shared" si="74"/>
        <v>2545</v>
      </c>
      <c r="B6358" s="31">
        <v>45110</v>
      </c>
      <c r="C6358" s="31">
        <v>45096</v>
      </c>
      <c r="D6358" s="19" t="s">
        <v>1829</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customHeight="1" x14ac:dyDescent="0.3">
      <c r="A6359" s="27">
        <f t="shared" si="74"/>
        <v>2546</v>
      </c>
      <c r="B6359" s="31">
        <v>45110</v>
      </c>
      <c r="C6359" s="31">
        <v>45096</v>
      </c>
      <c r="D6359" s="19" t="s">
        <v>1829</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customHeight="1" x14ac:dyDescent="0.3">
      <c r="A6360" s="27">
        <f t="shared" si="74"/>
        <v>2547</v>
      </c>
      <c r="B6360" s="31">
        <v>45110</v>
      </c>
      <c r="C6360" s="31">
        <v>45099</v>
      </c>
      <c r="D6360" s="19" t="s">
        <v>1761</v>
      </c>
      <c r="E6360" s="19" t="str">
        <f>IF(ISBLANK(LeaveTracker[[#This Row],[Employee Name]]),"-----",VLOOKUP(LeaveTracker[[#This Row],[Employee Name]],Employees[[Employee Name]:[Office]],7))</f>
        <v>CSWDO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customHeight="1" x14ac:dyDescent="0.3">
      <c r="A6361" s="27">
        <f t="shared" si="74"/>
        <v>2548</v>
      </c>
      <c r="B6361" s="31">
        <v>45110</v>
      </c>
      <c r="C6361" s="31">
        <v>45103</v>
      </c>
      <c r="D6361" s="19" t="s">
        <v>1885</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customHeight="1" x14ac:dyDescent="0.3">
      <c r="A6362" s="27">
        <f t="shared" si="74"/>
        <v>2549</v>
      </c>
      <c r="B6362" s="31">
        <v>45110</v>
      </c>
      <c r="C6362" s="31">
        <v>45103</v>
      </c>
      <c r="D6362" s="19" t="s">
        <v>1885</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customHeight="1" x14ac:dyDescent="0.3">
      <c r="A6363" s="27">
        <f t="shared" si="74"/>
        <v>2550</v>
      </c>
      <c r="B6363" s="31">
        <v>45110</v>
      </c>
      <c r="C6363" s="31">
        <v>45103</v>
      </c>
      <c r="D6363" s="19" t="s">
        <v>1885</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customHeight="1" x14ac:dyDescent="0.3">
      <c r="A6370" s="27">
        <f t="shared" si="74"/>
        <v>2557</v>
      </c>
      <c r="B6370" s="31">
        <v>45110</v>
      </c>
      <c r="C6370" s="31">
        <v>45099</v>
      </c>
      <c r="D6370" s="19" t="s">
        <v>2274</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2423</v>
      </c>
      <c r="K6370" s="61" t="str">
        <f ca="1">LeaveTracker[[#This Row],[Days]]&amp;" "&amp;LeaveTracker[[#This Row],[Type of Leave]]</f>
        <v>1 SL</v>
      </c>
      <c r="L6370" s="23">
        <f ca="1">NETWORKDAYS(LeaveTracker[[#This Row],[Start Date]],LeaveTracker[[#This Row],[End Date]],lstHolidays)</f>
        <v>1</v>
      </c>
      <c r="M6370" s="27"/>
    </row>
    <row r="6371" spans="1:13" ht="30"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customHeight="1" x14ac:dyDescent="0.3">
      <c r="A6372" s="27">
        <f t="shared" si="74"/>
        <v>2559</v>
      </c>
      <c r="B6372" s="31">
        <v>45110</v>
      </c>
      <c r="C6372" s="31">
        <v>45102</v>
      </c>
      <c r="D6372" s="19" t="s">
        <v>2426</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customHeight="1" x14ac:dyDescent="0.3">
      <c r="A6373" s="27">
        <f t="shared" ref="A6373:A6436" si="75">A6372+1</f>
        <v>2560</v>
      </c>
      <c r="B6373" s="31">
        <v>45110</v>
      </c>
      <c r="C6373" s="31">
        <v>45102</v>
      </c>
      <c r="D6373" s="19" t="s">
        <v>2426</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customHeight="1" x14ac:dyDescent="0.3">
      <c r="A6374" s="27">
        <f t="shared" si="75"/>
        <v>2561</v>
      </c>
      <c r="B6374" s="31">
        <v>45110</v>
      </c>
      <c r="C6374" s="31">
        <v>45102</v>
      </c>
      <c r="D6374" s="19" t="s">
        <v>2426</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customHeight="1" x14ac:dyDescent="0.3">
      <c r="A6375" s="27">
        <f t="shared" si="75"/>
        <v>2562</v>
      </c>
      <c r="B6375" s="31">
        <v>45110</v>
      </c>
      <c r="C6375" s="31">
        <v>45102</v>
      </c>
      <c r="D6375" s="19" t="s">
        <v>2426</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customHeight="1" x14ac:dyDescent="0.3">
      <c r="A6376" s="27">
        <f t="shared" si="75"/>
        <v>2563</v>
      </c>
      <c r="B6376" s="31">
        <v>45110</v>
      </c>
      <c r="C6376" s="31">
        <v>45102</v>
      </c>
      <c r="D6376" s="19" t="s">
        <v>2426</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customHeight="1" x14ac:dyDescent="0.3">
      <c r="A6377" s="27">
        <f t="shared" si="75"/>
        <v>2564</v>
      </c>
      <c r="B6377" s="31">
        <v>45110</v>
      </c>
      <c r="C6377" s="31">
        <v>45097</v>
      </c>
      <c r="D6377" s="19" t="s">
        <v>1796</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customHeight="1" x14ac:dyDescent="0.3">
      <c r="A6378" s="27">
        <f t="shared" si="75"/>
        <v>2565</v>
      </c>
      <c r="B6378" s="31">
        <v>45110</v>
      </c>
      <c r="C6378" s="31">
        <v>45097</v>
      </c>
      <c r="D6378" s="19" t="s">
        <v>1796</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customHeight="1" x14ac:dyDescent="0.3">
      <c r="A6379" s="27">
        <f t="shared" si="75"/>
        <v>2566</v>
      </c>
      <c r="B6379" s="31">
        <v>45110</v>
      </c>
      <c r="C6379" s="31">
        <v>45104</v>
      </c>
      <c r="D6379" s="19" t="s">
        <v>2122</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customHeight="1" x14ac:dyDescent="0.3">
      <c r="A6383" s="27">
        <f t="shared" si="75"/>
        <v>2570</v>
      </c>
      <c r="B6383" s="31">
        <v>45110</v>
      </c>
      <c r="C6383" s="31">
        <v>45103</v>
      </c>
      <c r="D6383" s="19" t="s">
        <v>1775</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customHeight="1" x14ac:dyDescent="0.3">
      <c r="A6384" s="27">
        <f t="shared" si="75"/>
        <v>2571</v>
      </c>
      <c r="B6384" s="31">
        <v>45110</v>
      </c>
      <c r="C6384" s="31">
        <v>45104</v>
      </c>
      <c r="D6384" s="19" t="s">
        <v>1887</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customHeight="1" x14ac:dyDescent="0.3">
      <c r="A6385" s="27">
        <f t="shared" si="75"/>
        <v>2572</v>
      </c>
      <c r="B6385" s="31">
        <v>45110</v>
      </c>
      <c r="C6385" s="31">
        <v>45104</v>
      </c>
      <c r="D6385" s="19" t="s">
        <v>1887</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customHeight="1" x14ac:dyDescent="0.3">
      <c r="A6386" s="27">
        <f t="shared" si="75"/>
        <v>2573</v>
      </c>
      <c r="B6386" s="31">
        <v>45110</v>
      </c>
      <c r="C6386" s="31">
        <v>45104</v>
      </c>
      <c r="D6386" s="19" t="s">
        <v>2088</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customHeight="1" x14ac:dyDescent="0.3">
      <c r="A6387" s="27">
        <f t="shared" si="75"/>
        <v>2574</v>
      </c>
      <c r="B6387" s="31">
        <v>45110</v>
      </c>
      <c r="C6387" s="31">
        <v>45104</v>
      </c>
      <c r="D6387" s="19" t="s">
        <v>2088</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customHeight="1" x14ac:dyDescent="0.3">
      <c r="A6388" s="27">
        <f t="shared" si="75"/>
        <v>2575</v>
      </c>
      <c r="B6388" s="31">
        <v>45110</v>
      </c>
      <c r="C6388" s="31">
        <v>45104</v>
      </c>
      <c r="D6388" s="19" t="s">
        <v>2088</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6 VL</v>
      </c>
      <c r="L6388" s="23">
        <f ca="1">NETWORKDAYS(LeaveTracker[[#This Row],[Start Date]],LeaveTracker[[#This Row],[End Date]],lstHolidays)</f>
        <v>6</v>
      </c>
      <c r="M6388" s="27"/>
    </row>
    <row r="6389" spans="1:13" ht="30" customHeight="1" x14ac:dyDescent="0.3">
      <c r="A6389" s="27">
        <f t="shared" si="75"/>
        <v>2576</v>
      </c>
      <c r="B6389" s="31">
        <v>45110</v>
      </c>
      <c r="C6389" s="31">
        <v>45103</v>
      </c>
      <c r="D6389" s="19" t="s">
        <v>1821</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customHeight="1" x14ac:dyDescent="0.3">
      <c r="A6391" s="27">
        <f t="shared" si="75"/>
        <v>2578</v>
      </c>
      <c r="B6391" s="31">
        <v>45110</v>
      </c>
      <c r="C6391" s="31">
        <v>45126</v>
      </c>
      <c r="D6391" s="19" t="s">
        <v>2421</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4 VL</v>
      </c>
      <c r="L6391" s="23">
        <f ca="1">NETWORKDAYS(LeaveTracker[[#This Row],[Start Date]],LeaveTracker[[#This Row],[End Date]],lstHolidays)</f>
        <v>4</v>
      </c>
      <c r="M6391" s="27"/>
    </row>
    <row r="6392" spans="1:13" ht="30" customHeight="1" x14ac:dyDescent="0.3">
      <c r="A6392" s="27">
        <f t="shared" si="75"/>
        <v>2579</v>
      </c>
      <c r="B6392" s="31">
        <v>45110</v>
      </c>
      <c r="C6392" s="31">
        <v>45103</v>
      </c>
      <c r="D6392" s="19" t="s">
        <v>1882</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customHeight="1" x14ac:dyDescent="0.3">
      <c r="A6393" s="27">
        <f t="shared" si="75"/>
        <v>2580</v>
      </c>
      <c r="B6393" s="31">
        <v>45110</v>
      </c>
      <c r="C6393" s="31">
        <v>45106</v>
      </c>
      <c r="D6393" s="19" t="s">
        <v>1827</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customHeight="1" x14ac:dyDescent="0.3">
      <c r="A6394" s="27">
        <f t="shared" si="75"/>
        <v>2581</v>
      </c>
      <c r="B6394" s="31">
        <v>45110</v>
      </c>
      <c r="C6394" s="31">
        <v>45104</v>
      </c>
      <c r="D6394" s="19" t="s">
        <v>506</v>
      </c>
      <c r="E6394" s="19" t="str">
        <f>IF(ISBLANK(LeaveTracker[[#This Row],[Employee Name]]),"-----",VLOOKUP(LeaveTracker[[#This Row],[Employee Name]],Employees[[Employee Name]:[Office]],7))</f>
        <v>ACCOUNTING</v>
      </c>
      <c r="F6394" s="19" t="str">
        <f>IF(ISBLANK(LeaveTracker[[#This Row],[Employee Name]]),"-----",VLOOKUP(LeaveTracker[[#This Row],[Employee Name]],Employees[[Employee Name]:[Office]],6))</f>
        <v>REGULAR</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2427</v>
      </c>
      <c r="K6395" s="61" t="str">
        <f ca="1">LeaveTracker[[#This Row],[Days]]&amp;" "&amp;LeaveTracker[[#This Row],[Type of Leave]]</f>
        <v xml:space="preserve">1 SL </v>
      </c>
      <c r="L6395" s="23">
        <f ca="1">NETWORKDAYS(LeaveTracker[[#This Row],[Start Date]],LeaveTracker[[#This Row],[End Date]],lstHolidays)</f>
        <v>1</v>
      </c>
      <c r="M6395" s="27"/>
    </row>
    <row r="6396" spans="1:13" ht="30"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customHeight="1" x14ac:dyDescent="0.3">
      <c r="A6397" s="27">
        <f t="shared" si="75"/>
        <v>2584</v>
      </c>
      <c r="B6397" s="31">
        <v>45110</v>
      </c>
      <c r="C6397" s="31">
        <v>45104</v>
      </c>
      <c r="D6397" s="19" t="s">
        <v>1034</v>
      </c>
      <c r="E6397" s="19" t="str">
        <f>IF(ISBLANK(LeaveTracker[[#This Row],[Employee Name]]),"-----",VLOOKUP(LeaveTracker[[#This Row],[Employee Name]],Employees[[Employee Name]:[Office]],7))</f>
        <v>ONT</v>
      </c>
      <c r="F6397" s="19" t="str">
        <f>IF(ISBLANK(LeaveTracker[[#This Row],[Employee Name]]),"-----",VLOOKUP(LeaveTracker[[#This Row],[Employee Name]],Employees[[Employee Name]:[Office]],6))</f>
        <v>REGULAR</v>
      </c>
      <c r="G6397" s="24">
        <v>45101</v>
      </c>
      <c r="H6397" s="24">
        <v>45101</v>
      </c>
      <c r="I6397" s="20" t="s">
        <v>2428</v>
      </c>
      <c r="K6397" s="61" t="str">
        <f>LeaveTracker[[#This Row],[Days]]&amp;" "&amp;LeaveTracker[[#This Row],[Type of Leave]]</f>
        <v xml:space="preserve">1 OTHER </v>
      </c>
      <c r="L6397" s="23">
        <v>1</v>
      </c>
      <c r="M6397" s="27"/>
    </row>
    <row r="6398" spans="1:13" ht="30" customHeight="1" x14ac:dyDescent="0.3">
      <c r="A6398" s="27">
        <f t="shared" si="75"/>
        <v>2585</v>
      </c>
      <c r="B6398" s="31">
        <v>45110</v>
      </c>
      <c r="C6398" s="31">
        <v>45104</v>
      </c>
      <c r="D6398" s="19" t="s">
        <v>1034</v>
      </c>
      <c r="E6398" s="19" t="str">
        <f>IF(ISBLANK(LeaveTracker[[#This Row],[Employee Name]]),"-----",VLOOKUP(LeaveTracker[[#This Row],[Employee Name]],Employees[[Employee Name]:[Office]],7))</f>
        <v>ONT</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customHeight="1" x14ac:dyDescent="0.3">
      <c r="A6401" s="27">
        <f t="shared" si="75"/>
        <v>2588</v>
      </c>
      <c r="B6401" s="31">
        <v>45110</v>
      </c>
      <c r="C6401" s="31">
        <v>45084</v>
      </c>
      <c r="D6401" s="19" t="s">
        <v>1766</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customHeight="1" x14ac:dyDescent="0.3">
      <c r="A6402" s="27">
        <f t="shared" si="75"/>
        <v>2589</v>
      </c>
      <c r="B6402" s="31">
        <v>45110</v>
      </c>
      <c r="C6402" s="31">
        <v>45106</v>
      </c>
      <c r="D6402" s="19" t="s">
        <v>1749</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customHeight="1" x14ac:dyDescent="0.3">
      <c r="A6403" s="27">
        <f t="shared" si="75"/>
        <v>2590</v>
      </c>
      <c r="B6403" s="31">
        <v>45110</v>
      </c>
      <c r="C6403" s="31">
        <v>45106</v>
      </c>
      <c r="D6403" s="19" t="s">
        <v>1749</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customHeight="1" x14ac:dyDescent="0.3">
      <c r="A6404" s="27">
        <f t="shared" si="75"/>
        <v>2591</v>
      </c>
      <c r="B6404" s="31">
        <v>45110</v>
      </c>
      <c r="C6404" s="31">
        <v>45099</v>
      </c>
      <c r="D6404" s="19" t="s">
        <v>1848</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customHeight="1" x14ac:dyDescent="0.3">
      <c r="A6406" s="27">
        <f t="shared" si="75"/>
        <v>2593</v>
      </c>
      <c r="B6406" s="31">
        <v>45110</v>
      </c>
      <c r="C6406" s="31">
        <v>45103</v>
      </c>
      <c r="D6406" s="19" t="s">
        <v>1939</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customHeight="1" x14ac:dyDescent="0.3">
      <c r="A6407" s="27">
        <f t="shared" si="75"/>
        <v>2594</v>
      </c>
      <c r="B6407" s="31">
        <v>45110</v>
      </c>
      <c r="C6407" s="31">
        <v>45103</v>
      </c>
      <c r="D6407" s="19" t="s">
        <v>1939</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customHeight="1" x14ac:dyDescent="0.3">
      <c r="A6410" s="27">
        <f t="shared" si="75"/>
        <v>2597</v>
      </c>
      <c r="B6410" s="31">
        <v>45110</v>
      </c>
      <c r="C6410" s="31">
        <v>45101</v>
      </c>
      <c r="D6410" s="19" t="s">
        <v>1765</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customHeight="1" x14ac:dyDescent="0.3">
      <c r="A6415" s="27">
        <f t="shared" si="75"/>
        <v>2602</v>
      </c>
      <c r="B6415" s="31">
        <v>45110</v>
      </c>
      <c r="C6415" s="31">
        <v>45106</v>
      </c>
      <c r="D6415" s="19" t="s">
        <v>1758</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customHeight="1" x14ac:dyDescent="0.3">
      <c r="A6416" s="27">
        <f t="shared" si="75"/>
        <v>2603</v>
      </c>
      <c r="B6416" s="31">
        <v>45110</v>
      </c>
      <c r="C6416" s="31">
        <v>45106</v>
      </c>
      <c r="D6416" s="19" t="s">
        <v>1769</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customHeight="1" x14ac:dyDescent="0.3">
      <c r="A6424" s="27">
        <f t="shared" si="75"/>
        <v>2611</v>
      </c>
      <c r="B6424" s="31">
        <v>45110</v>
      </c>
      <c r="C6424" s="31">
        <v>45137</v>
      </c>
      <c r="D6424" s="19" t="s">
        <v>1851</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customHeight="1" x14ac:dyDescent="0.3">
      <c r="A6425" s="27">
        <f t="shared" si="75"/>
        <v>2612</v>
      </c>
      <c r="B6425" s="31">
        <v>45110</v>
      </c>
      <c r="C6425" s="31">
        <v>45137</v>
      </c>
      <c r="D6425" s="19" t="s">
        <v>1851</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customHeight="1" x14ac:dyDescent="0.3">
      <c r="A6426" s="27">
        <f t="shared" si="75"/>
        <v>2613</v>
      </c>
      <c r="B6426" s="31">
        <v>45110</v>
      </c>
      <c r="C6426" s="31">
        <v>45104</v>
      </c>
      <c r="D6426" s="19" t="s">
        <v>1945</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customHeight="1" x14ac:dyDescent="0.3">
      <c r="A6429" s="27">
        <f t="shared" si="75"/>
        <v>2616</v>
      </c>
      <c r="B6429" s="31">
        <v>45110</v>
      </c>
      <c r="C6429" s="31">
        <v>45103</v>
      </c>
      <c r="D6429" s="19" t="s">
        <v>2287</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customHeight="1" x14ac:dyDescent="0.3">
      <c r="A6436" s="27">
        <f t="shared" si="75"/>
        <v>2623</v>
      </c>
      <c r="B6436" s="31">
        <v>45110</v>
      </c>
      <c r="C6436" s="31">
        <v>45106</v>
      </c>
      <c r="D6436" s="19" t="s">
        <v>323</v>
      </c>
      <c r="E6436" s="19" t="str">
        <f>IF(ISBLANK(LeaveTracker[[#This Row],[Employee Name]]),"-----",VLOOKUP(LeaveTracker[[#This Row],[Employee Name]],Employees[[Employee Name]:[Office]],7))</f>
        <v>CEO</v>
      </c>
      <c r="F6436" s="19" t="str">
        <f>IF(ISBLANK(LeaveTracker[[#This Row],[Employee Name]]),"-----",VLOOKUP(LeaveTracker[[#This Row],[Employee Name]],Employees[[Employee Name]:[Office]],6))</f>
        <v>REGULAR</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customHeight="1" x14ac:dyDescent="0.3">
      <c r="A6439" s="27">
        <f t="shared" si="76"/>
        <v>2626</v>
      </c>
      <c r="B6439" s="31">
        <v>45110</v>
      </c>
      <c r="C6439" s="31">
        <v>45107</v>
      </c>
      <c r="D6439" s="19" t="s">
        <v>1935</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customHeight="1" x14ac:dyDescent="0.3">
      <c r="A6440" s="27">
        <f t="shared" si="76"/>
        <v>2627</v>
      </c>
      <c r="B6440" s="31">
        <v>45110</v>
      </c>
      <c r="C6440" s="31">
        <v>45107</v>
      </c>
      <c r="D6440" s="19" t="s">
        <v>1935</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customHeight="1" x14ac:dyDescent="0.3">
      <c r="A6441" s="27">
        <f t="shared" si="76"/>
        <v>2628</v>
      </c>
      <c r="B6441" s="31">
        <v>45110</v>
      </c>
      <c r="C6441" s="31">
        <v>45107</v>
      </c>
      <c r="D6441" s="19" t="s">
        <v>1935</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customHeight="1" x14ac:dyDescent="0.3">
      <c r="A6442" s="27">
        <f t="shared" si="76"/>
        <v>2629</v>
      </c>
      <c r="B6442" s="31">
        <v>45110</v>
      </c>
      <c r="C6442" s="31">
        <v>45107</v>
      </c>
      <c r="D6442" s="19" t="s">
        <v>1935</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3 VL</v>
      </c>
      <c r="L6442" s="23">
        <f ca="1">NETWORKDAYS(LeaveTracker[[#This Row],[Start Date]],LeaveTracker[[#This Row],[End Date]],lstHolidays)</f>
        <v>3</v>
      </c>
      <c r="M6442" s="27"/>
    </row>
    <row r="6443" spans="1:13" ht="30" customHeight="1" x14ac:dyDescent="0.3">
      <c r="A6443" s="27">
        <f t="shared" si="76"/>
        <v>2630</v>
      </c>
      <c r="B6443" s="31">
        <v>45110</v>
      </c>
      <c r="C6443" s="31">
        <v>45107</v>
      </c>
      <c r="D6443" s="19" t="s">
        <v>1935</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customHeight="1" x14ac:dyDescent="0.3">
      <c r="A6445" s="27">
        <f t="shared" si="76"/>
        <v>2632</v>
      </c>
      <c r="B6445" s="31">
        <v>45110</v>
      </c>
      <c r="C6445" s="31">
        <v>45106</v>
      </c>
      <c r="D6445" s="19" t="s">
        <v>2356</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customHeight="1" x14ac:dyDescent="0.3">
      <c r="A6446" s="27">
        <f t="shared" si="76"/>
        <v>2633</v>
      </c>
      <c r="B6446" s="31">
        <v>45110</v>
      </c>
      <c r="C6446" s="31">
        <v>45106</v>
      </c>
      <c r="D6446" s="19" t="s">
        <v>1811</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customHeight="1" x14ac:dyDescent="0.3">
      <c r="A6447" s="27">
        <f t="shared" si="76"/>
        <v>2634</v>
      </c>
      <c r="B6447" s="31">
        <v>45111</v>
      </c>
      <c r="C6447" s="31">
        <v>45106</v>
      </c>
      <c r="D6447" s="19" t="s">
        <v>1811</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customHeight="1" x14ac:dyDescent="0.3">
      <c r="A6448" s="27">
        <f t="shared" si="76"/>
        <v>2635</v>
      </c>
      <c r="B6448" s="31">
        <v>45111</v>
      </c>
      <c r="C6448" s="31">
        <v>45108</v>
      </c>
      <c r="D6448" s="19" t="s">
        <v>1793</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customHeight="1" x14ac:dyDescent="0.3">
      <c r="A6449" s="27">
        <f t="shared" si="76"/>
        <v>2636</v>
      </c>
      <c r="B6449" s="31">
        <v>45111</v>
      </c>
      <c r="C6449" s="31">
        <v>45108</v>
      </c>
      <c r="D6449" s="19" t="s">
        <v>1845</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customHeight="1" x14ac:dyDescent="0.3">
      <c r="A6450" s="27">
        <f t="shared" si="76"/>
        <v>2637</v>
      </c>
      <c r="B6450" s="31">
        <v>45111</v>
      </c>
      <c r="C6450" s="31">
        <v>45108</v>
      </c>
      <c r="D6450" s="19" t="s">
        <v>1845</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customHeight="1" x14ac:dyDescent="0.3">
      <c r="A6451" s="27">
        <f t="shared" si="76"/>
        <v>2638</v>
      </c>
      <c r="B6451" s="31">
        <v>45111</v>
      </c>
      <c r="C6451" s="31">
        <v>45104</v>
      </c>
      <c r="D6451" s="19" t="s">
        <v>1916</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customHeight="1" x14ac:dyDescent="0.3">
      <c r="A6452" s="27">
        <f t="shared" si="76"/>
        <v>2639</v>
      </c>
      <c r="B6452" s="31">
        <v>45111</v>
      </c>
      <c r="C6452" s="31">
        <v>45104</v>
      </c>
      <c r="D6452" s="19" t="s">
        <v>1916</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customHeight="1" x14ac:dyDescent="0.3">
      <c r="A6453" s="27">
        <f t="shared" si="76"/>
        <v>2640</v>
      </c>
      <c r="B6453" s="31">
        <v>45111</v>
      </c>
      <c r="C6453" s="31">
        <v>45110</v>
      </c>
      <c r="D6453" s="19" t="s">
        <v>1757</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customHeight="1" x14ac:dyDescent="0.3">
      <c r="A6454" s="27">
        <f t="shared" si="76"/>
        <v>2641</v>
      </c>
      <c r="B6454" s="31">
        <v>45111</v>
      </c>
      <c r="C6454" s="31">
        <v>45110</v>
      </c>
      <c r="D6454" s="19" t="s">
        <v>1850</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customHeight="1" x14ac:dyDescent="0.3">
      <c r="A6455" s="27">
        <f t="shared" si="76"/>
        <v>2642</v>
      </c>
      <c r="B6455" s="31">
        <v>45111</v>
      </c>
      <c r="C6455" s="31">
        <v>45110</v>
      </c>
      <c r="D6455" s="19" t="s">
        <v>1850</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customHeight="1" x14ac:dyDescent="0.3">
      <c r="A6456" s="27">
        <f t="shared" si="76"/>
        <v>2643</v>
      </c>
      <c r="B6456" s="31">
        <v>45111</v>
      </c>
      <c r="C6456" s="24">
        <v>45115</v>
      </c>
      <c r="D6456" s="19" t="s">
        <v>1975</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customHeight="1" x14ac:dyDescent="0.3">
      <c r="A6457" s="27">
        <f t="shared" si="76"/>
        <v>2644</v>
      </c>
      <c r="B6457" s="31">
        <v>45111</v>
      </c>
      <c r="C6457" s="24">
        <v>45115</v>
      </c>
      <c r="D6457" s="19" t="s">
        <v>1975</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customHeight="1" x14ac:dyDescent="0.3">
      <c r="A6458" s="27">
        <f t="shared" si="76"/>
        <v>2645</v>
      </c>
      <c r="B6458" s="31">
        <v>45111</v>
      </c>
      <c r="C6458" s="31">
        <v>45103</v>
      </c>
      <c r="D6458" s="19" t="s">
        <v>1946</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customHeight="1" x14ac:dyDescent="0.3">
      <c r="A6459" s="27">
        <f t="shared" si="76"/>
        <v>2646</v>
      </c>
      <c r="B6459" s="31">
        <v>45111</v>
      </c>
      <c r="C6459" s="31">
        <v>45103</v>
      </c>
      <c r="D6459" s="19" t="s">
        <v>1946</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customHeight="1" x14ac:dyDescent="0.3">
      <c r="A6460" s="27">
        <f t="shared" si="76"/>
        <v>2647</v>
      </c>
      <c r="B6460" s="31">
        <v>45111</v>
      </c>
      <c r="C6460" s="31">
        <v>45103</v>
      </c>
      <c r="D6460" s="19" t="s">
        <v>1946</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customHeight="1" x14ac:dyDescent="0.3">
      <c r="A6461" s="27">
        <f t="shared" si="76"/>
        <v>2648</v>
      </c>
      <c r="B6461" s="31">
        <v>45111</v>
      </c>
      <c r="C6461" s="31">
        <v>45103</v>
      </c>
      <c r="D6461" s="19" t="s">
        <v>1946</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customHeight="1" x14ac:dyDescent="0.3">
      <c r="A6462" s="27">
        <f t="shared" si="76"/>
        <v>2649</v>
      </c>
      <c r="B6462" s="31">
        <v>45111</v>
      </c>
      <c r="C6462" s="31">
        <v>45103</v>
      </c>
      <c r="D6462" s="19" t="s">
        <v>1946</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customHeight="1" x14ac:dyDescent="0.3">
      <c r="A6463" s="27">
        <f t="shared" si="76"/>
        <v>2650</v>
      </c>
      <c r="B6463" s="31">
        <v>45111</v>
      </c>
      <c r="C6463" s="31">
        <v>45103</v>
      </c>
      <c r="D6463" s="19" t="s">
        <v>1946</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customHeight="1" x14ac:dyDescent="0.3">
      <c r="A6464" s="27">
        <f t="shared" si="76"/>
        <v>2651</v>
      </c>
      <c r="B6464" s="31">
        <v>45111</v>
      </c>
      <c r="C6464" s="31">
        <v>45104</v>
      </c>
      <c r="D6464" s="19" t="s">
        <v>2227</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customHeight="1" x14ac:dyDescent="0.3">
      <c r="A6465" s="27">
        <f t="shared" si="76"/>
        <v>2652</v>
      </c>
      <c r="B6465" s="31">
        <v>45111</v>
      </c>
      <c r="C6465" s="31">
        <v>45104</v>
      </c>
      <c r="D6465" s="19" t="s">
        <v>2227</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customHeight="1" x14ac:dyDescent="0.3">
      <c r="A6466" s="27">
        <f t="shared" si="76"/>
        <v>2653</v>
      </c>
      <c r="B6466" s="31">
        <v>45111</v>
      </c>
      <c r="C6466" s="31">
        <v>45104</v>
      </c>
      <c r="D6466" s="19" t="s">
        <v>2227</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customHeight="1" x14ac:dyDescent="0.3">
      <c r="A6467" s="27">
        <f t="shared" si="76"/>
        <v>2654</v>
      </c>
      <c r="B6467" s="31">
        <v>45111</v>
      </c>
      <c r="C6467" s="31">
        <v>45104</v>
      </c>
      <c r="D6467" s="19" t="s">
        <v>2227</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customHeight="1" x14ac:dyDescent="0.3">
      <c r="A6468" s="27">
        <f t="shared" si="76"/>
        <v>2655</v>
      </c>
      <c r="B6468" s="31">
        <v>45111</v>
      </c>
      <c r="C6468" s="31">
        <v>45104</v>
      </c>
      <c r="D6468" s="19" t="s">
        <v>2227</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customHeight="1" x14ac:dyDescent="0.3">
      <c r="A6469" s="27">
        <f t="shared" si="76"/>
        <v>2656</v>
      </c>
      <c r="B6469" s="31">
        <v>45111</v>
      </c>
      <c r="C6469" s="31">
        <v>45104</v>
      </c>
      <c r="D6469" s="19" t="s">
        <v>2227</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customHeight="1" x14ac:dyDescent="0.3">
      <c r="A6470" s="27">
        <f t="shared" si="76"/>
        <v>2657</v>
      </c>
      <c r="B6470" s="31">
        <v>45111</v>
      </c>
      <c r="C6470" s="31">
        <v>45104</v>
      </c>
      <c r="D6470" s="19" t="s">
        <v>2227</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customHeight="1" x14ac:dyDescent="0.3">
      <c r="A6471" s="27">
        <f t="shared" si="76"/>
        <v>2658</v>
      </c>
      <c r="B6471" s="31">
        <v>45111</v>
      </c>
      <c r="C6471" s="31">
        <v>45104</v>
      </c>
      <c r="D6471" s="19" t="s">
        <v>2227</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customHeight="1" x14ac:dyDescent="0.3">
      <c r="A6473" s="27">
        <f t="shared" si="76"/>
        <v>2660</v>
      </c>
      <c r="B6473" s="31">
        <v>45111</v>
      </c>
      <c r="C6473" s="31">
        <v>45110</v>
      </c>
      <c r="D6473" s="19" t="s">
        <v>1896</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customHeight="1" x14ac:dyDescent="0.3">
      <c r="A6474" s="27">
        <f t="shared" si="76"/>
        <v>2661</v>
      </c>
      <c r="B6474" s="31">
        <v>45111</v>
      </c>
      <c r="C6474" s="31">
        <v>45110</v>
      </c>
      <c r="D6474" s="19" t="s">
        <v>1896</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customHeight="1" x14ac:dyDescent="0.3">
      <c r="A6475" s="27">
        <f t="shared" si="76"/>
        <v>2662</v>
      </c>
      <c r="B6475" s="31">
        <v>45111</v>
      </c>
      <c r="C6475" s="31">
        <v>45100</v>
      </c>
      <c r="D6475" s="19" t="s">
        <v>2247</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customHeight="1" x14ac:dyDescent="0.3">
      <c r="A6476" s="27">
        <f t="shared" si="76"/>
        <v>2663</v>
      </c>
      <c r="B6476" s="31">
        <v>45111</v>
      </c>
      <c r="C6476" s="31">
        <v>45100</v>
      </c>
      <c r="D6476" s="19" t="s">
        <v>2247</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customHeight="1" x14ac:dyDescent="0.3">
      <c r="A6479" s="27">
        <f t="shared" si="76"/>
        <v>2666</v>
      </c>
      <c r="B6479" s="31">
        <v>45111</v>
      </c>
      <c r="C6479" s="31">
        <v>45110</v>
      </c>
      <c r="D6479" s="19" t="s">
        <v>2088</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customHeight="1" x14ac:dyDescent="0.3">
      <c r="A6480" s="27">
        <f t="shared" si="76"/>
        <v>2667</v>
      </c>
      <c r="B6480" s="31">
        <v>45111</v>
      </c>
      <c r="C6480" s="31">
        <v>45106</v>
      </c>
      <c r="D6480" s="19" t="s">
        <v>1772</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customHeight="1" x14ac:dyDescent="0.3">
      <c r="A6481" s="27">
        <f t="shared" si="76"/>
        <v>2668</v>
      </c>
      <c r="B6481" s="31">
        <v>45111</v>
      </c>
      <c r="C6481" s="31">
        <v>45106</v>
      </c>
      <c r="D6481" s="19" t="s">
        <v>1772</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customHeight="1" x14ac:dyDescent="0.3">
      <c r="A6482" s="27">
        <f t="shared" si="76"/>
        <v>2669</v>
      </c>
      <c r="B6482" s="31">
        <v>45111</v>
      </c>
      <c r="C6482" s="31">
        <v>45110</v>
      </c>
      <c r="D6482" s="19" t="s">
        <v>1885</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customHeight="1" x14ac:dyDescent="0.3">
      <c r="A6483" s="27">
        <f t="shared" si="76"/>
        <v>2670</v>
      </c>
      <c r="B6483" s="31">
        <v>45111</v>
      </c>
      <c r="C6483" s="31">
        <v>45110</v>
      </c>
      <c r="D6483" s="19" t="s">
        <v>2156</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customHeight="1" x14ac:dyDescent="0.3">
      <c r="A6485" s="27">
        <f t="shared" si="76"/>
        <v>2672</v>
      </c>
      <c r="B6485" s="31">
        <v>45111</v>
      </c>
      <c r="C6485" s="31">
        <v>45110</v>
      </c>
      <c r="D6485" s="19" t="s">
        <v>1887</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customHeight="1" x14ac:dyDescent="0.3">
      <c r="A6486" s="27">
        <f t="shared" si="76"/>
        <v>2673</v>
      </c>
      <c r="B6486" s="31">
        <v>45111</v>
      </c>
      <c r="C6486" s="31">
        <v>45106</v>
      </c>
      <c r="D6486" s="19" t="s">
        <v>1887</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customHeight="1" x14ac:dyDescent="0.3">
      <c r="A6504" s="27">
        <f t="shared" si="77"/>
        <v>2691</v>
      </c>
      <c r="B6504" s="31">
        <v>45111</v>
      </c>
      <c r="C6504" s="31">
        <v>45110</v>
      </c>
      <c r="D6504" s="19" t="s">
        <v>1811</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customHeight="1" x14ac:dyDescent="0.3">
      <c r="A6505" s="27">
        <f t="shared" si="77"/>
        <v>2692</v>
      </c>
      <c r="B6505" s="31">
        <v>45111</v>
      </c>
      <c r="C6505" s="31">
        <v>45110</v>
      </c>
      <c r="D6505" s="19" t="s">
        <v>1811</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customHeight="1" x14ac:dyDescent="0.3">
      <c r="A6506" s="27">
        <f t="shared" si="77"/>
        <v>2693</v>
      </c>
      <c r="B6506" s="31">
        <v>45111</v>
      </c>
      <c r="C6506" s="31">
        <v>45110</v>
      </c>
      <c r="D6506" s="19" t="s">
        <v>714</v>
      </c>
      <c r="E6506" s="19" t="str">
        <f>IF(ISBLANK(LeaveTracker[[#This Row],[Employee Name]]),"-----",VLOOKUP(LeaveTracker[[#This Row],[Employee Name]],Employees[[Employee Name]:[Office]],7))</f>
        <v>CBO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customHeight="1" x14ac:dyDescent="0.3">
      <c r="A6507" s="27">
        <f t="shared" si="77"/>
        <v>2694</v>
      </c>
      <c r="B6507" s="31">
        <v>45111</v>
      </c>
      <c r="C6507" s="31">
        <v>45110</v>
      </c>
      <c r="D6507" s="19" t="s">
        <v>1865</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3 SL</v>
      </c>
      <c r="L6507" s="23">
        <f ca="1">NETWORKDAYS(LeaveTracker[[#This Row],[Start Date]],LeaveTracker[[#This Row],[End Date]],lstHolidays)</f>
        <v>3</v>
      </c>
      <c r="M6507" s="27"/>
    </row>
    <row r="6508" spans="1:13" ht="30" customHeight="1" x14ac:dyDescent="0.3">
      <c r="A6508" s="27">
        <f t="shared" si="77"/>
        <v>2695</v>
      </c>
      <c r="B6508" s="31">
        <v>45111</v>
      </c>
      <c r="C6508" s="31">
        <v>45110</v>
      </c>
      <c r="D6508" s="19" t="s">
        <v>1821</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customHeight="1" x14ac:dyDescent="0.3">
      <c r="A6511" s="27">
        <f t="shared" si="77"/>
        <v>2698</v>
      </c>
      <c r="B6511" s="31">
        <v>45111</v>
      </c>
      <c r="C6511" s="31">
        <v>45110</v>
      </c>
      <c r="D6511" s="19" t="s">
        <v>1805</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customHeight="1" x14ac:dyDescent="0.3">
      <c r="A6512" s="27">
        <f t="shared" si="77"/>
        <v>2699</v>
      </c>
      <c r="B6512" s="31">
        <v>45111</v>
      </c>
      <c r="C6512" s="31">
        <v>45108</v>
      </c>
      <c r="D6512" s="19" t="s">
        <v>1879</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customHeight="1" x14ac:dyDescent="0.3">
      <c r="A6513" s="27">
        <f t="shared" si="77"/>
        <v>2700</v>
      </c>
      <c r="B6513" s="31">
        <v>45111</v>
      </c>
      <c r="C6513" s="31">
        <v>45110</v>
      </c>
      <c r="D6513" s="19" t="s">
        <v>1880</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customHeight="1" x14ac:dyDescent="0.3">
      <c r="A6514" s="27">
        <f t="shared" si="77"/>
        <v>2701</v>
      </c>
      <c r="B6514" s="31">
        <v>45111</v>
      </c>
      <c r="C6514" s="31">
        <v>45110</v>
      </c>
      <c r="D6514" s="19" t="s">
        <v>1880</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customHeight="1" x14ac:dyDescent="0.3">
      <c r="A6515" s="27">
        <f t="shared" si="77"/>
        <v>2702</v>
      </c>
      <c r="B6515" s="31">
        <v>45111</v>
      </c>
      <c r="C6515" s="31">
        <v>45110</v>
      </c>
      <c r="D6515" s="19" t="s">
        <v>1901</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customHeight="1" x14ac:dyDescent="0.3">
      <c r="A6516" s="27">
        <f t="shared" si="77"/>
        <v>2703</v>
      </c>
      <c r="B6516" s="31">
        <v>45111</v>
      </c>
      <c r="C6516" s="31">
        <v>45110</v>
      </c>
      <c r="D6516" s="19" t="s">
        <v>714</v>
      </c>
      <c r="E6516" s="19" t="str">
        <f>IF(ISBLANK(LeaveTracker[[#This Row],[Employee Name]]),"-----",VLOOKUP(LeaveTracker[[#This Row],[Employee Name]],Employees[[Employee Name]:[Office]],7))</f>
        <v>CBO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customHeight="1" x14ac:dyDescent="0.3">
      <c r="A6529" s="27">
        <f t="shared" si="77"/>
        <v>2716</v>
      </c>
      <c r="B6529" s="31">
        <v>45111</v>
      </c>
      <c r="C6529" s="31">
        <v>45110</v>
      </c>
      <c r="D6529" s="19" t="s">
        <v>2163</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6 VL</v>
      </c>
      <c r="L6529" s="23">
        <f ca="1">NETWORKDAYS(LeaveTracker[[#This Row],[Start Date]],LeaveTracker[[#This Row],[End Date]],lstHolidays)</f>
        <v>6</v>
      </c>
      <c r="M6529" s="27"/>
    </row>
    <row r="6530" spans="1:13" ht="30"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customHeight="1" x14ac:dyDescent="0.3">
      <c r="A6531" s="27">
        <f t="shared" si="77"/>
        <v>2718</v>
      </c>
      <c r="B6531" s="31">
        <v>45111</v>
      </c>
      <c r="C6531" s="31">
        <v>45103</v>
      </c>
      <c r="D6531" s="19" t="s">
        <v>2285</v>
      </c>
      <c r="E6531" s="19" t="str">
        <f>IF(ISBLANK(LeaveTracker[[#This Row],[Employee Name]]),"-----",VLOOKUP(LeaveTracker[[#This Row],[Employee Name]],Employees[[Employee Name]:[Office]],7))</f>
        <v>BPLO</v>
      </c>
      <c r="F6531" s="19">
        <f>IF(ISBLANK(LeaveTracker[[#This Row],[Employee Name]]),"-----",VLOOKUP(LeaveTracker[[#This Row],[Employee Name]],Employees[[Employee Name]:[Office]],6))</f>
        <v>0</v>
      </c>
      <c r="G6531" s="24">
        <v>45099</v>
      </c>
      <c r="H6531" s="24">
        <v>45100</v>
      </c>
      <c r="I6531" s="20" t="s">
        <v>81</v>
      </c>
      <c r="J6531" s="43" t="s">
        <v>2392</v>
      </c>
      <c r="K6531" s="61" t="str">
        <f ca="1">LeaveTracker[[#This Row],[Days]]&amp;" "&amp;LeaveTracker[[#This Row],[Type of Leave]]</f>
        <v>2 SL</v>
      </c>
      <c r="L6531" s="23">
        <f ca="1">NETWORKDAYS(LeaveTracker[[#This Row],[Start Date]],LeaveTracker[[#This Row],[End Date]],lstHolidays)</f>
        <v>2</v>
      </c>
      <c r="M6531" s="27"/>
    </row>
    <row r="6532" spans="1:13" ht="30" customHeight="1" x14ac:dyDescent="0.3">
      <c r="A6532" s="27">
        <f t="shared" si="77"/>
        <v>2719</v>
      </c>
      <c r="B6532" s="31">
        <v>45112</v>
      </c>
      <c r="C6532" s="31">
        <v>45112</v>
      </c>
      <c r="D6532" s="19" t="s">
        <v>1843</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customHeight="1" x14ac:dyDescent="0.3">
      <c r="A6533" s="27">
        <f t="shared" si="77"/>
        <v>2720</v>
      </c>
      <c r="B6533" s="31"/>
      <c r="D6533" s="19"/>
      <c r="E6533" s="19" t="str">
        <f>IF(ISBLANK(LeaveTracker[[#This Row],[Employee Name]]),"-----",VLOOKUP(LeaveTracker[[#This Row],[Employee Name]],Employees[[Employee Name]:[Office]],7))</f>
        <v>-----</v>
      </c>
      <c r="F6533" s="19" t="str">
        <f>IF(ISBLANK(LeaveTracker[[#This Row],[Employee Name]]),"-----",VLOOKUP(LeaveTracker[[#This Row],[Employee Name]],Employees[[Employee Name]:[Office]],6))</f>
        <v>-----</v>
      </c>
      <c r="G6533" s="24"/>
      <c r="H6533" s="24"/>
      <c r="I6533" s="19"/>
      <c r="K6533" s="61" t="str">
        <f ca="1">LeaveTracker[[#This Row],[Days]]&amp;" "&amp;LeaveTracker[[#This Row],[Type of Leave]]</f>
        <v xml:space="preserve">0 </v>
      </c>
      <c r="L6533" s="23">
        <f ca="1">NETWORKDAYS(LeaveTracker[[#This Row],[Start Date]],LeaveTracker[[#This Row],[End Date]],lstHolidays)</f>
        <v>0</v>
      </c>
      <c r="M6533" s="27"/>
    </row>
    <row r="6534" spans="1:13" ht="30" customHeight="1" x14ac:dyDescent="0.3">
      <c r="A6534" s="27">
        <f t="shared" si="77"/>
        <v>2721</v>
      </c>
      <c r="B6534" s="31"/>
      <c r="D6534" s="19"/>
      <c r="E6534" s="19" t="str">
        <f>IF(ISBLANK(LeaveTracker[[#This Row],[Employee Name]]),"-----",VLOOKUP(LeaveTracker[[#This Row],[Employee Name]],Employees[[Employee Name]:[Office]],7))</f>
        <v>-----</v>
      </c>
      <c r="F6534" s="19" t="str">
        <f>IF(ISBLANK(LeaveTracker[[#This Row],[Employee Name]]),"-----",VLOOKUP(LeaveTracker[[#This Row],[Employee Name]],Employees[[Employee Name]:[Office]],6))</f>
        <v>-----</v>
      </c>
      <c r="G6534" s="24"/>
      <c r="H6534" s="24"/>
      <c r="I6534" s="19"/>
      <c r="K6534" s="61" t="str">
        <f ca="1">LeaveTracker[[#This Row],[Days]]&amp;" "&amp;LeaveTracker[[#This Row],[Type of Leave]]</f>
        <v xml:space="preserve">0 </v>
      </c>
      <c r="L6534" s="23">
        <f ca="1">NETWORKDAYS(LeaveTracker[[#This Row],[Start Date]],LeaveTracker[[#This Row],[End Date]],lstHolidays)</f>
        <v>0</v>
      </c>
      <c r="M6534" s="27"/>
    </row>
    <row r="6535" spans="1:13" ht="30" customHeight="1" x14ac:dyDescent="0.3">
      <c r="A6535" s="27">
        <f t="shared" si="77"/>
        <v>2722</v>
      </c>
      <c r="B6535" s="31"/>
      <c r="D6535" s="19"/>
      <c r="E6535" s="19" t="str">
        <f>IF(ISBLANK(LeaveTracker[[#This Row],[Employee Name]]),"-----",VLOOKUP(LeaveTracker[[#This Row],[Employee Name]],Employees[[Employee Name]:[Office]],7))</f>
        <v>-----</v>
      </c>
      <c r="F6535" s="19" t="str">
        <f>IF(ISBLANK(LeaveTracker[[#This Row],[Employee Name]]),"-----",VLOOKUP(LeaveTracker[[#This Row],[Employee Name]],Employees[[Employee Name]:[Office]],6))</f>
        <v>-----</v>
      </c>
      <c r="G6535" s="24"/>
      <c r="H6535" s="24"/>
      <c r="I6535" s="19"/>
      <c r="K6535" s="61" t="str">
        <f ca="1">LeaveTracker[[#This Row],[Days]]&amp;" "&amp;LeaveTracker[[#This Row],[Type of Leave]]</f>
        <v xml:space="preserve">0 </v>
      </c>
      <c r="L6535" s="23">
        <f ca="1">NETWORKDAYS(LeaveTracker[[#This Row],[Start Date]],LeaveTracker[[#This Row],[End Date]],lstHolidays)</f>
        <v>0</v>
      </c>
      <c r="M6535" s="27"/>
    </row>
    <row r="6536" spans="1:13" ht="30" customHeight="1" x14ac:dyDescent="0.3">
      <c r="A6536" s="27">
        <f t="shared" si="77"/>
        <v>2723</v>
      </c>
      <c r="B6536" s="31"/>
      <c r="D6536" s="19"/>
      <c r="E6536" s="19" t="str">
        <f>IF(ISBLANK(LeaveTracker[[#This Row],[Employee Name]]),"-----",VLOOKUP(LeaveTracker[[#This Row],[Employee Name]],Employees[[Employee Name]:[Office]],7))</f>
        <v>-----</v>
      </c>
      <c r="F6536" s="19" t="str">
        <f>IF(ISBLANK(LeaveTracker[[#This Row],[Employee Name]]),"-----",VLOOKUP(LeaveTracker[[#This Row],[Employee Name]],Employees[[Employee Name]:[Office]],6))</f>
        <v>-----</v>
      </c>
      <c r="G6536" s="24"/>
      <c r="H6536" s="24"/>
      <c r="I6536" s="19"/>
      <c r="K6536" s="61" t="str">
        <f ca="1">LeaveTracker[[#This Row],[Days]]&amp;" "&amp;LeaveTracker[[#This Row],[Type of Leave]]</f>
        <v xml:space="preserve">0 </v>
      </c>
      <c r="L6536" s="23">
        <f ca="1">NETWORKDAYS(LeaveTracker[[#This Row],[Start Date]],LeaveTracker[[#This Row],[End Date]],lstHolidays)</f>
        <v>0</v>
      </c>
      <c r="M6536" s="27"/>
    </row>
    <row r="6537" spans="1:13" ht="30" customHeight="1" x14ac:dyDescent="0.3">
      <c r="A6537" s="27">
        <f t="shared" si="77"/>
        <v>2724</v>
      </c>
      <c r="B6537" s="31"/>
      <c r="D6537" s="19"/>
      <c r="E6537" s="19" t="str">
        <f>IF(ISBLANK(LeaveTracker[[#This Row],[Employee Name]]),"-----",VLOOKUP(LeaveTracker[[#This Row],[Employee Name]],Employees[[Employee Name]:[Office]],7))</f>
        <v>-----</v>
      </c>
      <c r="F6537" s="19" t="str">
        <f>IF(ISBLANK(LeaveTracker[[#This Row],[Employee Name]]),"-----",VLOOKUP(LeaveTracker[[#This Row],[Employee Name]],Employees[[Employee Name]:[Office]],6))</f>
        <v>-----</v>
      </c>
      <c r="G6537" s="24"/>
      <c r="H6537" s="24"/>
      <c r="I6537" s="19"/>
      <c r="K6537" s="61" t="str">
        <f ca="1">LeaveTracker[[#This Row],[Days]]&amp;" "&amp;LeaveTracker[[#This Row],[Type of Leave]]</f>
        <v xml:space="preserve">0 </v>
      </c>
      <c r="L6537" s="23">
        <f ca="1">NETWORKDAYS(LeaveTracker[[#This Row],[Start Date]],LeaveTracker[[#This Row],[End Date]],lstHolidays)</f>
        <v>0</v>
      </c>
      <c r="M6537" s="27"/>
    </row>
    <row r="6538" spans="1:13" ht="30" customHeight="1" x14ac:dyDescent="0.3">
      <c r="A6538" s="27">
        <f t="shared" si="77"/>
        <v>2725</v>
      </c>
      <c r="B6538" s="31"/>
      <c r="D6538" s="19"/>
      <c r="E6538" s="19" t="str">
        <f>IF(ISBLANK(LeaveTracker[[#This Row],[Employee Name]]),"-----",VLOOKUP(LeaveTracker[[#This Row],[Employee Name]],Employees[[Employee Name]:[Office]],7))</f>
        <v>-----</v>
      </c>
      <c r="F6538" s="19" t="str">
        <f>IF(ISBLANK(LeaveTracker[[#This Row],[Employee Name]]),"-----",VLOOKUP(LeaveTracker[[#This Row],[Employee Name]],Employees[[Employee Name]:[Office]],6))</f>
        <v>-----</v>
      </c>
      <c r="G6538" s="24"/>
      <c r="H6538" s="24"/>
      <c r="I6538" s="19"/>
      <c r="K6538" s="61" t="str">
        <f ca="1">LeaveTracker[[#This Row],[Days]]&amp;" "&amp;LeaveTracker[[#This Row],[Type of Leave]]</f>
        <v xml:space="preserve">0 </v>
      </c>
      <c r="L6538" s="23">
        <f ca="1">NETWORKDAYS(LeaveTracker[[#This Row],[Start Date]],LeaveTracker[[#This Row],[End Date]],lstHolidays)</f>
        <v>0</v>
      </c>
      <c r="M6538" s="27"/>
    </row>
    <row r="6539" spans="1:13" ht="30" customHeight="1" x14ac:dyDescent="0.3">
      <c r="A6539" s="27">
        <f t="shared" si="77"/>
        <v>2726</v>
      </c>
      <c r="B6539" s="31"/>
      <c r="D6539" s="19"/>
      <c r="E6539" s="19" t="str">
        <f>IF(ISBLANK(LeaveTracker[[#This Row],[Employee Name]]),"-----",VLOOKUP(LeaveTracker[[#This Row],[Employee Name]],Employees[[Employee Name]:[Office]],7))</f>
        <v>-----</v>
      </c>
      <c r="F6539" s="19" t="str">
        <f>IF(ISBLANK(LeaveTracker[[#This Row],[Employee Name]]),"-----",VLOOKUP(LeaveTracker[[#This Row],[Employee Name]],Employees[[Employee Name]:[Office]],6))</f>
        <v>-----</v>
      </c>
      <c r="G6539" s="24"/>
      <c r="H6539" s="24"/>
      <c r="I6539" s="19"/>
      <c r="K6539" s="61" t="str">
        <f ca="1">LeaveTracker[[#This Row],[Days]]&amp;" "&amp;LeaveTracker[[#This Row],[Type of Leave]]</f>
        <v xml:space="preserve">0 </v>
      </c>
      <c r="L6539" s="23">
        <f ca="1">NETWORKDAYS(LeaveTracker[[#This Row],[Start Date]],LeaveTracker[[#This Row],[End Date]],lstHolidays)</f>
        <v>0</v>
      </c>
      <c r="M6539" s="27"/>
    </row>
    <row r="6540" spans="1:13" ht="30" customHeight="1" x14ac:dyDescent="0.3">
      <c r="A6540" s="27">
        <f t="shared" si="77"/>
        <v>2727</v>
      </c>
      <c r="B6540" s="31"/>
      <c r="D6540" s="19"/>
      <c r="E6540" s="19" t="str">
        <f>IF(ISBLANK(LeaveTracker[[#This Row],[Employee Name]]),"-----",VLOOKUP(LeaveTracker[[#This Row],[Employee Name]],Employees[[Employee Name]:[Office]],7))</f>
        <v>-----</v>
      </c>
      <c r="F6540" s="19" t="str">
        <f>IF(ISBLANK(LeaveTracker[[#This Row],[Employee Name]]),"-----",VLOOKUP(LeaveTracker[[#This Row],[Employee Name]],Employees[[Employee Name]:[Office]],6))</f>
        <v>-----</v>
      </c>
      <c r="G6540" s="24"/>
      <c r="H6540" s="24"/>
      <c r="I6540" s="19"/>
      <c r="K6540" s="61" t="str">
        <f ca="1">LeaveTracker[[#This Row],[Days]]&amp;" "&amp;LeaveTracker[[#This Row],[Type of Leave]]</f>
        <v xml:space="preserve">0 </v>
      </c>
      <c r="L6540" s="23">
        <f ca="1">NETWORKDAYS(LeaveTracker[[#This Row],[Start Date]],LeaveTracker[[#This Row],[End Date]],lstHolidays)</f>
        <v>0</v>
      </c>
      <c r="M6540" s="27"/>
    </row>
    <row r="6541" spans="1:13" ht="30" customHeight="1" x14ac:dyDescent="0.3">
      <c r="A6541" s="27">
        <f t="shared" si="77"/>
        <v>2728</v>
      </c>
      <c r="B6541" s="31"/>
      <c r="D6541" s="19"/>
      <c r="E6541" s="19" t="str">
        <f>IF(ISBLANK(LeaveTracker[[#This Row],[Employee Name]]),"-----",VLOOKUP(LeaveTracker[[#This Row],[Employee Name]],Employees[[Employee Name]:[Office]],7))</f>
        <v>-----</v>
      </c>
      <c r="F6541" s="19" t="str">
        <f>IF(ISBLANK(LeaveTracker[[#This Row],[Employee Name]]),"-----",VLOOKUP(LeaveTracker[[#This Row],[Employee Name]],Employees[[Employee Name]:[Office]],6))</f>
        <v>-----</v>
      </c>
      <c r="G6541" s="24"/>
      <c r="H6541" s="24"/>
      <c r="I6541" s="19"/>
      <c r="K6541" s="61" t="str">
        <f ca="1">LeaveTracker[[#This Row],[Days]]&amp;" "&amp;LeaveTracker[[#This Row],[Type of Leave]]</f>
        <v xml:space="preserve">0 </v>
      </c>
      <c r="L6541" s="23">
        <f ca="1">NETWORKDAYS(LeaveTracker[[#This Row],[Start Date]],LeaveTracker[[#This Row],[End Date]],lstHolidays)</f>
        <v>0</v>
      </c>
      <c r="M6541" s="27"/>
    </row>
    <row r="6542" spans="1:13" ht="30" customHeight="1" x14ac:dyDescent="0.3">
      <c r="A6542" s="27">
        <f t="shared" si="77"/>
        <v>2729</v>
      </c>
      <c r="B6542" s="31"/>
      <c r="D6542" s="19"/>
      <c r="E6542" s="19" t="str">
        <f>IF(ISBLANK(LeaveTracker[[#This Row],[Employee Name]]),"-----",VLOOKUP(LeaveTracker[[#This Row],[Employee Name]],Employees[[Employee Name]:[Office]],7))</f>
        <v>-----</v>
      </c>
      <c r="F6542" s="19" t="str">
        <f>IF(ISBLANK(LeaveTracker[[#This Row],[Employee Name]]),"-----",VLOOKUP(LeaveTracker[[#This Row],[Employee Name]],Employees[[Employee Name]:[Office]],6))</f>
        <v>-----</v>
      </c>
      <c r="G6542" s="24"/>
      <c r="H6542" s="24"/>
      <c r="I6542" s="19"/>
      <c r="K6542" s="61" t="str">
        <f ca="1">LeaveTracker[[#This Row],[Days]]&amp;" "&amp;LeaveTracker[[#This Row],[Type of Leave]]</f>
        <v xml:space="preserve">0 </v>
      </c>
      <c r="L6542" s="23">
        <f ca="1">NETWORKDAYS(LeaveTracker[[#This Row],[Start Date]],LeaveTracker[[#This Row],[End Date]],lstHolidays)</f>
        <v>0</v>
      </c>
      <c r="M6542" s="27"/>
    </row>
    <row r="6543" spans="1:13" ht="30" customHeight="1" x14ac:dyDescent="0.3">
      <c r="A6543" s="27">
        <f t="shared" si="77"/>
        <v>2730</v>
      </c>
      <c r="B6543" s="31"/>
      <c r="D6543" s="19"/>
      <c r="E6543" s="19" t="str">
        <f>IF(ISBLANK(LeaveTracker[[#This Row],[Employee Name]]),"-----",VLOOKUP(LeaveTracker[[#This Row],[Employee Name]],Employees[[Employee Name]:[Office]],7))</f>
        <v>-----</v>
      </c>
      <c r="F6543" s="19" t="str">
        <f>IF(ISBLANK(LeaveTracker[[#This Row],[Employee Name]]),"-----",VLOOKUP(LeaveTracker[[#This Row],[Employee Name]],Employees[[Employee Name]:[Office]],6))</f>
        <v>-----</v>
      </c>
      <c r="G6543" s="24"/>
      <c r="H6543" s="24"/>
      <c r="I6543" s="19"/>
      <c r="K6543" s="61" t="str">
        <f ca="1">LeaveTracker[[#This Row],[Days]]&amp;" "&amp;LeaveTracker[[#This Row],[Type of Leave]]</f>
        <v xml:space="preserve">0 </v>
      </c>
      <c r="L6543" s="23">
        <f ca="1">NETWORKDAYS(LeaveTracker[[#This Row],[Start Date]],LeaveTracker[[#This Row],[End Date]],lstHolidays)</f>
        <v>0</v>
      </c>
      <c r="M6543" s="27"/>
    </row>
    <row r="6544" spans="1:13" ht="30" customHeight="1" x14ac:dyDescent="0.3">
      <c r="A6544" s="27">
        <f t="shared" si="77"/>
        <v>2731</v>
      </c>
      <c r="B6544" s="31"/>
      <c r="D6544" s="19"/>
      <c r="E6544" s="19" t="str">
        <f>IF(ISBLANK(LeaveTracker[[#This Row],[Employee Name]]),"-----",VLOOKUP(LeaveTracker[[#This Row],[Employee Name]],Employees[[Employee Name]:[Office]],7))</f>
        <v>-----</v>
      </c>
      <c r="F6544" s="19" t="str">
        <f>IF(ISBLANK(LeaveTracker[[#This Row],[Employee Name]]),"-----",VLOOKUP(LeaveTracker[[#This Row],[Employee Name]],Employees[[Employee Name]:[Office]],6))</f>
        <v>-----</v>
      </c>
      <c r="G6544" s="24"/>
      <c r="H6544" s="24"/>
      <c r="I6544" s="19"/>
      <c r="K6544" s="61" t="str">
        <f ca="1">LeaveTracker[[#This Row],[Days]]&amp;" "&amp;LeaveTracker[[#This Row],[Type of Leave]]</f>
        <v xml:space="preserve">0 </v>
      </c>
      <c r="L6544" s="23">
        <f ca="1">NETWORKDAYS(LeaveTracker[[#This Row],[Start Date]],LeaveTracker[[#This Row],[End Date]],lstHolidays)</f>
        <v>0</v>
      </c>
      <c r="M6544" s="27"/>
    </row>
    <row r="6545" spans="1:13" ht="30" customHeight="1" x14ac:dyDescent="0.3">
      <c r="A6545" s="27">
        <f t="shared" si="77"/>
        <v>2732</v>
      </c>
      <c r="B6545" s="31"/>
      <c r="D6545" s="19"/>
      <c r="E6545" s="19" t="str">
        <f>IF(ISBLANK(LeaveTracker[[#This Row],[Employee Name]]),"-----",VLOOKUP(LeaveTracker[[#This Row],[Employee Name]],Employees[[Employee Name]:[Office]],7))</f>
        <v>-----</v>
      </c>
      <c r="F6545" s="19" t="str">
        <f>IF(ISBLANK(LeaveTracker[[#This Row],[Employee Name]]),"-----",VLOOKUP(LeaveTracker[[#This Row],[Employee Name]],Employees[[Employee Name]:[Office]],6))</f>
        <v>-----</v>
      </c>
      <c r="G6545" s="24"/>
      <c r="H6545" s="24"/>
      <c r="I6545" s="19"/>
      <c r="K6545" s="61" t="str">
        <f ca="1">LeaveTracker[[#This Row],[Days]]&amp;" "&amp;LeaveTracker[[#This Row],[Type of Leave]]</f>
        <v xml:space="preserve">0 </v>
      </c>
      <c r="L6545" s="23">
        <f ca="1">NETWORKDAYS(LeaveTracker[[#This Row],[Start Date]],LeaveTracker[[#This Row],[End Date]],lstHolidays)</f>
        <v>0</v>
      </c>
      <c r="M6545" s="27"/>
    </row>
    <row r="6546" spans="1:13" ht="30" customHeight="1" x14ac:dyDescent="0.3">
      <c r="A6546" s="27">
        <f t="shared" si="77"/>
        <v>2733</v>
      </c>
      <c r="B6546" s="31"/>
      <c r="D6546" s="19"/>
      <c r="E6546" s="19" t="str">
        <f>IF(ISBLANK(LeaveTracker[[#This Row],[Employee Name]]),"-----",VLOOKUP(LeaveTracker[[#This Row],[Employee Name]],Employees[[Employee Name]:[Office]],7))</f>
        <v>-----</v>
      </c>
      <c r="F6546" s="19" t="str">
        <f>IF(ISBLANK(LeaveTracker[[#This Row],[Employee Name]]),"-----",VLOOKUP(LeaveTracker[[#This Row],[Employee Name]],Employees[[Employee Name]:[Office]],6))</f>
        <v>-----</v>
      </c>
      <c r="G6546" s="24"/>
      <c r="H6546" s="24"/>
      <c r="I6546" s="19"/>
      <c r="K6546" s="61" t="str">
        <f ca="1">LeaveTracker[[#This Row],[Days]]&amp;" "&amp;LeaveTracker[[#This Row],[Type of Leave]]</f>
        <v xml:space="preserve">0 </v>
      </c>
      <c r="L6546" s="23">
        <f ca="1">NETWORKDAYS(LeaveTracker[[#This Row],[Start Date]],LeaveTracker[[#This Row],[End Date]],lstHolidays)</f>
        <v>0</v>
      </c>
      <c r="M6546" s="27"/>
    </row>
    <row r="6547" spans="1:13" ht="30" customHeight="1" x14ac:dyDescent="0.3">
      <c r="A6547" s="27">
        <f t="shared" si="77"/>
        <v>2734</v>
      </c>
      <c r="B6547" s="31"/>
      <c r="D6547" s="19"/>
      <c r="E6547" s="19" t="str">
        <f>IF(ISBLANK(LeaveTracker[[#This Row],[Employee Name]]),"-----",VLOOKUP(LeaveTracker[[#This Row],[Employee Name]],Employees[[Employee Name]:[Office]],7))</f>
        <v>-----</v>
      </c>
      <c r="F6547" s="19" t="str">
        <f>IF(ISBLANK(LeaveTracker[[#This Row],[Employee Name]]),"-----",VLOOKUP(LeaveTracker[[#This Row],[Employee Name]],Employees[[Employee Name]:[Office]],6))</f>
        <v>-----</v>
      </c>
      <c r="G6547" s="24"/>
      <c r="H6547" s="24"/>
      <c r="I6547" s="19"/>
      <c r="K6547" s="61" t="str">
        <f ca="1">LeaveTracker[[#This Row],[Days]]&amp;" "&amp;LeaveTracker[[#This Row],[Type of Leave]]</f>
        <v xml:space="preserve">0 </v>
      </c>
      <c r="L6547" s="23">
        <f ca="1">NETWORKDAYS(LeaveTracker[[#This Row],[Start Date]],LeaveTracker[[#This Row],[End Date]],lstHolidays)</f>
        <v>0</v>
      </c>
      <c r="M6547" s="27"/>
    </row>
    <row r="6548" spans="1:13" ht="30" customHeight="1" x14ac:dyDescent="0.3">
      <c r="A6548" s="27">
        <f t="shared" si="77"/>
        <v>2735</v>
      </c>
      <c r="B6548" s="31"/>
      <c r="D6548" s="19"/>
      <c r="E6548" s="19" t="str">
        <f>IF(ISBLANK(LeaveTracker[[#This Row],[Employee Name]]),"-----",VLOOKUP(LeaveTracker[[#This Row],[Employee Name]],Employees[[Employee Name]:[Office]],7))</f>
        <v>-----</v>
      </c>
      <c r="F6548" s="19" t="str">
        <f>IF(ISBLANK(LeaveTracker[[#This Row],[Employee Name]]),"-----",VLOOKUP(LeaveTracker[[#This Row],[Employee Name]],Employees[[Employee Name]:[Office]],6))</f>
        <v>-----</v>
      </c>
      <c r="G6548" s="24"/>
      <c r="H6548" s="24"/>
      <c r="I6548" s="19"/>
      <c r="K6548" s="61" t="str">
        <f ca="1">LeaveTracker[[#This Row],[Days]]&amp;" "&amp;LeaveTracker[[#This Row],[Type of Leave]]</f>
        <v xml:space="preserve">0 </v>
      </c>
      <c r="L6548" s="23">
        <f ca="1">NETWORKDAYS(LeaveTracker[[#This Row],[Start Date]],LeaveTracker[[#This Row],[End Date]],lstHolidays)</f>
        <v>0</v>
      </c>
      <c r="M6548" s="27"/>
    </row>
    <row r="6549" spans="1:13" ht="30" customHeight="1" x14ac:dyDescent="0.3">
      <c r="A6549" s="27">
        <f t="shared" si="77"/>
        <v>2736</v>
      </c>
      <c r="B6549" s="31"/>
      <c r="D6549" s="19"/>
      <c r="E6549" s="19" t="str">
        <f>IF(ISBLANK(LeaveTracker[[#This Row],[Employee Name]]),"-----",VLOOKUP(LeaveTracker[[#This Row],[Employee Name]],Employees[[Employee Name]:[Office]],7))</f>
        <v>-----</v>
      </c>
      <c r="F6549" s="19" t="str">
        <f>IF(ISBLANK(LeaveTracker[[#This Row],[Employee Name]]),"-----",VLOOKUP(LeaveTracker[[#This Row],[Employee Name]],Employees[[Employee Name]:[Office]],6))</f>
        <v>-----</v>
      </c>
      <c r="G6549" s="24"/>
      <c r="H6549" s="24"/>
      <c r="I6549" s="19"/>
      <c r="K6549" s="61" t="str">
        <f ca="1">LeaveTracker[[#This Row],[Days]]&amp;" "&amp;LeaveTracker[[#This Row],[Type of Leave]]</f>
        <v xml:space="preserve">0 </v>
      </c>
      <c r="L6549" s="23">
        <f ca="1">NETWORKDAYS(LeaveTracker[[#This Row],[Start Date]],LeaveTracker[[#This Row],[End Date]],lstHolidays)</f>
        <v>0</v>
      </c>
      <c r="M6549" s="27"/>
    </row>
    <row r="6550" spans="1:13" ht="30" customHeight="1" x14ac:dyDescent="0.3">
      <c r="A6550" s="27">
        <f t="shared" si="77"/>
        <v>2737</v>
      </c>
      <c r="B6550" s="31"/>
      <c r="D6550" s="19"/>
      <c r="E6550" s="19" t="str">
        <f>IF(ISBLANK(LeaveTracker[[#This Row],[Employee Name]]),"-----",VLOOKUP(LeaveTracker[[#This Row],[Employee Name]],Employees[[Employee Name]:[Office]],7))</f>
        <v>-----</v>
      </c>
      <c r="F6550" s="19" t="str">
        <f>IF(ISBLANK(LeaveTracker[[#This Row],[Employee Name]]),"-----",VLOOKUP(LeaveTracker[[#This Row],[Employee Name]],Employees[[Employee Name]:[Office]],6))</f>
        <v>-----</v>
      </c>
      <c r="G6550" s="24"/>
      <c r="H6550" s="24"/>
      <c r="I6550" s="19"/>
      <c r="K6550" s="61" t="str">
        <f ca="1">LeaveTracker[[#This Row],[Days]]&amp;" "&amp;LeaveTracker[[#This Row],[Type of Leave]]</f>
        <v xml:space="preserve">0 </v>
      </c>
      <c r="L6550" s="23">
        <f ca="1">NETWORKDAYS(LeaveTracker[[#This Row],[Start Date]],LeaveTracker[[#This Row],[End Date]],lstHolidays)</f>
        <v>0</v>
      </c>
      <c r="M6550" s="27"/>
    </row>
    <row r="6551" spans="1:13" ht="30" customHeight="1" x14ac:dyDescent="0.3">
      <c r="A6551" s="27">
        <f t="shared" si="77"/>
        <v>2738</v>
      </c>
      <c r="B6551" s="31"/>
      <c r="D6551" s="19"/>
      <c r="E6551" s="19" t="str">
        <f>IF(ISBLANK(LeaveTracker[[#This Row],[Employee Name]]),"-----",VLOOKUP(LeaveTracker[[#This Row],[Employee Name]],Employees[[Employee Name]:[Office]],7))</f>
        <v>-----</v>
      </c>
      <c r="F6551" s="19" t="str">
        <f>IF(ISBLANK(LeaveTracker[[#This Row],[Employee Name]]),"-----",VLOOKUP(LeaveTracker[[#This Row],[Employee Name]],Employees[[Employee Name]:[Office]],6))</f>
        <v>-----</v>
      </c>
      <c r="G6551" s="24"/>
      <c r="H6551" s="24"/>
      <c r="I6551" s="19"/>
      <c r="K6551" s="61" t="str">
        <f ca="1">LeaveTracker[[#This Row],[Days]]&amp;" "&amp;LeaveTracker[[#This Row],[Type of Leave]]</f>
        <v xml:space="preserve">0 </v>
      </c>
      <c r="L6551" s="23">
        <f ca="1">NETWORKDAYS(LeaveTracker[[#This Row],[Start Date]],LeaveTracker[[#This Row],[End Date]],lstHolidays)</f>
        <v>0</v>
      </c>
      <c r="M6551" s="27"/>
    </row>
    <row r="6552" spans="1:13" ht="30" customHeight="1" x14ac:dyDescent="0.3">
      <c r="A6552" s="27">
        <f t="shared" si="77"/>
        <v>2739</v>
      </c>
      <c r="B6552" s="31"/>
      <c r="D6552" s="19"/>
      <c r="E6552" s="19" t="str">
        <f>IF(ISBLANK(LeaveTracker[[#This Row],[Employee Name]]),"-----",VLOOKUP(LeaveTracker[[#This Row],[Employee Name]],Employees[[Employee Name]:[Office]],7))</f>
        <v>-----</v>
      </c>
      <c r="F6552" s="19" t="str">
        <f>IF(ISBLANK(LeaveTracker[[#This Row],[Employee Name]]),"-----",VLOOKUP(LeaveTracker[[#This Row],[Employee Name]],Employees[[Employee Name]:[Office]],6))</f>
        <v>-----</v>
      </c>
      <c r="G6552" s="24"/>
      <c r="H6552" s="24"/>
      <c r="I6552" s="19"/>
      <c r="K6552" s="61" t="str">
        <f ca="1">LeaveTracker[[#This Row],[Days]]&amp;" "&amp;LeaveTracker[[#This Row],[Type of Leave]]</f>
        <v xml:space="preserve">0 </v>
      </c>
      <c r="L6552" s="23">
        <f ca="1">NETWORKDAYS(LeaveTracker[[#This Row],[Start Date]],LeaveTracker[[#This Row],[End Date]],lstHolidays)</f>
        <v>0</v>
      </c>
      <c r="M6552" s="27"/>
    </row>
    <row r="6553" spans="1:13" ht="30" customHeight="1" x14ac:dyDescent="0.3">
      <c r="A6553" s="27">
        <f t="shared" si="77"/>
        <v>2740</v>
      </c>
      <c r="B6553" s="31"/>
      <c r="D6553" s="19"/>
      <c r="E6553" s="19" t="str">
        <f>IF(ISBLANK(LeaveTracker[[#This Row],[Employee Name]]),"-----",VLOOKUP(LeaveTracker[[#This Row],[Employee Name]],Employees[[Employee Name]:[Office]],7))</f>
        <v>-----</v>
      </c>
      <c r="F6553" s="19" t="str">
        <f>IF(ISBLANK(LeaveTracker[[#This Row],[Employee Name]]),"-----",VLOOKUP(LeaveTracker[[#This Row],[Employee Name]],Employees[[Employee Name]:[Office]],6))</f>
        <v>-----</v>
      </c>
      <c r="G6553" s="24"/>
      <c r="H6553" s="24"/>
      <c r="I6553" s="19"/>
      <c r="K6553" s="61" t="str">
        <f ca="1">LeaveTracker[[#This Row],[Days]]&amp;" "&amp;LeaveTracker[[#This Row],[Type of Leave]]</f>
        <v xml:space="preserve">0 </v>
      </c>
      <c r="L6553" s="23">
        <f ca="1">NETWORKDAYS(LeaveTracker[[#This Row],[Start Date]],LeaveTracker[[#This Row],[End Date]],lstHolidays)</f>
        <v>0</v>
      </c>
      <c r="M6553" s="27"/>
    </row>
    <row r="6554" spans="1:13" ht="30" customHeight="1" x14ac:dyDescent="0.3">
      <c r="A6554" s="27">
        <f t="shared" si="77"/>
        <v>2741</v>
      </c>
      <c r="B6554" s="31"/>
      <c r="D6554" s="19"/>
      <c r="E6554" s="19" t="str">
        <f>IF(ISBLANK(LeaveTracker[[#This Row],[Employee Name]]),"-----",VLOOKUP(LeaveTracker[[#This Row],[Employee Name]],Employees[[Employee Name]:[Office]],7))</f>
        <v>-----</v>
      </c>
      <c r="F6554" s="19" t="str">
        <f>IF(ISBLANK(LeaveTracker[[#This Row],[Employee Name]]),"-----",VLOOKUP(LeaveTracker[[#This Row],[Employee Name]],Employees[[Employee Name]:[Office]],6))</f>
        <v>-----</v>
      </c>
      <c r="G6554" s="24"/>
      <c r="H6554" s="24"/>
      <c r="I6554" s="19"/>
      <c r="K6554" s="61" t="str">
        <f ca="1">LeaveTracker[[#This Row],[Days]]&amp;" "&amp;LeaveTracker[[#This Row],[Type of Leave]]</f>
        <v xml:space="preserve">0 </v>
      </c>
      <c r="L6554" s="23">
        <f ca="1">NETWORKDAYS(LeaveTracker[[#This Row],[Start Date]],LeaveTracker[[#This Row],[End Date]],lstHolidays)</f>
        <v>0</v>
      </c>
      <c r="M6554" s="27"/>
    </row>
    <row r="6555" spans="1:13" ht="30" customHeight="1" x14ac:dyDescent="0.3">
      <c r="A6555" s="27">
        <f t="shared" si="77"/>
        <v>2742</v>
      </c>
      <c r="B6555" s="31"/>
      <c r="D6555" s="19"/>
      <c r="E6555" s="19" t="str">
        <f>IF(ISBLANK(LeaveTracker[[#This Row],[Employee Name]]),"-----",VLOOKUP(LeaveTracker[[#This Row],[Employee Name]],Employees[[Employee Name]:[Office]],7))</f>
        <v>-----</v>
      </c>
      <c r="F6555" s="19" t="str">
        <f>IF(ISBLANK(LeaveTracker[[#This Row],[Employee Name]]),"-----",VLOOKUP(LeaveTracker[[#This Row],[Employee Name]],Employees[[Employee Name]:[Office]],6))</f>
        <v>-----</v>
      </c>
      <c r="G6555" s="24"/>
      <c r="H6555" s="24"/>
      <c r="I6555" s="19"/>
      <c r="K6555" s="61" t="str">
        <f ca="1">LeaveTracker[[#This Row],[Days]]&amp;" "&amp;LeaveTracker[[#This Row],[Type of Leave]]</f>
        <v xml:space="preserve">0 </v>
      </c>
      <c r="L6555" s="23">
        <f ca="1">NETWORKDAYS(LeaveTracker[[#This Row],[Start Date]],LeaveTracker[[#This Row],[End Date]],lstHolidays)</f>
        <v>0</v>
      </c>
      <c r="M6555" s="27"/>
    </row>
    <row r="6556" spans="1:13" ht="30" customHeight="1" x14ac:dyDescent="0.3">
      <c r="A6556" s="27">
        <f t="shared" si="77"/>
        <v>2743</v>
      </c>
      <c r="B6556" s="31"/>
      <c r="D6556" s="19"/>
      <c r="E6556" s="19" t="str">
        <f>IF(ISBLANK(LeaveTracker[[#This Row],[Employee Name]]),"-----",VLOOKUP(LeaveTracker[[#This Row],[Employee Name]],Employees[[Employee Name]:[Office]],7))</f>
        <v>-----</v>
      </c>
      <c r="F6556" s="19" t="str">
        <f>IF(ISBLANK(LeaveTracker[[#This Row],[Employee Name]]),"-----",VLOOKUP(LeaveTracker[[#This Row],[Employee Name]],Employees[[Employee Name]:[Office]],6))</f>
        <v>-----</v>
      </c>
      <c r="G6556" s="24"/>
      <c r="H6556" s="24"/>
      <c r="I6556" s="19"/>
      <c r="K6556" s="61" t="str">
        <f ca="1">LeaveTracker[[#This Row],[Days]]&amp;" "&amp;LeaveTracker[[#This Row],[Type of Leave]]</f>
        <v xml:space="preserve">0 </v>
      </c>
      <c r="L6556" s="23">
        <f ca="1">NETWORKDAYS(LeaveTracker[[#This Row],[Start Date]],LeaveTracker[[#This Row],[End Date]],lstHolidays)</f>
        <v>0</v>
      </c>
      <c r="M6556" s="27"/>
    </row>
    <row r="6557" spans="1:13" ht="30" customHeight="1" x14ac:dyDescent="0.3">
      <c r="A6557" s="27">
        <f t="shared" si="77"/>
        <v>2744</v>
      </c>
      <c r="B6557" s="31"/>
      <c r="D6557" s="19"/>
      <c r="E6557" s="19" t="str">
        <f>IF(ISBLANK(LeaveTracker[[#This Row],[Employee Name]]),"-----",VLOOKUP(LeaveTracker[[#This Row],[Employee Name]],Employees[[Employee Name]:[Office]],7))</f>
        <v>-----</v>
      </c>
      <c r="F6557" s="19" t="str">
        <f>IF(ISBLANK(LeaveTracker[[#This Row],[Employee Name]]),"-----",VLOOKUP(LeaveTracker[[#This Row],[Employee Name]],Employees[[Employee Name]:[Office]],6))</f>
        <v>-----</v>
      </c>
      <c r="G6557" s="24"/>
      <c r="H6557" s="24"/>
      <c r="I6557" s="19"/>
      <c r="K6557" s="61" t="str">
        <f ca="1">LeaveTracker[[#This Row],[Days]]&amp;" "&amp;LeaveTracker[[#This Row],[Type of Leave]]</f>
        <v xml:space="preserve">0 </v>
      </c>
      <c r="L6557" s="23">
        <f ca="1">NETWORKDAYS(LeaveTracker[[#This Row],[Start Date]],LeaveTracker[[#This Row],[End Date]],lstHolidays)</f>
        <v>0</v>
      </c>
      <c r="M6557" s="27"/>
    </row>
    <row r="6558" spans="1:13" ht="30" customHeight="1" x14ac:dyDescent="0.3">
      <c r="A6558" s="27">
        <f t="shared" si="77"/>
        <v>2745</v>
      </c>
      <c r="B6558" s="31"/>
      <c r="D6558" s="19"/>
      <c r="E6558" s="19" t="str">
        <f>IF(ISBLANK(LeaveTracker[[#This Row],[Employee Name]]),"-----",VLOOKUP(LeaveTracker[[#This Row],[Employee Name]],Employees[[Employee Name]:[Office]],7))</f>
        <v>-----</v>
      </c>
      <c r="F6558" s="19" t="str">
        <f>IF(ISBLANK(LeaveTracker[[#This Row],[Employee Name]]),"-----",VLOOKUP(LeaveTracker[[#This Row],[Employee Name]],Employees[[Employee Name]:[Office]],6))</f>
        <v>-----</v>
      </c>
      <c r="G6558" s="24"/>
      <c r="H6558" s="24"/>
      <c r="I6558" s="19"/>
      <c r="K6558" s="61" t="str">
        <f ca="1">LeaveTracker[[#This Row],[Days]]&amp;" "&amp;LeaveTracker[[#This Row],[Type of Leave]]</f>
        <v xml:space="preserve">0 </v>
      </c>
      <c r="L6558" s="23">
        <f ca="1">NETWORKDAYS(LeaveTracker[[#This Row],[Start Date]],LeaveTracker[[#This Row],[End Date]],lstHolidays)</f>
        <v>0</v>
      </c>
      <c r="M6558" s="27"/>
    </row>
    <row r="6559" spans="1:13" ht="30" customHeight="1" x14ac:dyDescent="0.3">
      <c r="A6559" s="27">
        <f t="shared" si="77"/>
        <v>2746</v>
      </c>
      <c r="B6559" s="31"/>
      <c r="D6559" s="19"/>
      <c r="E6559" s="19" t="str">
        <f>IF(ISBLANK(LeaveTracker[[#This Row],[Employee Name]]),"-----",VLOOKUP(LeaveTracker[[#This Row],[Employee Name]],Employees[[Employee Name]:[Office]],7))</f>
        <v>-----</v>
      </c>
      <c r="F6559" s="19" t="str">
        <f>IF(ISBLANK(LeaveTracker[[#This Row],[Employee Name]]),"-----",VLOOKUP(LeaveTracker[[#This Row],[Employee Name]],Employees[[Employee Name]:[Office]],6))</f>
        <v>-----</v>
      </c>
      <c r="G6559" s="24"/>
      <c r="H6559" s="24"/>
      <c r="I6559" s="19"/>
      <c r="K6559" s="61" t="str">
        <f ca="1">LeaveTracker[[#This Row],[Days]]&amp;" "&amp;LeaveTracker[[#This Row],[Type of Leave]]</f>
        <v xml:space="preserve">0 </v>
      </c>
      <c r="L6559" s="23">
        <f ca="1">NETWORKDAYS(LeaveTracker[[#This Row],[Start Date]],LeaveTracker[[#This Row],[End Date]],lstHolidays)</f>
        <v>0</v>
      </c>
      <c r="M6559" s="27"/>
    </row>
    <row r="6560" spans="1:13" ht="30" customHeight="1" x14ac:dyDescent="0.3">
      <c r="A6560" s="27">
        <f t="shared" si="77"/>
        <v>2747</v>
      </c>
      <c r="B6560" s="31"/>
      <c r="D6560" s="19"/>
      <c r="E6560" s="19" t="str">
        <f>IF(ISBLANK(LeaveTracker[[#This Row],[Employee Name]]),"-----",VLOOKUP(LeaveTracker[[#This Row],[Employee Name]],Employees[[Employee Name]:[Office]],7))</f>
        <v>-----</v>
      </c>
      <c r="F6560" s="19" t="str">
        <f>IF(ISBLANK(LeaveTracker[[#This Row],[Employee Name]]),"-----",VLOOKUP(LeaveTracker[[#This Row],[Employee Name]],Employees[[Employee Name]:[Office]],6))</f>
        <v>-----</v>
      </c>
      <c r="G6560" s="24"/>
      <c r="H6560" s="24"/>
      <c r="I6560" s="19"/>
      <c r="K6560" s="61" t="str">
        <f ca="1">LeaveTracker[[#This Row],[Days]]&amp;" "&amp;LeaveTracker[[#This Row],[Type of Leave]]</f>
        <v xml:space="preserve">0 </v>
      </c>
      <c r="L6560" s="23">
        <f ca="1">NETWORKDAYS(LeaveTracker[[#This Row],[Start Date]],LeaveTracker[[#This Row],[End Date]],lstHolidays)</f>
        <v>0</v>
      </c>
      <c r="M6560" s="27"/>
    </row>
    <row r="6561" spans="1:13" ht="30" customHeight="1" x14ac:dyDescent="0.3">
      <c r="A6561" s="27">
        <f t="shared" si="77"/>
        <v>2748</v>
      </c>
      <c r="B6561" s="31"/>
      <c r="D6561" s="19"/>
      <c r="E6561" s="19" t="str">
        <f>IF(ISBLANK(LeaveTracker[[#This Row],[Employee Name]]),"-----",VLOOKUP(LeaveTracker[[#This Row],[Employee Name]],Employees[[Employee Name]:[Office]],7))</f>
        <v>-----</v>
      </c>
      <c r="F6561" s="19" t="str">
        <f>IF(ISBLANK(LeaveTracker[[#This Row],[Employee Name]]),"-----",VLOOKUP(LeaveTracker[[#This Row],[Employee Name]],Employees[[Employee Name]:[Office]],6))</f>
        <v>-----</v>
      </c>
      <c r="G6561" s="24"/>
      <c r="H6561" s="24"/>
      <c r="I6561" s="19"/>
      <c r="K6561" s="61" t="str">
        <f ca="1">LeaveTracker[[#This Row],[Days]]&amp;" "&amp;LeaveTracker[[#This Row],[Type of Leave]]</f>
        <v xml:space="preserve">0 </v>
      </c>
      <c r="L6561" s="23">
        <f ca="1">NETWORKDAYS(LeaveTracker[[#This Row],[Start Date]],LeaveTracker[[#This Row],[End Date]],lstHolidays)</f>
        <v>0</v>
      </c>
      <c r="M6561" s="27"/>
    </row>
    <row r="6562" spans="1:13" ht="30" customHeight="1" x14ac:dyDescent="0.3">
      <c r="A6562" s="27">
        <f t="shared" si="77"/>
        <v>2749</v>
      </c>
      <c r="B6562" s="31"/>
      <c r="D6562" s="19"/>
      <c r="E6562" s="19" t="str">
        <f>IF(ISBLANK(LeaveTracker[[#This Row],[Employee Name]]),"-----",VLOOKUP(LeaveTracker[[#This Row],[Employee Name]],Employees[[Employee Name]:[Office]],7))</f>
        <v>-----</v>
      </c>
      <c r="F6562" s="19" t="str">
        <f>IF(ISBLANK(LeaveTracker[[#This Row],[Employee Name]]),"-----",VLOOKUP(LeaveTracker[[#This Row],[Employee Name]],Employees[[Employee Name]:[Office]],6))</f>
        <v>-----</v>
      </c>
      <c r="G6562" s="24"/>
      <c r="H6562" s="24"/>
      <c r="I6562" s="19"/>
      <c r="K6562" s="61" t="str">
        <f ca="1">LeaveTracker[[#This Row],[Days]]&amp;" "&amp;LeaveTracker[[#This Row],[Type of Leave]]</f>
        <v xml:space="preserve">0 </v>
      </c>
      <c r="L6562" s="23">
        <f ca="1">NETWORKDAYS(LeaveTracker[[#This Row],[Start Date]],LeaveTracker[[#This Row],[End Date]],lstHolidays)</f>
        <v>0</v>
      </c>
      <c r="M6562" s="27"/>
    </row>
    <row r="6563" spans="1:13" ht="30" customHeight="1" x14ac:dyDescent="0.3">
      <c r="A6563" s="27">
        <f t="shared" si="77"/>
        <v>2750</v>
      </c>
      <c r="B6563" s="31"/>
      <c r="D6563" s="19"/>
      <c r="E6563" s="19" t="str">
        <f>IF(ISBLANK(LeaveTracker[[#This Row],[Employee Name]]),"-----",VLOOKUP(LeaveTracker[[#This Row],[Employee Name]],Employees[[Employee Name]:[Office]],7))</f>
        <v>-----</v>
      </c>
      <c r="F6563" s="19" t="str">
        <f>IF(ISBLANK(LeaveTracker[[#This Row],[Employee Name]]),"-----",VLOOKUP(LeaveTracker[[#This Row],[Employee Name]],Employees[[Employee Name]:[Office]],6))</f>
        <v>-----</v>
      </c>
      <c r="G6563" s="24"/>
      <c r="H6563" s="24"/>
      <c r="I6563" s="19"/>
      <c r="K6563" s="61" t="str">
        <f ca="1">LeaveTracker[[#This Row],[Days]]&amp;" "&amp;LeaveTracker[[#This Row],[Type of Leave]]</f>
        <v xml:space="preserve">0 </v>
      </c>
      <c r="L6563" s="23">
        <f ca="1">NETWORKDAYS(LeaveTracker[[#This Row],[Start Date]],LeaveTracker[[#This Row],[End Date]],lstHolidays)</f>
        <v>0</v>
      </c>
      <c r="M6563" s="27"/>
    </row>
    <row r="6564" spans="1:13" ht="30" customHeight="1" x14ac:dyDescent="0.3">
      <c r="A6564" s="27">
        <f t="shared" si="77"/>
        <v>2751</v>
      </c>
      <c r="B6564" s="31"/>
      <c r="D6564" s="19"/>
      <c r="E6564" s="19" t="str">
        <f>IF(ISBLANK(LeaveTracker[[#This Row],[Employee Name]]),"-----",VLOOKUP(LeaveTracker[[#This Row],[Employee Name]],Employees[[Employee Name]:[Office]],7))</f>
        <v>-----</v>
      </c>
      <c r="F6564" s="19" t="str">
        <f>IF(ISBLANK(LeaveTracker[[#This Row],[Employee Name]]),"-----",VLOOKUP(LeaveTracker[[#This Row],[Employee Name]],Employees[[Employee Name]:[Office]],6))</f>
        <v>-----</v>
      </c>
      <c r="G6564" s="24"/>
      <c r="H6564" s="24"/>
      <c r="I6564" s="19"/>
      <c r="K6564" s="61" t="str">
        <f ca="1">LeaveTracker[[#This Row],[Days]]&amp;" "&amp;LeaveTracker[[#This Row],[Type of Leave]]</f>
        <v xml:space="preserve">0 </v>
      </c>
      <c r="L6564" s="23">
        <f ca="1">NETWORKDAYS(LeaveTracker[[#This Row],[Start Date]],LeaveTracker[[#This Row],[End Date]],lstHolidays)</f>
        <v>0</v>
      </c>
      <c r="M6564" s="27"/>
    </row>
    <row r="6565" spans="1:13" ht="30" customHeight="1" x14ac:dyDescent="0.3">
      <c r="A6565" s="27">
        <f t="shared" ref="A6565:A6628" si="78">A6564+1</f>
        <v>2752</v>
      </c>
      <c r="B6565" s="31"/>
      <c r="D6565" s="19"/>
      <c r="E6565" s="19" t="str">
        <f>IF(ISBLANK(LeaveTracker[[#This Row],[Employee Name]]),"-----",VLOOKUP(LeaveTracker[[#This Row],[Employee Name]],Employees[[Employee Name]:[Office]],7))</f>
        <v>-----</v>
      </c>
      <c r="F6565" s="19" t="str">
        <f>IF(ISBLANK(LeaveTracker[[#This Row],[Employee Name]]),"-----",VLOOKUP(LeaveTracker[[#This Row],[Employee Name]],Employees[[Employee Name]:[Office]],6))</f>
        <v>-----</v>
      </c>
      <c r="G6565" s="24"/>
      <c r="H6565" s="24"/>
      <c r="I6565" s="19"/>
      <c r="K6565" s="61" t="str">
        <f ca="1">LeaveTracker[[#This Row],[Days]]&amp;" "&amp;LeaveTracker[[#This Row],[Type of Leave]]</f>
        <v xml:space="preserve">0 </v>
      </c>
      <c r="L6565" s="23">
        <f ca="1">NETWORKDAYS(LeaveTracker[[#This Row],[Start Date]],LeaveTracker[[#This Row],[End Date]],lstHolidays)</f>
        <v>0</v>
      </c>
      <c r="M6565" s="27"/>
    </row>
    <row r="6566" spans="1:13" ht="30" customHeight="1" x14ac:dyDescent="0.3">
      <c r="A6566" s="27">
        <f t="shared" si="78"/>
        <v>2753</v>
      </c>
      <c r="B6566" s="31"/>
      <c r="D6566" s="19"/>
      <c r="E6566" s="19" t="str">
        <f>IF(ISBLANK(LeaveTracker[[#This Row],[Employee Name]]),"-----",VLOOKUP(LeaveTracker[[#This Row],[Employee Name]],Employees[[Employee Name]:[Office]],7))</f>
        <v>-----</v>
      </c>
      <c r="F6566" s="19" t="str">
        <f>IF(ISBLANK(LeaveTracker[[#This Row],[Employee Name]]),"-----",VLOOKUP(LeaveTracker[[#This Row],[Employee Name]],Employees[[Employee Name]:[Office]],6))</f>
        <v>-----</v>
      </c>
      <c r="G6566" s="24"/>
      <c r="H6566" s="24"/>
      <c r="I6566" s="19"/>
      <c r="K6566" s="61" t="str">
        <f ca="1">LeaveTracker[[#This Row],[Days]]&amp;" "&amp;LeaveTracker[[#This Row],[Type of Leave]]</f>
        <v xml:space="preserve">0 </v>
      </c>
      <c r="L6566" s="23">
        <f ca="1">NETWORKDAYS(LeaveTracker[[#This Row],[Start Date]],LeaveTracker[[#This Row],[End Date]],lstHolidays)</f>
        <v>0</v>
      </c>
      <c r="M6566" s="27"/>
    </row>
    <row r="6567" spans="1:13" ht="30" customHeight="1" x14ac:dyDescent="0.3">
      <c r="A6567" s="27">
        <f t="shared" si="78"/>
        <v>2754</v>
      </c>
      <c r="B6567" s="31"/>
      <c r="D6567" s="19"/>
      <c r="E6567" s="19" t="str">
        <f>IF(ISBLANK(LeaveTracker[[#This Row],[Employee Name]]),"-----",VLOOKUP(LeaveTracker[[#This Row],[Employee Name]],Employees[[Employee Name]:[Office]],7))</f>
        <v>-----</v>
      </c>
      <c r="F6567" s="19" t="str">
        <f>IF(ISBLANK(LeaveTracker[[#This Row],[Employee Name]]),"-----",VLOOKUP(LeaveTracker[[#This Row],[Employee Name]],Employees[[Employee Name]:[Office]],6))</f>
        <v>-----</v>
      </c>
      <c r="G6567" s="24"/>
      <c r="H6567" s="24"/>
      <c r="I6567" s="19"/>
      <c r="K6567" s="61" t="str">
        <f ca="1">LeaveTracker[[#This Row],[Days]]&amp;" "&amp;LeaveTracker[[#This Row],[Type of Leave]]</f>
        <v xml:space="preserve">0 </v>
      </c>
      <c r="L6567" s="23">
        <f ca="1">NETWORKDAYS(LeaveTracker[[#This Row],[Start Date]],LeaveTracker[[#This Row],[End Date]],lstHolidays)</f>
        <v>0</v>
      </c>
      <c r="M6567" s="27"/>
    </row>
    <row r="6568" spans="1:13" ht="30" customHeight="1" x14ac:dyDescent="0.3">
      <c r="A6568" s="27">
        <f t="shared" si="78"/>
        <v>2755</v>
      </c>
      <c r="B6568" s="31"/>
      <c r="D6568" s="19"/>
      <c r="E6568" s="19" t="str">
        <f>IF(ISBLANK(LeaveTracker[[#This Row],[Employee Name]]),"-----",VLOOKUP(LeaveTracker[[#This Row],[Employee Name]],Employees[[Employee Name]:[Office]],7))</f>
        <v>-----</v>
      </c>
      <c r="F6568" s="19" t="str">
        <f>IF(ISBLANK(LeaveTracker[[#This Row],[Employee Name]]),"-----",VLOOKUP(LeaveTracker[[#This Row],[Employee Name]],Employees[[Employee Name]:[Office]],6))</f>
        <v>-----</v>
      </c>
      <c r="G6568" s="24"/>
      <c r="H6568" s="24"/>
      <c r="I6568" s="19"/>
      <c r="K6568" s="61" t="str">
        <f ca="1">LeaveTracker[[#This Row],[Days]]&amp;" "&amp;LeaveTracker[[#This Row],[Type of Leave]]</f>
        <v xml:space="preserve">0 </v>
      </c>
      <c r="L6568" s="23">
        <f ca="1">NETWORKDAYS(LeaveTracker[[#This Row],[Start Date]],LeaveTracker[[#This Row],[End Date]],lstHolidays)</f>
        <v>0</v>
      </c>
      <c r="M6568" s="27"/>
    </row>
    <row r="6569" spans="1:13" ht="30" customHeight="1" x14ac:dyDescent="0.3">
      <c r="A6569" s="27">
        <f t="shared" si="78"/>
        <v>2756</v>
      </c>
      <c r="B6569" s="31"/>
      <c r="D6569" s="19"/>
      <c r="E6569" s="19" t="str">
        <f>IF(ISBLANK(LeaveTracker[[#This Row],[Employee Name]]),"-----",VLOOKUP(LeaveTracker[[#This Row],[Employee Name]],Employees[[Employee Name]:[Office]],7))</f>
        <v>-----</v>
      </c>
      <c r="F6569" s="19" t="str">
        <f>IF(ISBLANK(LeaveTracker[[#This Row],[Employee Name]]),"-----",VLOOKUP(LeaveTracker[[#This Row],[Employee Name]],Employees[[Employee Name]:[Office]],6))</f>
        <v>-----</v>
      </c>
      <c r="G6569" s="24"/>
      <c r="H6569" s="24"/>
      <c r="I6569" s="19"/>
      <c r="K6569" s="61" t="str">
        <f ca="1">LeaveTracker[[#This Row],[Days]]&amp;" "&amp;LeaveTracker[[#This Row],[Type of Leave]]</f>
        <v xml:space="preserve">0 </v>
      </c>
      <c r="L6569" s="23">
        <f ca="1">NETWORKDAYS(LeaveTracker[[#This Row],[Start Date]],LeaveTracker[[#This Row],[End Date]],lstHolidays)</f>
        <v>0</v>
      </c>
      <c r="M6569" s="27"/>
    </row>
    <row r="6570" spans="1:13" ht="30" customHeight="1" x14ac:dyDescent="0.3">
      <c r="A6570" s="27">
        <f t="shared" si="78"/>
        <v>2757</v>
      </c>
      <c r="B6570" s="31"/>
      <c r="D6570" s="19"/>
      <c r="E6570" s="19" t="str">
        <f>IF(ISBLANK(LeaveTracker[[#This Row],[Employee Name]]),"-----",VLOOKUP(LeaveTracker[[#This Row],[Employee Name]],Employees[[Employee Name]:[Office]],7))</f>
        <v>-----</v>
      </c>
      <c r="F6570" s="19" t="str">
        <f>IF(ISBLANK(LeaveTracker[[#This Row],[Employee Name]]),"-----",VLOOKUP(LeaveTracker[[#This Row],[Employee Name]],Employees[[Employee Name]:[Office]],6))</f>
        <v>-----</v>
      </c>
      <c r="G6570" s="24"/>
      <c r="H6570" s="24"/>
      <c r="I6570" s="19"/>
      <c r="K6570" s="61" t="str">
        <f ca="1">LeaveTracker[[#This Row],[Days]]&amp;" "&amp;LeaveTracker[[#This Row],[Type of Leave]]</f>
        <v xml:space="preserve">0 </v>
      </c>
      <c r="L6570" s="23">
        <f ca="1">NETWORKDAYS(LeaveTracker[[#This Row],[Start Date]],LeaveTracker[[#This Row],[End Date]],lstHolidays)</f>
        <v>0</v>
      </c>
      <c r="M6570" s="27"/>
    </row>
    <row r="6571" spans="1:13" ht="30" customHeight="1" x14ac:dyDescent="0.3">
      <c r="A6571" s="27">
        <f t="shared" si="78"/>
        <v>2758</v>
      </c>
      <c r="B6571" s="31"/>
      <c r="D6571" s="19"/>
      <c r="E6571" s="19" t="str">
        <f>IF(ISBLANK(LeaveTracker[[#This Row],[Employee Name]]),"-----",VLOOKUP(LeaveTracker[[#This Row],[Employee Name]],Employees[[Employee Name]:[Office]],7))</f>
        <v>-----</v>
      </c>
      <c r="F6571" s="19" t="str">
        <f>IF(ISBLANK(LeaveTracker[[#This Row],[Employee Name]]),"-----",VLOOKUP(LeaveTracker[[#This Row],[Employee Name]],Employees[[Employee Name]:[Office]],6))</f>
        <v>-----</v>
      </c>
      <c r="G6571" s="24"/>
      <c r="H6571" s="24"/>
      <c r="I6571" s="19"/>
      <c r="K6571" s="61" t="str">
        <f ca="1">LeaveTracker[[#This Row],[Days]]&amp;" "&amp;LeaveTracker[[#This Row],[Type of Leave]]</f>
        <v xml:space="preserve">0 </v>
      </c>
      <c r="L6571" s="23">
        <f ca="1">NETWORKDAYS(LeaveTracker[[#This Row],[Start Date]],LeaveTracker[[#This Row],[End Date]],lstHolidays)</f>
        <v>0</v>
      </c>
      <c r="M6571" s="27"/>
    </row>
    <row r="6572" spans="1:13" ht="30" customHeight="1" x14ac:dyDescent="0.3">
      <c r="A6572" s="27">
        <f t="shared" si="78"/>
        <v>2759</v>
      </c>
      <c r="B6572" s="31"/>
      <c r="D6572" s="19"/>
      <c r="E6572" s="19" t="str">
        <f>IF(ISBLANK(LeaveTracker[[#This Row],[Employee Name]]),"-----",VLOOKUP(LeaveTracker[[#This Row],[Employee Name]],Employees[[Employee Name]:[Office]],7))</f>
        <v>-----</v>
      </c>
      <c r="F6572" s="19" t="str">
        <f>IF(ISBLANK(LeaveTracker[[#This Row],[Employee Name]]),"-----",VLOOKUP(LeaveTracker[[#This Row],[Employee Name]],Employees[[Employee Name]:[Office]],6))</f>
        <v>-----</v>
      </c>
      <c r="G6572" s="24"/>
      <c r="H6572" s="24"/>
      <c r="I6572" s="19"/>
      <c r="K6572" s="61" t="str">
        <f ca="1">LeaveTracker[[#This Row],[Days]]&amp;" "&amp;LeaveTracker[[#This Row],[Type of Leave]]</f>
        <v xml:space="preserve">0 </v>
      </c>
      <c r="L6572" s="23">
        <f ca="1">NETWORKDAYS(LeaveTracker[[#This Row],[Start Date]],LeaveTracker[[#This Row],[End Date]],lstHolidays)</f>
        <v>0</v>
      </c>
      <c r="M6572" s="27"/>
    </row>
    <row r="6573" spans="1:13" ht="30" customHeight="1" x14ac:dyDescent="0.3">
      <c r="A6573" s="27">
        <f t="shared" si="78"/>
        <v>2760</v>
      </c>
      <c r="B6573" s="31"/>
      <c r="D6573" s="19"/>
      <c r="E6573" s="19" t="str">
        <f>IF(ISBLANK(LeaveTracker[[#This Row],[Employee Name]]),"-----",VLOOKUP(LeaveTracker[[#This Row],[Employee Name]],Employees[[Employee Name]:[Office]],7))</f>
        <v>-----</v>
      </c>
      <c r="F6573" s="19" t="str">
        <f>IF(ISBLANK(LeaveTracker[[#This Row],[Employee Name]]),"-----",VLOOKUP(LeaveTracker[[#This Row],[Employee Name]],Employees[[Employee Name]:[Office]],6))</f>
        <v>-----</v>
      </c>
      <c r="G6573" s="24"/>
      <c r="H6573" s="24"/>
      <c r="I6573" s="19"/>
      <c r="K6573" s="61" t="str">
        <f ca="1">LeaveTracker[[#This Row],[Days]]&amp;" "&amp;LeaveTracker[[#This Row],[Type of Leave]]</f>
        <v xml:space="preserve">0 </v>
      </c>
      <c r="L6573" s="23">
        <f ca="1">NETWORKDAYS(LeaveTracker[[#This Row],[Start Date]],LeaveTracker[[#This Row],[End Date]],lstHolidays)</f>
        <v>0</v>
      </c>
      <c r="M6573" s="27"/>
    </row>
    <row r="6574" spans="1:13" ht="30" customHeight="1" x14ac:dyDescent="0.3">
      <c r="A6574" s="27">
        <f t="shared" si="78"/>
        <v>2761</v>
      </c>
      <c r="B6574" s="31"/>
      <c r="D6574" s="19"/>
      <c r="E6574" s="19" t="str">
        <f>IF(ISBLANK(LeaveTracker[[#This Row],[Employee Name]]),"-----",VLOOKUP(LeaveTracker[[#This Row],[Employee Name]],Employees[[Employee Name]:[Office]],7))</f>
        <v>-----</v>
      </c>
      <c r="F6574" s="19" t="str">
        <f>IF(ISBLANK(LeaveTracker[[#This Row],[Employee Name]]),"-----",VLOOKUP(LeaveTracker[[#This Row],[Employee Name]],Employees[[Employee Name]:[Office]],6))</f>
        <v>-----</v>
      </c>
      <c r="G6574" s="24"/>
      <c r="H6574" s="24"/>
      <c r="I6574" s="19"/>
      <c r="K6574" s="61" t="str">
        <f ca="1">LeaveTracker[[#This Row],[Days]]&amp;" "&amp;LeaveTracker[[#This Row],[Type of Leave]]</f>
        <v xml:space="preserve">0 </v>
      </c>
      <c r="L6574" s="23">
        <f ca="1">NETWORKDAYS(LeaveTracker[[#This Row],[Start Date]],LeaveTracker[[#This Row],[End Date]],lstHolidays)</f>
        <v>0</v>
      </c>
      <c r="M6574" s="27"/>
    </row>
    <row r="6575" spans="1:13" ht="30" customHeight="1" x14ac:dyDescent="0.3">
      <c r="A6575" s="27">
        <f t="shared" si="78"/>
        <v>2762</v>
      </c>
      <c r="B6575" s="31"/>
      <c r="D6575" s="19"/>
      <c r="E6575" s="19" t="str">
        <f>IF(ISBLANK(LeaveTracker[[#This Row],[Employee Name]]),"-----",VLOOKUP(LeaveTracker[[#This Row],[Employee Name]],Employees[[Employee Name]:[Office]],7))</f>
        <v>-----</v>
      </c>
      <c r="F6575" s="19" t="str">
        <f>IF(ISBLANK(LeaveTracker[[#This Row],[Employee Name]]),"-----",VLOOKUP(LeaveTracker[[#This Row],[Employee Name]],Employees[[Employee Name]:[Office]],6))</f>
        <v>-----</v>
      </c>
      <c r="G6575" s="24"/>
      <c r="H6575" s="24"/>
      <c r="I6575" s="19"/>
      <c r="K6575" s="61" t="str">
        <f ca="1">LeaveTracker[[#This Row],[Days]]&amp;" "&amp;LeaveTracker[[#This Row],[Type of Leave]]</f>
        <v xml:space="preserve">0 </v>
      </c>
      <c r="L6575" s="23">
        <f ca="1">NETWORKDAYS(LeaveTracker[[#This Row],[Start Date]],LeaveTracker[[#This Row],[End Date]],lstHolidays)</f>
        <v>0</v>
      </c>
      <c r="M6575" s="27"/>
    </row>
    <row r="6576" spans="1:13" ht="30" customHeight="1" x14ac:dyDescent="0.3">
      <c r="A6576" s="27">
        <f t="shared" si="78"/>
        <v>2763</v>
      </c>
      <c r="B6576" s="31"/>
      <c r="D6576" s="19"/>
      <c r="E6576" s="19" t="str">
        <f>IF(ISBLANK(LeaveTracker[[#This Row],[Employee Name]]),"-----",VLOOKUP(LeaveTracker[[#This Row],[Employee Name]],Employees[[Employee Name]:[Office]],7))</f>
        <v>-----</v>
      </c>
      <c r="F6576" s="19" t="str">
        <f>IF(ISBLANK(LeaveTracker[[#This Row],[Employee Name]]),"-----",VLOOKUP(LeaveTracker[[#This Row],[Employee Name]],Employees[[Employee Name]:[Office]],6))</f>
        <v>-----</v>
      </c>
      <c r="G6576" s="24"/>
      <c r="H6576" s="24"/>
      <c r="I6576" s="19"/>
      <c r="K6576" s="61" t="str">
        <f ca="1">LeaveTracker[[#This Row],[Days]]&amp;" "&amp;LeaveTracker[[#This Row],[Type of Leave]]</f>
        <v xml:space="preserve">0 </v>
      </c>
      <c r="L6576" s="23">
        <f ca="1">NETWORKDAYS(LeaveTracker[[#This Row],[Start Date]],LeaveTracker[[#This Row],[End Date]],lstHolidays)</f>
        <v>0</v>
      </c>
      <c r="M6576" s="27"/>
    </row>
    <row r="6577" spans="1:13" ht="30" customHeight="1" x14ac:dyDescent="0.3">
      <c r="A6577" s="27">
        <f t="shared" si="78"/>
        <v>2764</v>
      </c>
      <c r="B6577" s="31"/>
      <c r="D6577" s="19"/>
      <c r="E6577" s="19" t="str">
        <f>IF(ISBLANK(LeaveTracker[[#This Row],[Employee Name]]),"-----",VLOOKUP(LeaveTracker[[#This Row],[Employee Name]],Employees[[Employee Name]:[Office]],7))</f>
        <v>-----</v>
      </c>
      <c r="F6577" s="19" t="str">
        <f>IF(ISBLANK(LeaveTracker[[#This Row],[Employee Name]]),"-----",VLOOKUP(LeaveTracker[[#This Row],[Employee Name]],Employees[[Employee Name]:[Office]],6))</f>
        <v>-----</v>
      </c>
      <c r="G6577" s="24"/>
      <c r="H6577" s="24"/>
      <c r="I6577" s="19"/>
      <c r="K6577" s="61" t="str">
        <f ca="1">LeaveTracker[[#This Row],[Days]]&amp;" "&amp;LeaveTracker[[#This Row],[Type of Leave]]</f>
        <v xml:space="preserve">0 </v>
      </c>
      <c r="L6577" s="23">
        <f ca="1">NETWORKDAYS(LeaveTracker[[#This Row],[Start Date]],LeaveTracker[[#This Row],[End Date]],lstHolidays)</f>
        <v>0</v>
      </c>
      <c r="M6577" s="27"/>
    </row>
    <row r="6578" spans="1:13" ht="30" customHeight="1" x14ac:dyDescent="0.3">
      <c r="A6578" s="27">
        <f t="shared" si="78"/>
        <v>2765</v>
      </c>
      <c r="B6578" s="31"/>
      <c r="D6578" s="19"/>
      <c r="E6578" s="19" t="str">
        <f>IF(ISBLANK(LeaveTracker[[#This Row],[Employee Name]]),"-----",VLOOKUP(LeaveTracker[[#This Row],[Employee Name]],Employees[[Employee Name]:[Office]],7))</f>
        <v>-----</v>
      </c>
      <c r="F6578" s="19" t="str">
        <f>IF(ISBLANK(LeaveTracker[[#This Row],[Employee Name]]),"-----",VLOOKUP(LeaveTracker[[#This Row],[Employee Name]],Employees[[Employee Name]:[Office]],6))</f>
        <v>-----</v>
      </c>
      <c r="G6578" s="24"/>
      <c r="H6578" s="24"/>
      <c r="I6578" s="19"/>
      <c r="K6578" s="61" t="str">
        <f ca="1">LeaveTracker[[#This Row],[Days]]&amp;" "&amp;LeaveTracker[[#This Row],[Type of Leave]]</f>
        <v xml:space="preserve">0 </v>
      </c>
      <c r="L6578" s="23">
        <f ca="1">NETWORKDAYS(LeaveTracker[[#This Row],[Start Date]],LeaveTracker[[#This Row],[End Date]],lstHolidays)</f>
        <v>0</v>
      </c>
      <c r="M6578" s="27"/>
    </row>
    <row r="6579" spans="1:13" ht="30" customHeight="1" x14ac:dyDescent="0.3">
      <c r="A6579" s="27">
        <f t="shared" si="78"/>
        <v>2766</v>
      </c>
      <c r="B6579" s="31"/>
      <c r="D6579" s="19"/>
      <c r="E6579" s="19" t="str">
        <f>IF(ISBLANK(LeaveTracker[[#This Row],[Employee Name]]),"-----",VLOOKUP(LeaveTracker[[#This Row],[Employee Name]],Employees[[Employee Name]:[Office]],7))</f>
        <v>-----</v>
      </c>
      <c r="F6579" s="19" t="str">
        <f>IF(ISBLANK(LeaveTracker[[#This Row],[Employee Name]]),"-----",VLOOKUP(LeaveTracker[[#This Row],[Employee Name]],Employees[[Employee Name]:[Office]],6))</f>
        <v>-----</v>
      </c>
      <c r="G6579" s="24"/>
      <c r="H6579" s="24"/>
      <c r="I6579" s="19"/>
      <c r="K6579" s="61" t="str">
        <f ca="1">LeaveTracker[[#This Row],[Days]]&amp;" "&amp;LeaveTracker[[#This Row],[Type of Leave]]</f>
        <v xml:space="preserve">0 </v>
      </c>
      <c r="L6579" s="23">
        <f ca="1">NETWORKDAYS(LeaveTracker[[#This Row],[Start Date]],LeaveTracker[[#This Row],[End Date]],lstHolidays)</f>
        <v>0</v>
      </c>
      <c r="M6579" s="27"/>
    </row>
    <row r="6580" spans="1:13" ht="30" customHeight="1" x14ac:dyDescent="0.3">
      <c r="A6580" s="27">
        <f t="shared" si="78"/>
        <v>2767</v>
      </c>
      <c r="B6580" s="31"/>
      <c r="D6580" s="19"/>
      <c r="E6580" s="19" t="str">
        <f>IF(ISBLANK(LeaveTracker[[#This Row],[Employee Name]]),"-----",VLOOKUP(LeaveTracker[[#This Row],[Employee Name]],Employees[[Employee Name]:[Office]],7))</f>
        <v>-----</v>
      </c>
      <c r="F6580" s="19" t="str">
        <f>IF(ISBLANK(LeaveTracker[[#This Row],[Employee Name]]),"-----",VLOOKUP(LeaveTracker[[#This Row],[Employee Name]],Employees[[Employee Name]:[Office]],6))</f>
        <v>-----</v>
      </c>
      <c r="G6580" s="24"/>
      <c r="H6580" s="24"/>
      <c r="I6580" s="19"/>
      <c r="K6580" s="61" t="str">
        <f ca="1">LeaveTracker[[#This Row],[Days]]&amp;" "&amp;LeaveTracker[[#This Row],[Type of Leave]]</f>
        <v xml:space="preserve">0 </v>
      </c>
      <c r="L6580" s="23">
        <f ca="1">NETWORKDAYS(LeaveTracker[[#This Row],[Start Date]],LeaveTracker[[#This Row],[End Date]],lstHolidays)</f>
        <v>0</v>
      </c>
      <c r="M6580" s="27"/>
    </row>
    <row r="6581" spans="1:13" ht="30" customHeight="1" x14ac:dyDescent="0.3">
      <c r="A6581" s="27">
        <f t="shared" si="78"/>
        <v>2768</v>
      </c>
      <c r="B6581" s="31"/>
      <c r="D6581" s="19"/>
      <c r="E6581" s="19" t="str">
        <f>IF(ISBLANK(LeaveTracker[[#This Row],[Employee Name]]),"-----",VLOOKUP(LeaveTracker[[#This Row],[Employee Name]],Employees[[Employee Name]:[Office]],7))</f>
        <v>-----</v>
      </c>
      <c r="F6581" s="19" t="str">
        <f>IF(ISBLANK(LeaveTracker[[#This Row],[Employee Name]]),"-----",VLOOKUP(LeaveTracker[[#This Row],[Employee Name]],Employees[[Employee Name]:[Office]],6))</f>
        <v>-----</v>
      </c>
      <c r="G6581" s="24"/>
      <c r="H6581" s="24"/>
      <c r="I6581" s="19"/>
      <c r="K6581" s="61" t="str">
        <f ca="1">LeaveTracker[[#This Row],[Days]]&amp;" "&amp;LeaveTracker[[#This Row],[Type of Leave]]</f>
        <v xml:space="preserve">0 </v>
      </c>
      <c r="L6581" s="23">
        <f ca="1">NETWORKDAYS(LeaveTracker[[#This Row],[Start Date]],LeaveTracker[[#This Row],[End Date]],lstHolidays)</f>
        <v>0</v>
      </c>
      <c r="M6581" s="27"/>
    </row>
    <row r="6582" spans="1:13" ht="30" customHeight="1" x14ac:dyDescent="0.3">
      <c r="A6582" s="27">
        <f t="shared" si="78"/>
        <v>2769</v>
      </c>
      <c r="B6582" s="31"/>
      <c r="D6582" s="19"/>
      <c r="E6582" s="19" t="str">
        <f>IF(ISBLANK(LeaveTracker[[#This Row],[Employee Name]]),"-----",VLOOKUP(LeaveTracker[[#This Row],[Employee Name]],Employees[[Employee Name]:[Office]],7))</f>
        <v>-----</v>
      </c>
      <c r="F6582" s="19" t="str">
        <f>IF(ISBLANK(LeaveTracker[[#This Row],[Employee Name]]),"-----",VLOOKUP(LeaveTracker[[#This Row],[Employee Name]],Employees[[Employee Name]:[Office]],6))</f>
        <v>-----</v>
      </c>
      <c r="G6582" s="24"/>
      <c r="H6582" s="24"/>
      <c r="I6582" s="19"/>
      <c r="K6582" s="61" t="str">
        <f ca="1">LeaveTracker[[#This Row],[Days]]&amp;" "&amp;LeaveTracker[[#This Row],[Type of Leave]]</f>
        <v xml:space="preserve">0 </v>
      </c>
      <c r="L6582" s="23">
        <f ca="1">NETWORKDAYS(LeaveTracker[[#This Row],[Start Date]],LeaveTracker[[#This Row],[End Date]],lstHolidays)</f>
        <v>0</v>
      </c>
      <c r="M6582" s="27"/>
    </row>
    <row r="6583" spans="1:13" ht="30" customHeight="1" x14ac:dyDescent="0.3">
      <c r="A6583" s="27">
        <f t="shared" si="78"/>
        <v>2770</v>
      </c>
      <c r="B6583" s="31"/>
      <c r="D6583" s="19"/>
      <c r="E6583" s="19" t="str">
        <f>IF(ISBLANK(LeaveTracker[[#This Row],[Employee Name]]),"-----",VLOOKUP(LeaveTracker[[#This Row],[Employee Name]],Employees[[Employee Name]:[Office]],7))</f>
        <v>-----</v>
      </c>
      <c r="F6583" s="19" t="str">
        <f>IF(ISBLANK(LeaveTracker[[#This Row],[Employee Name]]),"-----",VLOOKUP(LeaveTracker[[#This Row],[Employee Name]],Employees[[Employee Name]:[Office]],6))</f>
        <v>-----</v>
      </c>
      <c r="G6583" s="24"/>
      <c r="H6583" s="24"/>
      <c r="I6583" s="19"/>
      <c r="K6583" s="61" t="str">
        <f ca="1">LeaveTracker[[#This Row],[Days]]&amp;" "&amp;LeaveTracker[[#This Row],[Type of Leave]]</f>
        <v xml:space="preserve">0 </v>
      </c>
      <c r="L6583" s="23">
        <f ca="1">NETWORKDAYS(LeaveTracker[[#This Row],[Start Date]],LeaveTracker[[#This Row],[End Date]],lstHolidays)</f>
        <v>0</v>
      </c>
      <c r="M6583" s="27"/>
    </row>
    <row r="6584" spans="1:13" ht="30" customHeight="1" x14ac:dyDescent="0.3">
      <c r="A6584" s="27">
        <f t="shared" si="78"/>
        <v>2771</v>
      </c>
      <c r="B6584" s="31"/>
      <c r="D6584" s="19"/>
      <c r="E6584" s="19" t="str">
        <f>IF(ISBLANK(LeaveTracker[[#This Row],[Employee Name]]),"-----",VLOOKUP(LeaveTracker[[#This Row],[Employee Name]],Employees[[Employee Name]:[Office]],7))</f>
        <v>-----</v>
      </c>
      <c r="F6584" s="19" t="str">
        <f>IF(ISBLANK(LeaveTracker[[#This Row],[Employee Name]]),"-----",VLOOKUP(LeaveTracker[[#This Row],[Employee Name]],Employees[[Employee Name]:[Office]],6))</f>
        <v>-----</v>
      </c>
      <c r="G6584" s="24"/>
      <c r="H6584" s="24"/>
      <c r="I6584" s="19"/>
      <c r="K6584" s="61" t="str">
        <f ca="1">LeaveTracker[[#This Row],[Days]]&amp;" "&amp;LeaveTracker[[#This Row],[Type of Leave]]</f>
        <v xml:space="preserve">0 </v>
      </c>
      <c r="L6584" s="23">
        <f ca="1">NETWORKDAYS(LeaveTracker[[#This Row],[Start Date]],LeaveTracker[[#This Row],[End Date]],lstHolidays)</f>
        <v>0</v>
      </c>
      <c r="M6584" s="27"/>
    </row>
    <row r="6585" spans="1:13" ht="30" customHeight="1" x14ac:dyDescent="0.3">
      <c r="A6585" s="27">
        <f t="shared" si="78"/>
        <v>2772</v>
      </c>
      <c r="B6585" s="31"/>
      <c r="D6585" s="19"/>
      <c r="E6585" s="19" t="str">
        <f>IF(ISBLANK(LeaveTracker[[#This Row],[Employee Name]]),"-----",VLOOKUP(LeaveTracker[[#This Row],[Employee Name]],Employees[[Employee Name]:[Office]],7))</f>
        <v>-----</v>
      </c>
      <c r="F6585" s="19" t="str">
        <f>IF(ISBLANK(LeaveTracker[[#This Row],[Employee Name]]),"-----",VLOOKUP(LeaveTracker[[#This Row],[Employee Name]],Employees[[Employee Name]:[Office]],6))</f>
        <v>-----</v>
      </c>
      <c r="G6585" s="24"/>
      <c r="H6585" s="24"/>
      <c r="I6585" s="19"/>
      <c r="K6585" s="61" t="str">
        <f ca="1">LeaveTracker[[#This Row],[Days]]&amp;" "&amp;LeaveTracker[[#This Row],[Type of Leave]]</f>
        <v xml:space="preserve">0 </v>
      </c>
      <c r="L6585" s="23">
        <f ca="1">NETWORKDAYS(LeaveTracker[[#This Row],[Start Date]],LeaveTracker[[#This Row],[End Date]],lstHolidays)</f>
        <v>0</v>
      </c>
      <c r="M6585" s="27"/>
    </row>
    <row r="6586" spans="1:13" ht="30" customHeight="1" x14ac:dyDescent="0.3">
      <c r="A6586" s="27">
        <f t="shared" si="78"/>
        <v>2773</v>
      </c>
      <c r="B6586" s="31"/>
      <c r="D6586" s="19"/>
      <c r="E6586" s="19" t="str">
        <f>IF(ISBLANK(LeaveTracker[[#This Row],[Employee Name]]),"-----",VLOOKUP(LeaveTracker[[#This Row],[Employee Name]],Employees[[Employee Name]:[Office]],7))</f>
        <v>-----</v>
      </c>
      <c r="F6586" s="19" t="str">
        <f>IF(ISBLANK(LeaveTracker[[#This Row],[Employee Name]]),"-----",VLOOKUP(LeaveTracker[[#This Row],[Employee Name]],Employees[[Employee Name]:[Office]],6))</f>
        <v>-----</v>
      </c>
      <c r="G6586" s="24"/>
      <c r="H6586" s="24"/>
      <c r="I6586" s="19"/>
      <c r="K6586" s="61" t="str">
        <f ca="1">LeaveTracker[[#This Row],[Days]]&amp;" "&amp;LeaveTracker[[#This Row],[Type of Leave]]</f>
        <v xml:space="preserve">0 </v>
      </c>
      <c r="L6586" s="23">
        <f ca="1">NETWORKDAYS(LeaveTracker[[#This Row],[Start Date]],LeaveTracker[[#This Row],[End Date]],lstHolidays)</f>
        <v>0</v>
      </c>
      <c r="M6586" s="27"/>
    </row>
    <row r="6587" spans="1:13" ht="30" customHeight="1" x14ac:dyDescent="0.3">
      <c r="A6587" s="27">
        <f t="shared" si="78"/>
        <v>2774</v>
      </c>
      <c r="B6587" s="31"/>
      <c r="D6587" s="19"/>
      <c r="E6587" s="19" t="str">
        <f>IF(ISBLANK(LeaveTracker[[#This Row],[Employee Name]]),"-----",VLOOKUP(LeaveTracker[[#This Row],[Employee Name]],Employees[[Employee Name]:[Office]],7))</f>
        <v>-----</v>
      </c>
      <c r="F6587" s="19" t="str">
        <f>IF(ISBLANK(LeaveTracker[[#This Row],[Employee Name]]),"-----",VLOOKUP(LeaveTracker[[#This Row],[Employee Name]],Employees[[Employee Name]:[Office]],6))</f>
        <v>-----</v>
      </c>
      <c r="G6587" s="24"/>
      <c r="H6587" s="24"/>
      <c r="I6587" s="19"/>
      <c r="K6587" s="61" t="str">
        <f ca="1">LeaveTracker[[#This Row],[Days]]&amp;" "&amp;LeaveTracker[[#This Row],[Type of Leave]]</f>
        <v xml:space="preserve">0 </v>
      </c>
      <c r="L6587" s="23">
        <f ca="1">NETWORKDAYS(LeaveTracker[[#This Row],[Start Date]],LeaveTracker[[#This Row],[End Date]],lstHolidays)</f>
        <v>0</v>
      </c>
      <c r="M6587" s="27"/>
    </row>
    <row r="6588" spans="1:13" ht="30" customHeight="1" x14ac:dyDescent="0.3">
      <c r="A6588" s="27">
        <f t="shared" si="78"/>
        <v>2775</v>
      </c>
      <c r="B6588" s="31"/>
      <c r="D6588" s="19"/>
      <c r="E6588" s="19" t="str">
        <f>IF(ISBLANK(LeaveTracker[[#This Row],[Employee Name]]),"-----",VLOOKUP(LeaveTracker[[#This Row],[Employee Name]],Employees[[Employee Name]:[Office]],7))</f>
        <v>-----</v>
      </c>
      <c r="F6588" s="19" t="str">
        <f>IF(ISBLANK(LeaveTracker[[#This Row],[Employee Name]]),"-----",VLOOKUP(LeaveTracker[[#This Row],[Employee Name]],Employees[[Employee Name]:[Office]],6))</f>
        <v>-----</v>
      </c>
      <c r="G6588" s="24"/>
      <c r="H6588" s="24"/>
      <c r="I6588" s="19"/>
      <c r="K6588" s="61" t="str">
        <f ca="1">LeaveTracker[[#This Row],[Days]]&amp;" "&amp;LeaveTracker[[#This Row],[Type of Leave]]</f>
        <v xml:space="preserve">0 </v>
      </c>
      <c r="L6588" s="23">
        <f ca="1">NETWORKDAYS(LeaveTracker[[#This Row],[Start Date]],LeaveTracker[[#This Row],[End Date]],lstHolidays)</f>
        <v>0</v>
      </c>
      <c r="M6588" s="27"/>
    </row>
    <row r="6589" spans="1:13" ht="30" customHeight="1" x14ac:dyDescent="0.3">
      <c r="A6589" s="27">
        <f t="shared" si="78"/>
        <v>2776</v>
      </c>
      <c r="B6589" s="31"/>
      <c r="D6589" s="19"/>
      <c r="E6589" s="19" t="str">
        <f>IF(ISBLANK(LeaveTracker[[#This Row],[Employee Name]]),"-----",VLOOKUP(LeaveTracker[[#This Row],[Employee Name]],Employees[[Employee Name]:[Office]],7))</f>
        <v>-----</v>
      </c>
      <c r="F6589" s="19" t="str">
        <f>IF(ISBLANK(LeaveTracker[[#This Row],[Employee Name]]),"-----",VLOOKUP(LeaveTracker[[#This Row],[Employee Name]],Employees[[Employee Name]:[Office]],6))</f>
        <v>-----</v>
      </c>
      <c r="G6589" s="24"/>
      <c r="H6589" s="24"/>
      <c r="I6589" s="19"/>
      <c r="K6589" s="61" t="str">
        <f ca="1">LeaveTracker[[#This Row],[Days]]&amp;" "&amp;LeaveTracker[[#This Row],[Type of Leave]]</f>
        <v xml:space="preserve">0 </v>
      </c>
      <c r="L6589" s="23">
        <f ca="1">NETWORKDAYS(LeaveTracker[[#This Row],[Start Date]],LeaveTracker[[#This Row],[End Date]],lstHolidays)</f>
        <v>0</v>
      </c>
      <c r="M6589" s="27"/>
    </row>
    <row r="6590" spans="1:13" ht="30" customHeight="1" x14ac:dyDescent="0.3">
      <c r="A6590" s="27">
        <f t="shared" si="78"/>
        <v>2777</v>
      </c>
      <c r="B6590" s="31"/>
      <c r="D6590" s="19"/>
      <c r="E6590" s="19" t="str">
        <f>IF(ISBLANK(LeaveTracker[[#This Row],[Employee Name]]),"-----",VLOOKUP(LeaveTracker[[#This Row],[Employee Name]],Employees[[Employee Name]:[Office]],7))</f>
        <v>-----</v>
      </c>
      <c r="F6590" s="19" t="str">
        <f>IF(ISBLANK(LeaveTracker[[#This Row],[Employee Name]]),"-----",VLOOKUP(LeaveTracker[[#This Row],[Employee Name]],Employees[[Employee Name]:[Office]],6))</f>
        <v>-----</v>
      </c>
      <c r="G6590" s="24"/>
      <c r="H6590" s="24"/>
      <c r="I6590" s="19"/>
      <c r="K6590" s="61" t="str">
        <f ca="1">LeaveTracker[[#This Row],[Days]]&amp;" "&amp;LeaveTracker[[#This Row],[Type of Leave]]</f>
        <v xml:space="preserve">0 </v>
      </c>
      <c r="L6590" s="23">
        <f ca="1">NETWORKDAYS(LeaveTracker[[#This Row],[Start Date]],LeaveTracker[[#This Row],[End Date]],lstHolidays)</f>
        <v>0</v>
      </c>
      <c r="M6590" s="27"/>
    </row>
    <row r="6591" spans="1:13" ht="30" customHeight="1" x14ac:dyDescent="0.3">
      <c r="A6591" s="27">
        <f t="shared" si="78"/>
        <v>2778</v>
      </c>
      <c r="B6591" s="31"/>
      <c r="D6591" s="19"/>
      <c r="E6591" s="19" t="str">
        <f>IF(ISBLANK(LeaveTracker[[#This Row],[Employee Name]]),"-----",VLOOKUP(LeaveTracker[[#This Row],[Employee Name]],Employees[[Employee Name]:[Office]],7))</f>
        <v>-----</v>
      </c>
      <c r="F6591" s="19" t="str">
        <f>IF(ISBLANK(LeaveTracker[[#This Row],[Employee Name]]),"-----",VLOOKUP(LeaveTracker[[#This Row],[Employee Name]],Employees[[Employee Name]:[Office]],6))</f>
        <v>-----</v>
      </c>
      <c r="G6591" s="24"/>
      <c r="H6591" s="24"/>
      <c r="I6591" s="19"/>
      <c r="K6591" s="61" t="str">
        <f ca="1">LeaveTracker[[#This Row],[Days]]&amp;" "&amp;LeaveTracker[[#This Row],[Type of Leave]]</f>
        <v xml:space="preserve">0 </v>
      </c>
      <c r="L6591" s="23">
        <f ca="1">NETWORKDAYS(LeaveTracker[[#This Row],[Start Date]],LeaveTracker[[#This Row],[End Date]],lstHolidays)</f>
        <v>0</v>
      </c>
      <c r="M6591" s="27"/>
    </row>
    <row r="6592" spans="1:13" ht="30" customHeight="1" x14ac:dyDescent="0.3">
      <c r="A6592" s="27">
        <f t="shared" si="78"/>
        <v>2779</v>
      </c>
      <c r="B6592" s="31"/>
      <c r="D6592" s="19"/>
      <c r="E6592" s="19" t="str">
        <f>IF(ISBLANK(LeaveTracker[[#This Row],[Employee Name]]),"-----",VLOOKUP(LeaveTracker[[#This Row],[Employee Name]],Employees[[Employee Name]:[Office]],7))</f>
        <v>-----</v>
      </c>
      <c r="F6592" s="19" t="str">
        <f>IF(ISBLANK(LeaveTracker[[#This Row],[Employee Name]]),"-----",VLOOKUP(LeaveTracker[[#This Row],[Employee Name]],Employees[[Employee Name]:[Office]],6))</f>
        <v>-----</v>
      </c>
      <c r="G6592" s="24"/>
      <c r="H6592" s="24"/>
      <c r="I6592" s="19"/>
      <c r="K6592" s="61" t="str">
        <f ca="1">LeaveTracker[[#This Row],[Days]]&amp;" "&amp;LeaveTracker[[#This Row],[Type of Leave]]</f>
        <v xml:space="preserve">0 </v>
      </c>
      <c r="L6592" s="23">
        <f ca="1">NETWORKDAYS(LeaveTracker[[#This Row],[Start Date]],LeaveTracker[[#This Row],[End Date]],lstHolidays)</f>
        <v>0</v>
      </c>
      <c r="M6592" s="27"/>
    </row>
    <row r="6593" spans="1:13" ht="30" customHeight="1" x14ac:dyDescent="0.3">
      <c r="A6593" s="27">
        <f t="shared" si="78"/>
        <v>2780</v>
      </c>
      <c r="B6593" s="31"/>
      <c r="D6593" s="19"/>
      <c r="E6593" s="19" t="str">
        <f>IF(ISBLANK(LeaveTracker[[#This Row],[Employee Name]]),"-----",VLOOKUP(LeaveTracker[[#This Row],[Employee Name]],Employees[[Employee Name]:[Office]],7))</f>
        <v>-----</v>
      </c>
      <c r="F6593" s="19" t="str">
        <f>IF(ISBLANK(LeaveTracker[[#This Row],[Employee Name]]),"-----",VLOOKUP(LeaveTracker[[#This Row],[Employee Name]],Employees[[Employee Name]:[Office]],6))</f>
        <v>-----</v>
      </c>
      <c r="G6593" s="24"/>
      <c r="H6593" s="24"/>
      <c r="I6593" s="19"/>
      <c r="K6593" s="61" t="str">
        <f ca="1">LeaveTracker[[#This Row],[Days]]&amp;" "&amp;LeaveTracker[[#This Row],[Type of Leave]]</f>
        <v xml:space="preserve">0 </v>
      </c>
      <c r="L6593" s="23">
        <f ca="1">NETWORKDAYS(LeaveTracker[[#This Row],[Start Date]],LeaveTracker[[#This Row],[End Date]],lstHolidays)</f>
        <v>0</v>
      </c>
      <c r="M6593" s="27"/>
    </row>
    <row r="6594" spans="1:13" ht="30" customHeight="1" x14ac:dyDescent="0.3">
      <c r="A6594" s="27">
        <f t="shared" si="78"/>
        <v>2781</v>
      </c>
      <c r="B6594" s="31"/>
      <c r="D6594" s="19"/>
      <c r="E6594" s="19" t="str">
        <f>IF(ISBLANK(LeaveTracker[[#This Row],[Employee Name]]),"-----",VLOOKUP(LeaveTracker[[#This Row],[Employee Name]],Employees[[Employee Name]:[Office]],7))</f>
        <v>-----</v>
      </c>
      <c r="F6594" s="19" t="str">
        <f>IF(ISBLANK(LeaveTracker[[#This Row],[Employee Name]]),"-----",VLOOKUP(LeaveTracker[[#This Row],[Employee Name]],Employees[[Employee Name]:[Office]],6))</f>
        <v>-----</v>
      </c>
      <c r="G6594" s="24"/>
      <c r="H6594" s="24"/>
      <c r="I6594" s="19"/>
      <c r="K6594" s="61" t="str">
        <f ca="1">LeaveTracker[[#This Row],[Days]]&amp;" "&amp;LeaveTracker[[#This Row],[Type of Leave]]</f>
        <v xml:space="preserve">0 </v>
      </c>
      <c r="L6594" s="23">
        <f ca="1">NETWORKDAYS(LeaveTracker[[#This Row],[Start Date]],LeaveTracker[[#This Row],[End Date]],lstHolidays)</f>
        <v>0</v>
      </c>
      <c r="M6594" s="27"/>
    </row>
    <row r="6595" spans="1:13" ht="30" customHeight="1" x14ac:dyDescent="0.3">
      <c r="A6595" s="27">
        <f t="shared" si="78"/>
        <v>2782</v>
      </c>
      <c r="B6595" s="31"/>
      <c r="D6595" s="19"/>
      <c r="E6595" s="19" t="str">
        <f>IF(ISBLANK(LeaveTracker[[#This Row],[Employee Name]]),"-----",VLOOKUP(LeaveTracker[[#This Row],[Employee Name]],Employees[[Employee Name]:[Office]],7))</f>
        <v>-----</v>
      </c>
      <c r="F6595" s="19" t="str">
        <f>IF(ISBLANK(LeaveTracker[[#This Row],[Employee Name]]),"-----",VLOOKUP(LeaveTracker[[#This Row],[Employee Name]],Employees[[Employee Name]:[Office]],6))</f>
        <v>-----</v>
      </c>
      <c r="G6595" s="24"/>
      <c r="H6595" s="24"/>
      <c r="I6595" s="19"/>
      <c r="K6595" s="61" t="str">
        <f ca="1">LeaveTracker[[#This Row],[Days]]&amp;" "&amp;LeaveTracker[[#This Row],[Type of Leave]]</f>
        <v xml:space="preserve">0 </v>
      </c>
      <c r="L6595" s="23">
        <f ca="1">NETWORKDAYS(LeaveTracker[[#This Row],[Start Date]],LeaveTracker[[#This Row],[End Date]],lstHolidays)</f>
        <v>0</v>
      </c>
      <c r="M6595" s="27"/>
    </row>
    <row r="6596" spans="1:13" ht="30" customHeight="1" x14ac:dyDescent="0.3">
      <c r="A6596" s="27">
        <f t="shared" si="78"/>
        <v>2783</v>
      </c>
      <c r="B6596" s="31"/>
      <c r="D6596" s="19"/>
      <c r="E6596" s="19" t="str">
        <f>IF(ISBLANK(LeaveTracker[[#This Row],[Employee Name]]),"-----",VLOOKUP(LeaveTracker[[#This Row],[Employee Name]],Employees[[Employee Name]:[Office]],7))</f>
        <v>-----</v>
      </c>
      <c r="F6596" s="19" t="str">
        <f>IF(ISBLANK(LeaveTracker[[#This Row],[Employee Name]]),"-----",VLOOKUP(LeaveTracker[[#This Row],[Employee Name]],Employees[[Employee Name]:[Office]],6))</f>
        <v>-----</v>
      </c>
      <c r="G6596" s="24"/>
      <c r="H6596" s="24"/>
      <c r="I6596" s="19"/>
      <c r="K6596" s="61" t="str">
        <f ca="1">LeaveTracker[[#This Row],[Days]]&amp;" "&amp;LeaveTracker[[#This Row],[Type of Leave]]</f>
        <v xml:space="preserve">0 </v>
      </c>
      <c r="L6596" s="23">
        <f ca="1">NETWORKDAYS(LeaveTracker[[#This Row],[Start Date]],LeaveTracker[[#This Row],[End Date]],lstHolidays)</f>
        <v>0</v>
      </c>
      <c r="M6596" s="27"/>
    </row>
    <row r="6597" spans="1:13" ht="30" customHeight="1" x14ac:dyDescent="0.3">
      <c r="A6597" s="27">
        <f t="shared" si="78"/>
        <v>2784</v>
      </c>
      <c r="B6597" s="31"/>
      <c r="D6597" s="19"/>
      <c r="E6597" s="19" t="str">
        <f>IF(ISBLANK(LeaveTracker[[#This Row],[Employee Name]]),"-----",VLOOKUP(LeaveTracker[[#This Row],[Employee Name]],Employees[[Employee Name]:[Office]],7))</f>
        <v>-----</v>
      </c>
      <c r="F6597" s="19" t="str">
        <f>IF(ISBLANK(LeaveTracker[[#This Row],[Employee Name]]),"-----",VLOOKUP(LeaveTracker[[#This Row],[Employee Name]],Employees[[Employee Name]:[Office]],6))</f>
        <v>-----</v>
      </c>
      <c r="G6597" s="24"/>
      <c r="H6597" s="24"/>
      <c r="I6597" s="19"/>
      <c r="K6597" s="61" t="str">
        <f ca="1">LeaveTracker[[#This Row],[Days]]&amp;" "&amp;LeaveTracker[[#This Row],[Type of Leave]]</f>
        <v xml:space="preserve">0 </v>
      </c>
      <c r="L6597" s="23">
        <f ca="1">NETWORKDAYS(LeaveTracker[[#This Row],[Start Date]],LeaveTracker[[#This Row],[End Date]],lstHolidays)</f>
        <v>0</v>
      </c>
      <c r="M6597" s="27"/>
    </row>
    <row r="6598" spans="1:13" ht="30" customHeight="1" x14ac:dyDescent="0.3">
      <c r="A6598" s="27">
        <f t="shared" si="78"/>
        <v>2785</v>
      </c>
      <c r="B6598" s="31"/>
      <c r="D6598" s="19"/>
      <c r="E6598" s="19" t="str">
        <f>IF(ISBLANK(LeaveTracker[[#This Row],[Employee Name]]),"-----",VLOOKUP(LeaveTracker[[#This Row],[Employee Name]],Employees[[Employee Name]:[Office]],7))</f>
        <v>-----</v>
      </c>
      <c r="F6598" s="19" t="str">
        <f>IF(ISBLANK(LeaveTracker[[#This Row],[Employee Name]]),"-----",VLOOKUP(LeaveTracker[[#This Row],[Employee Name]],Employees[[Employee Name]:[Office]],6))</f>
        <v>-----</v>
      </c>
      <c r="G6598" s="24"/>
      <c r="H6598" s="24"/>
      <c r="I6598" s="19"/>
      <c r="K6598" s="61" t="str">
        <f ca="1">LeaveTracker[[#This Row],[Days]]&amp;" "&amp;LeaveTracker[[#This Row],[Type of Leave]]</f>
        <v xml:space="preserve">0 </v>
      </c>
      <c r="L6598" s="23">
        <f ca="1">NETWORKDAYS(LeaveTracker[[#This Row],[Start Date]],LeaveTracker[[#This Row],[End Date]],lstHolidays)</f>
        <v>0</v>
      </c>
      <c r="M6598" s="27"/>
    </row>
    <row r="6599" spans="1:13" ht="30" customHeight="1" x14ac:dyDescent="0.3">
      <c r="A6599" s="27">
        <f t="shared" si="78"/>
        <v>2786</v>
      </c>
      <c r="B6599" s="31"/>
      <c r="D6599" s="19"/>
      <c r="E6599" s="19" t="str">
        <f>IF(ISBLANK(LeaveTracker[[#This Row],[Employee Name]]),"-----",VLOOKUP(LeaveTracker[[#This Row],[Employee Name]],Employees[[Employee Name]:[Office]],7))</f>
        <v>-----</v>
      </c>
      <c r="F6599" s="19" t="str">
        <f>IF(ISBLANK(LeaveTracker[[#This Row],[Employee Name]]),"-----",VLOOKUP(LeaveTracker[[#This Row],[Employee Name]],Employees[[Employee Name]:[Office]],6))</f>
        <v>-----</v>
      </c>
      <c r="G6599" s="24"/>
      <c r="H6599" s="24"/>
      <c r="I6599" s="19"/>
      <c r="K6599" s="61" t="str">
        <f ca="1">LeaveTracker[[#This Row],[Days]]&amp;" "&amp;LeaveTracker[[#This Row],[Type of Leave]]</f>
        <v xml:space="preserve">0 </v>
      </c>
      <c r="L6599" s="23">
        <f ca="1">NETWORKDAYS(LeaveTracker[[#This Row],[Start Date]],LeaveTracker[[#This Row],[End Date]],lstHolidays)</f>
        <v>0</v>
      </c>
      <c r="M6599" s="27"/>
    </row>
    <row r="6600" spans="1:13" ht="30" customHeight="1" x14ac:dyDescent="0.3">
      <c r="A6600" s="27">
        <f t="shared" si="78"/>
        <v>2787</v>
      </c>
      <c r="B6600" s="31"/>
      <c r="D6600" s="19"/>
      <c r="E6600" s="19" t="str">
        <f>IF(ISBLANK(LeaveTracker[[#This Row],[Employee Name]]),"-----",VLOOKUP(LeaveTracker[[#This Row],[Employee Name]],Employees[[Employee Name]:[Office]],7))</f>
        <v>-----</v>
      </c>
      <c r="F6600" s="19" t="str">
        <f>IF(ISBLANK(LeaveTracker[[#This Row],[Employee Name]]),"-----",VLOOKUP(LeaveTracker[[#This Row],[Employee Name]],Employees[[Employee Name]:[Office]],6))</f>
        <v>-----</v>
      </c>
      <c r="G6600" s="24"/>
      <c r="H6600" s="24"/>
      <c r="I6600" s="19"/>
      <c r="K6600" s="61" t="str">
        <f ca="1">LeaveTracker[[#This Row],[Days]]&amp;" "&amp;LeaveTracker[[#This Row],[Type of Leave]]</f>
        <v xml:space="preserve">0 </v>
      </c>
      <c r="L6600" s="23">
        <f ca="1">NETWORKDAYS(LeaveTracker[[#This Row],[Start Date]],LeaveTracker[[#This Row],[End Date]],lstHolidays)</f>
        <v>0</v>
      </c>
      <c r="M6600" s="27"/>
    </row>
    <row r="6601" spans="1:13" ht="30" customHeight="1" x14ac:dyDescent="0.3">
      <c r="A6601" s="27">
        <f t="shared" si="78"/>
        <v>2788</v>
      </c>
      <c r="B6601" s="31"/>
      <c r="D6601" s="19"/>
      <c r="E6601" s="19" t="str">
        <f>IF(ISBLANK(LeaveTracker[[#This Row],[Employee Name]]),"-----",VLOOKUP(LeaveTracker[[#This Row],[Employee Name]],Employees[[Employee Name]:[Office]],7))</f>
        <v>-----</v>
      </c>
      <c r="F6601" s="19" t="str">
        <f>IF(ISBLANK(LeaveTracker[[#This Row],[Employee Name]]),"-----",VLOOKUP(LeaveTracker[[#This Row],[Employee Name]],Employees[[Employee Name]:[Office]],6))</f>
        <v>-----</v>
      </c>
      <c r="G6601" s="24"/>
      <c r="H6601" s="24"/>
      <c r="I6601" s="19"/>
      <c r="K6601" s="61" t="str">
        <f ca="1">LeaveTracker[[#This Row],[Days]]&amp;" "&amp;LeaveTracker[[#This Row],[Type of Leave]]</f>
        <v xml:space="preserve">0 </v>
      </c>
      <c r="L6601" s="23">
        <f ca="1">NETWORKDAYS(LeaveTracker[[#This Row],[Start Date]],LeaveTracker[[#This Row],[End Date]],lstHolidays)</f>
        <v>0</v>
      </c>
      <c r="M6601" s="27"/>
    </row>
    <row r="6602" spans="1:13" ht="30" customHeight="1" x14ac:dyDescent="0.3">
      <c r="A6602" s="27">
        <f t="shared" si="78"/>
        <v>2789</v>
      </c>
      <c r="B6602" s="31"/>
      <c r="D6602" s="19"/>
      <c r="E6602" s="19" t="str">
        <f>IF(ISBLANK(LeaveTracker[[#This Row],[Employee Name]]),"-----",VLOOKUP(LeaveTracker[[#This Row],[Employee Name]],Employees[[Employee Name]:[Office]],7))</f>
        <v>-----</v>
      </c>
      <c r="F6602" s="19" t="str">
        <f>IF(ISBLANK(LeaveTracker[[#This Row],[Employee Name]]),"-----",VLOOKUP(LeaveTracker[[#This Row],[Employee Name]],Employees[[Employee Name]:[Office]],6))</f>
        <v>-----</v>
      </c>
      <c r="G6602" s="24"/>
      <c r="H6602" s="24"/>
      <c r="I6602" s="19"/>
      <c r="K6602" s="61" t="str">
        <f ca="1">LeaveTracker[[#This Row],[Days]]&amp;" "&amp;LeaveTracker[[#This Row],[Type of Leave]]</f>
        <v xml:space="preserve">0 </v>
      </c>
      <c r="L6602" s="23">
        <f ca="1">NETWORKDAYS(LeaveTracker[[#This Row],[Start Date]],LeaveTracker[[#This Row],[End Date]],lstHolidays)</f>
        <v>0</v>
      </c>
      <c r="M6602" s="27"/>
    </row>
    <row r="6603" spans="1:13" ht="30" customHeight="1" x14ac:dyDescent="0.3">
      <c r="A6603" s="27">
        <f t="shared" si="78"/>
        <v>2790</v>
      </c>
      <c r="B6603" s="31"/>
      <c r="D6603" s="19"/>
      <c r="E6603" s="19" t="str">
        <f>IF(ISBLANK(LeaveTracker[[#This Row],[Employee Name]]),"-----",VLOOKUP(LeaveTracker[[#This Row],[Employee Name]],Employees[[Employee Name]:[Office]],7))</f>
        <v>-----</v>
      </c>
      <c r="F6603" s="19" t="str">
        <f>IF(ISBLANK(LeaveTracker[[#This Row],[Employee Name]]),"-----",VLOOKUP(LeaveTracker[[#This Row],[Employee Name]],Employees[[Employee Name]:[Office]],6))</f>
        <v>-----</v>
      </c>
      <c r="G6603" s="24"/>
      <c r="H6603" s="24"/>
      <c r="I6603" s="19"/>
      <c r="K6603" s="61" t="str">
        <f ca="1">LeaveTracker[[#This Row],[Days]]&amp;" "&amp;LeaveTracker[[#This Row],[Type of Leave]]</f>
        <v xml:space="preserve">0 </v>
      </c>
      <c r="L6603" s="23">
        <f ca="1">NETWORKDAYS(LeaveTracker[[#This Row],[Start Date]],LeaveTracker[[#This Row],[End Date]],lstHolidays)</f>
        <v>0</v>
      </c>
      <c r="M6603" s="27"/>
    </row>
    <row r="6604" spans="1:13" ht="30" customHeight="1" x14ac:dyDescent="0.3">
      <c r="A6604" s="27">
        <f t="shared" si="78"/>
        <v>2791</v>
      </c>
      <c r="B6604" s="31"/>
      <c r="D6604" s="19"/>
      <c r="E6604" s="19" t="str">
        <f>IF(ISBLANK(LeaveTracker[[#This Row],[Employee Name]]),"-----",VLOOKUP(LeaveTracker[[#This Row],[Employee Name]],Employees[[Employee Name]:[Office]],7))</f>
        <v>-----</v>
      </c>
      <c r="F6604" s="19" t="str">
        <f>IF(ISBLANK(LeaveTracker[[#This Row],[Employee Name]]),"-----",VLOOKUP(LeaveTracker[[#This Row],[Employee Name]],Employees[[Employee Name]:[Office]],6))</f>
        <v>-----</v>
      </c>
      <c r="G6604" s="24"/>
      <c r="H6604" s="24"/>
      <c r="I6604" s="19"/>
      <c r="K6604" s="61" t="str">
        <f ca="1">LeaveTracker[[#This Row],[Days]]&amp;" "&amp;LeaveTracker[[#This Row],[Type of Leave]]</f>
        <v xml:space="preserve">0 </v>
      </c>
      <c r="L6604" s="23">
        <f ca="1">NETWORKDAYS(LeaveTracker[[#This Row],[Start Date]],LeaveTracker[[#This Row],[End Date]],lstHolidays)</f>
        <v>0</v>
      </c>
      <c r="M6604" s="27"/>
    </row>
    <row r="6605" spans="1:13" ht="30" customHeight="1" x14ac:dyDescent="0.3">
      <c r="A6605" s="27">
        <f t="shared" si="78"/>
        <v>2792</v>
      </c>
      <c r="B6605" s="31"/>
      <c r="D6605" s="19"/>
      <c r="E6605" s="19" t="str">
        <f>IF(ISBLANK(LeaveTracker[[#This Row],[Employee Name]]),"-----",VLOOKUP(LeaveTracker[[#This Row],[Employee Name]],Employees[[Employee Name]:[Office]],7))</f>
        <v>-----</v>
      </c>
      <c r="F6605" s="19" t="str">
        <f>IF(ISBLANK(LeaveTracker[[#This Row],[Employee Name]]),"-----",VLOOKUP(LeaveTracker[[#This Row],[Employee Name]],Employees[[Employee Name]:[Office]],6))</f>
        <v>-----</v>
      </c>
      <c r="G6605" s="24"/>
      <c r="H6605" s="24"/>
      <c r="I6605" s="19"/>
      <c r="K6605" s="61" t="str">
        <f ca="1">LeaveTracker[[#This Row],[Days]]&amp;" "&amp;LeaveTracker[[#This Row],[Type of Leave]]</f>
        <v xml:space="preserve">0 </v>
      </c>
      <c r="L6605" s="23">
        <f ca="1">NETWORKDAYS(LeaveTracker[[#This Row],[Start Date]],LeaveTracker[[#This Row],[End Date]],lstHolidays)</f>
        <v>0</v>
      </c>
      <c r="M6605" s="27"/>
    </row>
    <row r="6606" spans="1:13" ht="30" customHeight="1" x14ac:dyDescent="0.3">
      <c r="A6606" s="27">
        <f t="shared" si="78"/>
        <v>2793</v>
      </c>
      <c r="B6606" s="31"/>
      <c r="D6606" s="19"/>
      <c r="E6606" s="19" t="str">
        <f>IF(ISBLANK(LeaveTracker[[#This Row],[Employee Name]]),"-----",VLOOKUP(LeaveTracker[[#This Row],[Employee Name]],Employees[[Employee Name]:[Office]],7))</f>
        <v>-----</v>
      </c>
      <c r="F6606" s="19" t="str">
        <f>IF(ISBLANK(LeaveTracker[[#This Row],[Employee Name]]),"-----",VLOOKUP(LeaveTracker[[#This Row],[Employee Name]],Employees[[Employee Name]:[Office]],6))</f>
        <v>-----</v>
      </c>
      <c r="G6606" s="24"/>
      <c r="H6606" s="24"/>
      <c r="I6606" s="19"/>
      <c r="K6606" s="61" t="str">
        <f ca="1">LeaveTracker[[#This Row],[Days]]&amp;" "&amp;LeaveTracker[[#This Row],[Type of Leave]]</f>
        <v xml:space="preserve">0 </v>
      </c>
      <c r="L6606" s="23">
        <f ca="1">NETWORKDAYS(LeaveTracker[[#This Row],[Start Date]],LeaveTracker[[#This Row],[End Date]],lstHolidays)</f>
        <v>0</v>
      </c>
      <c r="M6606" s="27"/>
    </row>
    <row r="6607" spans="1:13" ht="30" customHeight="1" x14ac:dyDescent="0.3">
      <c r="A6607" s="27">
        <f t="shared" si="78"/>
        <v>2794</v>
      </c>
      <c r="B6607" s="31"/>
      <c r="D6607" s="19"/>
      <c r="E6607" s="19" t="str">
        <f>IF(ISBLANK(LeaveTracker[[#This Row],[Employee Name]]),"-----",VLOOKUP(LeaveTracker[[#This Row],[Employee Name]],Employees[[Employee Name]:[Office]],7))</f>
        <v>-----</v>
      </c>
      <c r="F6607" s="19" t="str">
        <f>IF(ISBLANK(LeaveTracker[[#This Row],[Employee Name]]),"-----",VLOOKUP(LeaveTracker[[#This Row],[Employee Name]],Employees[[Employee Name]:[Office]],6))</f>
        <v>-----</v>
      </c>
      <c r="G6607" s="24"/>
      <c r="H6607" s="24"/>
      <c r="I6607" s="19"/>
      <c r="K6607" s="61" t="str">
        <f ca="1">LeaveTracker[[#This Row],[Days]]&amp;" "&amp;LeaveTracker[[#This Row],[Type of Leave]]</f>
        <v xml:space="preserve">0 </v>
      </c>
      <c r="L6607" s="23">
        <f ca="1">NETWORKDAYS(LeaveTracker[[#This Row],[Start Date]],LeaveTracker[[#This Row],[End Date]],lstHolidays)</f>
        <v>0</v>
      </c>
      <c r="M6607" s="27"/>
    </row>
    <row r="6608" spans="1:13" ht="30" customHeight="1" x14ac:dyDescent="0.3">
      <c r="A6608" s="27">
        <f t="shared" si="78"/>
        <v>2795</v>
      </c>
      <c r="B6608" s="31"/>
      <c r="D6608" s="19"/>
      <c r="E6608" s="19" t="str">
        <f>IF(ISBLANK(LeaveTracker[[#This Row],[Employee Name]]),"-----",VLOOKUP(LeaveTracker[[#This Row],[Employee Name]],Employees[[Employee Name]:[Office]],7))</f>
        <v>-----</v>
      </c>
      <c r="F6608" s="19" t="str">
        <f>IF(ISBLANK(LeaveTracker[[#This Row],[Employee Name]]),"-----",VLOOKUP(LeaveTracker[[#This Row],[Employee Name]],Employees[[Employee Name]:[Office]],6))</f>
        <v>-----</v>
      </c>
      <c r="G6608" s="24"/>
      <c r="H6608" s="24"/>
      <c r="I6608" s="19"/>
      <c r="K6608" s="61" t="str">
        <f ca="1">LeaveTracker[[#This Row],[Days]]&amp;" "&amp;LeaveTracker[[#This Row],[Type of Leave]]</f>
        <v xml:space="preserve">0 </v>
      </c>
      <c r="L6608" s="23">
        <f ca="1">NETWORKDAYS(LeaveTracker[[#This Row],[Start Date]],LeaveTracker[[#This Row],[End Date]],lstHolidays)</f>
        <v>0</v>
      </c>
      <c r="M6608" s="27"/>
    </row>
    <row r="6609" spans="1:13" ht="30" customHeight="1" x14ac:dyDescent="0.3">
      <c r="A6609" s="27">
        <f t="shared" si="78"/>
        <v>2796</v>
      </c>
      <c r="B6609" s="31"/>
      <c r="D6609" s="19"/>
      <c r="E6609" s="19" t="str">
        <f>IF(ISBLANK(LeaveTracker[[#This Row],[Employee Name]]),"-----",VLOOKUP(LeaveTracker[[#This Row],[Employee Name]],Employees[[Employee Name]:[Office]],7))</f>
        <v>-----</v>
      </c>
      <c r="F6609" s="19" t="str">
        <f>IF(ISBLANK(LeaveTracker[[#This Row],[Employee Name]]),"-----",VLOOKUP(LeaveTracker[[#This Row],[Employee Name]],Employees[[Employee Name]:[Office]],6))</f>
        <v>-----</v>
      </c>
      <c r="G6609" s="24"/>
      <c r="H6609" s="24"/>
      <c r="I6609" s="19"/>
      <c r="K6609" s="61" t="str">
        <f ca="1">LeaveTracker[[#This Row],[Days]]&amp;" "&amp;LeaveTracker[[#This Row],[Type of Leave]]</f>
        <v xml:space="preserve">0 </v>
      </c>
      <c r="L6609" s="23">
        <f ca="1">NETWORKDAYS(LeaveTracker[[#This Row],[Start Date]],LeaveTracker[[#This Row],[End Date]],lstHolidays)</f>
        <v>0</v>
      </c>
      <c r="M6609" s="27"/>
    </row>
    <row r="6610" spans="1:13" ht="30" customHeight="1" x14ac:dyDescent="0.3">
      <c r="A6610" s="27">
        <f t="shared" si="78"/>
        <v>2797</v>
      </c>
      <c r="B6610" s="31"/>
      <c r="D6610" s="19"/>
      <c r="E6610" s="19" t="str">
        <f>IF(ISBLANK(LeaveTracker[[#This Row],[Employee Name]]),"-----",VLOOKUP(LeaveTracker[[#This Row],[Employee Name]],Employees[[Employee Name]:[Office]],7))</f>
        <v>-----</v>
      </c>
      <c r="F6610" s="19" t="str">
        <f>IF(ISBLANK(LeaveTracker[[#This Row],[Employee Name]]),"-----",VLOOKUP(LeaveTracker[[#This Row],[Employee Name]],Employees[[Employee Name]:[Office]],6))</f>
        <v>-----</v>
      </c>
      <c r="G6610" s="24"/>
      <c r="H6610" s="24"/>
      <c r="I6610" s="19"/>
      <c r="K6610" s="61" t="str">
        <f ca="1">LeaveTracker[[#This Row],[Days]]&amp;" "&amp;LeaveTracker[[#This Row],[Type of Leave]]</f>
        <v xml:space="preserve">0 </v>
      </c>
      <c r="L6610" s="23">
        <f ca="1">NETWORKDAYS(LeaveTracker[[#This Row],[Start Date]],LeaveTracker[[#This Row],[End Date]],lstHolidays)</f>
        <v>0</v>
      </c>
      <c r="M6610" s="27"/>
    </row>
    <row r="6611" spans="1:13" ht="30" customHeight="1" x14ac:dyDescent="0.3">
      <c r="A6611" s="27">
        <f t="shared" si="78"/>
        <v>2798</v>
      </c>
      <c r="B6611" s="31"/>
      <c r="D6611" s="19"/>
      <c r="E6611" s="19" t="str">
        <f>IF(ISBLANK(LeaveTracker[[#This Row],[Employee Name]]),"-----",VLOOKUP(LeaveTracker[[#This Row],[Employee Name]],Employees[[Employee Name]:[Office]],7))</f>
        <v>-----</v>
      </c>
      <c r="F6611" s="19" t="str">
        <f>IF(ISBLANK(LeaveTracker[[#This Row],[Employee Name]]),"-----",VLOOKUP(LeaveTracker[[#This Row],[Employee Name]],Employees[[Employee Name]:[Office]],6))</f>
        <v>-----</v>
      </c>
      <c r="G6611" s="24"/>
      <c r="H6611" s="24"/>
      <c r="I6611" s="19"/>
      <c r="K6611" s="61" t="str">
        <f ca="1">LeaveTracker[[#This Row],[Days]]&amp;" "&amp;LeaveTracker[[#This Row],[Type of Leave]]</f>
        <v xml:space="preserve">0 </v>
      </c>
      <c r="L6611" s="23">
        <f ca="1">NETWORKDAYS(LeaveTracker[[#This Row],[Start Date]],LeaveTracker[[#This Row],[End Date]],lstHolidays)</f>
        <v>0</v>
      </c>
      <c r="M6611" s="27"/>
    </row>
    <row r="6612" spans="1:13" ht="30" customHeight="1" x14ac:dyDescent="0.3">
      <c r="A6612" s="27">
        <f t="shared" si="78"/>
        <v>2799</v>
      </c>
      <c r="B6612" s="31"/>
      <c r="D6612" s="19"/>
      <c r="E6612" s="19" t="str">
        <f>IF(ISBLANK(LeaveTracker[[#This Row],[Employee Name]]),"-----",VLOOKUP(LeaveTracker[[#This Row],[Employee Name]],Employees[[Employee Name]:[Office]],7))</f>
        <v>-----</v>
      </c>
      <c r="F6612" s="19" t="str">
        <f>IF(ISBLANK(LeaveTracker[[#This Row],[Employee Name]]),"-----",VLOOKUP(LeaveTracker[[#This Row],[Employee Name]],Employees[[Employee Name]:[Office]],6))</f>
        <v>-----</v>
      </c>
      <c r="G6612" s="24"/>
      <c r="H6612" s="24"/>
      <c r="I6612" s="19"/>
      <c r="K6612" s="61" t="str">
        <f ca="1">LeaveTracker[[#This Row],[Days]]&amp;" "&amp;LeaveTracker[[#This Row],[Type of Leave]]</f>
        <v xml:space="preserve">0 </v>
      </c>
      <c r="L6612" s="23">
        <f ca="1">NETWORKDAYS(LeaveTracker[[#This Row],[Start Date]],LeaveTracker[[#This Row],[End Date]],lstHolidays)</f>
        <v>0</v>
      </c>
      <c r="M6612" s="27"/>
    </row>
    <row r="6613" spans="1:13" ht="30" customHeight="1" x14ac:dyDescent="0.3">
      <c r="A6613" s="27">
        <f t="shared" si="78"/>
        <v>2800</v>
      </c>
      <c r="B6613" s="31"/>
      <c r="D6613" s="19"/>
      <c r="E6613" s="19" t="str">
        <f>IF(ISBLANK(LeaveTracker[[#This Row],[Employee Name]]),"-----",VLOOKUP(LeaveTracker[[#This Row],[Employee Name]],Employees[[Employee Name]:[Office]],7))</f>
        <v>-----</v>
      </c>
      <c r="F6613" s="19" t="str">
        <f>IF(ISBLANK(LeaveTracker[[#This Row],[Employee Name]]),"-----",VLOOKUP(LeaveTracker[[#This Row],[Employee Name]],Employees[[Employee Name]:[Office]],6))</f>
        <v>-----</v>
      </c>
      <c r="G6613" s="24"/>
      <c r="H6613" s="24"/>
      <c r="I6613" s="19"/>
      <c r="K6613" s="61" t="str">
        <f ca="1">LeaveTracker[[#This Row],[Days]]&amp;" "&amp;LeaveTracker[[#This Row],[Type of Leave]]</f>
        <v xml:space="preserve">0 </v>
      </c>
      <c r="L6613" s="23">
        <f ca="1">NETWORKDAYS(LeaveTracker[[#This Row],[Start Date]],LeaveTracker[[#This Row],[End Date]],lstHolidays)</f>
        <v>0</v>
      </c>
      <c r="M6613" s="27"/>
    </row>
    <row r="6614" spans="1:13" ht="30" customHeight="1" x14ac:dyDescent="0.3">
      <c r="A6614" s="27">
        <f t="shared" si="78"/>
        <v>2801</v>
      </c>
      <c r="B6614" s="31"/>
      <c r="D6614" s="19"/>
      <c r="E6614" s="19" t="str">
        <f>IF(ISBLANK(LeaveTracker[[#This Row],[Employee Name]]),"-----",VLOOKUP(LeaveTracker[[#This Row],[Employee Name]],Employees[[Employee Name]:[Office]],7))</f>
        <v>-----</v>
      </c>
      <c r="F6614" s="19" t="str">
        <f>IF(ISBLANK(LeaveTracker[[#This Row],[Employee Name]]),"-----",VLOOKUP(LeaveTracker[[#This Row],[Employee Name]],Employees[[Employee Name]:[Office]],6))</f>
        <v>-----</v>
      </c>
      <c r="G6614" s="24"/>
      <c r="H6614" s="24"/>
      <c r="I6614" s="19"/>
      <c r="K6614" s="61" t="str">
        <f ca="1">LeaveTracker[[#This Row],[Days]]&amp;" "&amp;LeaveTracker[[#This Row],[Type of Leave]]</f>
        <v xml:space="preserve">0 </v>
      </c>
      <c r="L6614" s="23">
        <f ca="1">NETWORKDAYS(LeaveTracker[[#This Row],[Start Date]],LeaveTracker[[#This Row],[End Date]],lstHolidays)</f>
        <v>0</v>
      </c>
      <c r="M6614" s="27"/>
    </row>
    <row r="6615" spans="1:13" ht="30" customHeight="1" x14ac:dyDescent="0.3">
      <c r="A6615" s="27">
        <f t="shared" si="78"/>
        <v>2802</v>
      </c>
      <c r="B6615" s="31"/>
      <c r="D6615" s="19"/>
      <c r="E6615" s="19" t="str">
        <f>IF(ISBLANK(LeaveTracker[[#This Row],[Employee Name]]),"-----",VLOOKUP(LeaveTracker[[#This Row],[Employee Name]],Employees[[Employee Name]:[Office]],7))</f>
        <v>-----</v>
      </c>
      <c r="F6615" s="19" t="str">
        <f>IF(ISBLANK(LeaveTracker[[#This Row],[Employee Name]]),"-----",VLOOKUP(LeaveTracker[[#This Row],[Employee Name]],Employees[[Employee Name]:[Office]],6))</f>
        <v>-----</v>
      </c>
      <c r="G6615" s="24"/>
      <c r="H6615" s="24"/>
      <c r="I6615" s="19"/>
      <c r="K6615" s="61" t="str">
        <f ca="1">LeaveTracker[[#This Row],[Days]]&amp;" "&amp;LeaveTracker[[#This Row],[Type of Leave]]</f>
        <v xml:space="preserve">0 </v>
      </c>
      <c r="L6615" s="23">
        <f ca="1">NETWORKDAYS(LeaveTracker[[#This Row],[Start Date]],LeaveTracker[[#This Row],[End Date]],lstHolidays)</f>
        <v>0</v>
      </c>
      <c r="M6615" s="27"/>
    </row>
    <row r="6616" spans="1:13" ht="30" customHeight="1" x14ac:dyDescent="0.3">
      <c r="A6616" s="27">
        <f t="shared" si="78"/>
        <v>2803</v>
      </c>
      <c r="B6616" s="31"/>
      <c r="D6616" s="19"/>
      <c r="E6616" s="19" t="str">
        <f>IF(ISBLANK(LeaveTracker[[#This Row],[Employee Name]]),"-----",VLOOKUP(LeaveTracker[[#This Row],[Employee Name]],Employees[[Employee Name]:[Office]],7))</f>
        <v>-----</v>
      </c>
      <c r="F6616" s="19" t="str">
        <f>IF(ISBLANK(LeaveTracker[[#This Row],[Employee Name]]),"-----",VLOOKUP(LeaveTracker[[#This Row],[Employee Name]],Employees[[Employee Name]:[Office]],6))</f>
        <v>-----</v>
      </c>
      <c r="G6616" s="24"/>
      <c r="H6616" s="24"/>
      <c r="I6616" s="19"/>
      <c r="K6616" s="61" t="str">
        <f ca="1">LeaveTracker[[#This Row],[Days]]&amp;" "&amp;LeaveTracker[[#This Row],[Type of Leave]]</f>
        <v xml:space="preserve">0 </v>
      </c>
      <c r="L6616" s="23">
        <f ca="1">NETWORKDAYS(LeaveTracker[[#This Row],[Start Date]],LeaveTracker[[#This Row],[End Date]],lstHolidays)</f>
        <v>0</v>
      </c>
      <c r="M6616" s="27"/>
    </row>
    <row r="6617" spans="1:13" ht="30" customHeight="1" x14ac:dyDescent="0.3">
      <c r="A6617" s="27">
        <f t="shared" si="78"/>
        <v>2804</v>
      </c>
      <c r="B6617" s="31"/>
      <c r="D6617" s="19"/>
      <c r="E6617" s="19" t="str">
        <f>IF(ISBLANK(LeaveTracker[[#This Row],[Employee Name]]),"-----",VLOOKUP(LeaveTracker[[#This Row],[Employee Name]],Employees[[Employee Name]:[Office]],7))</f>
        <v>-----</v>
      </c>
      <c r="F6617" s="19" t="str">
        <f>IF(ISBLANK(LeaveTracker[[#This Row],[Employee Name]]),"-----",VLOOKUP(LeaveTracker[[#This Row],[Employee Name]],Employees[[Employee Name]:[Office]],6))</f>
        <v>-----</v>
      </c>
      <c r="G6617" s="24"/>
      <c r="H6617" s="24"/>
      <c r="I6617" s="19"/>
      <c r="K6617" s="61" t="str">
        <f ca="1">LeaveTracker[[#This Row],[Days]]&amp;" "&amp;LeaveTracker[[#This Row],[Type of Leave]]</f>
        <v xml:space="preserve">0 </v>
      </c>
      <c r="L6617" s="23">
        <f ca="1">NETWORKDAYS(LeaveTracker[[#This Row],[Start Date]],LeaveTracker[[#This Row],[End Date]],lstHolidays)</f>
        <v>0</v>
      </c>
      <c r="M6617" s="27"/>
    </row>
    <row r="6618" spans="1:13" ht="30" customHeight="1" x14ac:dyDescent="0.3">
      <c r="A6618" s="27">
        <f t="shared" si="78"/>
        <v>2805</v>
      </c>
      <c r="B6618" s="31"/>
      <c r="D6618" s="19"/>
      <c r="E6618" s="19" t="str">
        <f>IF(ISBLANK(LeaveTracker[[#This Row],[Employee Name]]),"-----",VLOOKUP(LeaveTracker[[#This Row],[Employee Name]],Employees[[Employee Name]:[Office]],7))</f>
        <v>-----</v>
      </c>
      <c r="F6618" s="19" t="str">
        <f>IF(ISBLANK(LeaveTracker[[#This Row],[Employee Name]]),"-----",VLOOKUP(LeaveTracker[[#This Row],[Employee Name]],Employees[[Employee Name]:[Office]],6))</f>
        <v>-----</v>
      </c>
      <c r="G6618" s="24"/>
      <c r="H6618" s="24"/>
      <c r="I6618" s="19"/>
      <c r="K6618" s="61" t="str">
        <f ca="1">LeaveTracker[[#This Row],[Days]]&amp;" "&amp;LeaveTracker[[#This Row],[Type of Leave]]</f>
        <v xml:space="preserve">0 </v>
      </c>
      <c r="L6618" s="23">
        <f ca="1">NETWORKDAYS(LeaveTracker[[#This Row],[Start Date]],LeaveTracker[[#This Row],[End Date]],lstHolidays)</f>
        <v>0</v>
      </c>
      <c r="M6618" s="27"/>
    </row>
    <row r="6619" spans="1:13" ht="30" customHeight="1" x14ac:dyDescent="0.3">
      <c r="A6619" s="27">
        <f t="shared" si="78"/>
        <v>2806</v>
      </c>
      <c r="B6619" s="31"/>
      <c r="D6619" s="19"/>
      <c r="E6619" s="19" t="str">
        <f>IF(ISBLANK(LeaveTracker[[#This Row],[Employee Name]]),"-----",VLOOKUP(LeaveTracker[[#This Row],[Employee Name]],Employees[[Employee Name]:[Office]],7))</f>
        <v>-----</v>
      </c>
      <c r="F6619" s="19" t="str">
        <f>IF(ISBLANK(LeaveTracker[[#This Row],[Employee Name]]),"-----",VLOOKUP(LeaveTracker[[#This Row],[Employee Name]],Employees[[Employee Name]:[Office]],6))</f>
        <v>-----</v>
      </c>
      <c r="G6619" s="24"/>
      <c r="H6619" s="24"/>
      <c r="I6619" s="19"/>
      <c r="K6619" s="61" t="str">
        <f ca="1">LeaveTracker[[#This Row],[Days]]&amp;" "&amp;LeaveTracker[[#This Row],[Type of Leave]]</f>
        <v xml:space="preserve">0 </v>
      </c>
      <c r="L6619" s="23">
        <f ca="1">NETWORKDAYS(LeaveTracker[[#This Row],[Start Date]],LeaveTracker[[#This Row],[End Date]],lstHolidays)</f>
        <v>0</v>
      </c>
      <c r="M6619" s="27"/>
    </row>
    <row r="6620" spans="1:13" ht="30" customHeight="1" x14ac:dyDescent="0.3">
      <c r="A6620" s="27">
        <f t="shared" si="78"/>
        <v>2807</v>
      </c>
      <c r="B6620" s="31"/>
      <c r="D6620" s="19"/>
      <c r="E6620" s="19" t="str">
        <f>IF(ISBLANK(LeaveTracker[[#This Row],[Employee Name]]),"-----",VLOOKUP(LeaveTracker[[#This Row],[Employee Name]],Employees[[Employee Name]:[Office]],7))</f>
        <v>-----</v>
      </c>
      <c r="F6620" s="19" t="str">
        <f>IF(ISBLANK(LeaveTracker[[#This Row],[Employee Name]]),"-----",VLOOKUP(LeaveTracker[[#This Row],[Employee Name]],Employees[[Employee Name]:[Office]],6))</f>
        <v>-----</v>
      </c>
      <c r="G6620" s="24"/>
      <c r="H6620" s="24"/>
      <c r="I6620" s="19"/>
      <c r="K6620" s="61" t="str">
        <f ca="1">LeaveTracker[[#This Row],[Days]]&amp;" "&amp;LeaveTracker[[#This Row],[Type of Leave]]</f>
        <v xml:space="preserve">0 </v>
      </c>
      <c r="L6620" s="23">
        <f ca="1">NETWORKDAYS(LeaveTracker[[#This Row],[Start Date]],LeaveTracker[[#This Row],[End Date]],lstHolidays)</f>
        <v>0</v>
      </c>
      <c r="M6620" s="27"/>
    </row>
    <row r="6621" spans="1:13" ht="30" customHeight="1" x14ac:dyDescent="0.3">
      <c r="A6621" s="27">
        <f t="shared" si="78"/>
        <v>2808</v>
      </c>
      <c r="B6621" s="31"/>
      <c r="D6621" s="19"/>
      <c r="E6621" s="19" t="str">
        <f>IF(ISBLANK(LeaveTracker[[#This Row],[Employee Name]]),"-----",VLOOKUP(LeaveTracker[[#This Row],[Employee Name]],Employees[[Employee Name]:[Office]],7))</f>
        <v>-----</v>
      </c>
      <c r="F6621" s="19" t="str">
        <f>IF(ISBLANK(LeaveTracker[[#This Row],[Employee Name]]),"-----",VLOOKUP(LeaveTracker[[#This Row],[Employee Name]],Employees[[Employee Name]:[Office]],6))</f>
        <v>-----</v>
      </c>
      <c r="G6621" s="24"/>
      <c r="H6621" s="24"/>
      <c r="I6621" s="19"/>
      <c r="K6621" s="61" t="str">
        <f ca="1">LeaveTracker[[#This Row],[Days]]&amp;" "&amp;LeaveTracker[[#This Row],[Type of Leave]]</f>
        <v xml:space="preserve">0 </v>
      </c>
      <c r="L6621" s="23">
        <f ca="1">NETWORKDAYS(LeaveTracker[[#This Row],[Start Date]],LeaveTracker[[#This Row],[End Date]],lstHolidays)</f>
        <v>0</v>
      </c>
      <c r="M6621" s="27"/>
    </row>
    <row r="6622" spans="1:13" ht="30" customHeight="1" x14ac:dyDescent="0.3">
      <c r="A6622" s="27">
        <f t="shared" si="78"/>
        <v>2809</v>
      </c>
      <c r="B6622" s="31"/>
      <c r="D6622" s="19"/>
      <c r="E6622" s="19" t="str">
        <f>IF(ISBLANK(LeaveTracker[[#This Row],[Employee Name]]),"-----",VLOOKUP(LeaveTracker[[#This Row],[Employee Name]],Employees[[Employee Name]:[Office]],7))</f>
        <v>-----</v>
      </c>
      <c r="F6622" s="19" t="str">
        <f>IF(ISBLANK(LeaveTracker[[#This Row],[Employee Name]]),"-----",VLOOKUP(LeaveTracker[[#This Row],[Employee Name]],Employees[[Employee Name]:[Office]],6))</f>
        <v>-----</v>
      </c>
      <c r="G6622" s="24"/>
      <c r="H6622" s="24"/>
      <c r="I6622" s="19"/>
      <c r="K6622" s="61" t="str">
        <f ca="1">LeaveTracker[[#This Row],[Days]]&amp;" "&amp;LeaveTracker[[#This Row],[Type of Leave]]</f>
        <v xml:space="preserve">0 </v>
      </c>
      <c r="L6622" s="23">
        <f ca="1">NETWORKDAYS(LeaveTracker[[#This Row],[Start Date]],LeaveTracker[[#This Row],[End Date]],lstHolidays)</f>
        <v>0</v>
      </c>
      <c r="M6622" s="27"/>
    </row>
    <row r="6623" spans="1:13" ht="30" customHeight="1" x14ac:dyDescent="0.3">
      <c r="A6623" s="27">
        <f t="shared" si="78"/>
        <v>2810</v>
      </c>
      <c r="B6623" s="31"/>
      <c r="D6623" s="19"/>
      <c r="E6623" s="19" t="str">
        <f>IF(ISBLANK(LeaveTracker[[#This Row],[Employee Name]]),"-----",VLOOKUP(LeaveTracker[[#This Row],[Employee Name]],Employees[[Employee Name]:[Office]],7))</f>
        <v>-----</v>
      </c>
      <c r="F6623" s="19" t="str">
        <f>IF(ISBLANK(LeaveTracker[[#This Row],[Employee Name]]),"-----",VLOOKUP(LeaveTracker[[#This Row],[Employee Name]],Employees[[Employee Name]:[Office]],6))</f>
        <v>-----</v>
      </c>
      <c r="G6623" s="24"/>
      <c r="H6623" s="24"/>
      <c r="I6623" s="19"/>
      <c r="K6623" s="61" t="str">
        <f ca="1">LeaveTracker[[#This Row],[Days]]&amp;" "&amp;LeaveTracker[[#This Row],[Type of Leave]]</f>
        <v xml:space="preserve">0 </v>
      </c>
      <c r="L6623" s="23">
        <f ca="1">NETWORKDAYS(LeaveTracker[[#This Row],[Start Date]],LeaveTracker[[#This Row],[End Date]],lstHolidays)</f>
        <v>0</v>
      </c>
      <c r="M6623" s="27"/>
    </row>
    <row r="6624" spans="1:13" ht="30" customHeight="1" x14ac:dyDescent="0.3">
      <c r="A6624" s="27">
        <f t="shared" si="78"/>
        <v>2811</v>
      </c>
      <c r="B6624" s="31"/>
      <c r="D6624" s="19"/>
      <c r="E6624" s="19" t="str">
        <f>IF(ISBLANK(LeaveTracker[[#This Row],[Employee Name]]),"-----",VLOOKUP(LeaveTracker[[#This Row],[Employee Name]],Employees[[Employee Name]:[Office]],7))</f>
        <v>-----</v>
      </c>
      <c r="F6624" s="19" t="str">
        <f>IF(ISBLANK(LeaveTracker[[#This Row],[Employee Name]]),"-----",VLOOKUP(LeaveTracker[[#This Row],[Employee Name]],Employees[[Employee Name]:[Office]],6))</f>
        <v>-----</v>
      </c>
      <c r="G6624" s="24"/>
      <c r="H6624" s="24"/>
      <c r="I6624" s="19"/>
      <c r="K6624" s="61" t="str">
        <f ca="1">LeaveTracker[[#This Row],[Days]]&amp;" "&amp;LeaveTracker[[#This Row],[Type of Leave]]</f>
        <v xml:space="preserve">0 </v>
      </c>
      <c r="L6624" s="23">
        <f ca="1">NETWORKDAYS(LeaveTracker[[#This Row],[Start Date]],LeaveTracker[[#This Row],[End Date]],lstHolidays)</f>
        <v>0</v>
      </c>
      <c r="M6624" s="27"/>
    </row>
    <row r="6625" spans="1:13" ht="30" customHeight="1" x14ac:dyDescent="0.3">
      <c r="A6625" s="27">
        <f t="shared" si="78"/>
        <v>2812</v>
      </c>
      <c r="B6625" s="31"/>
      <c r="D6625" s="19"/>
      <c r="E6625" s="19" t="str">
        <f>IF(ISBLANK(LeaveTracker[[#This Row],[Employee Name]]),"-----",VLOOKUP(LeaveTracker[[#This Row],[Employee Name]],Employees[[Employee Name]:[Office]],7))</f>
        <v>-----</v>
      </c>
      <c r="F6625" s="19" t="str">
        <f>IF(ISBLANK(LeaveTracker[[#This Row],[Employee Name]]),"-----",VLOOKUP(LeaveTracker[[#This Row],[Employee Name]],Employees[[Employee Name]:[Office]],6))</f>
        <v>-----</v>
      </c>
      <c r="G6625" s="24"/>
      <c r="H6625" s="24"/>
      <c r="I6625" s="19"/>
      <c r="K6625" s="61" t="str">
        <f ca="1">LeaveTracker[[#This Row],[Days]]&amp;" "&amp;LeaveTracker[[#This Row],[Type of Leave]]</f>
        <v xml:space="preserve">0 </v>
      </c>
      <c r="L6625" s="23">
        <f ca="1">NETWORKDAYS(LeaveTracker[[#This Row],[Start Date]],LeaveTracker[[#This Row],[End Date]],lstHolidays)</f>
        <v>0</v>
      </c>
      <c r="M6625" s="27"/>
    </row>
    <row r="6626" spans="1:13" ht="30" customHeight="1" x14ac:dyDescent="0.3">
      <c r="A6626" s="27">
        <f t="shared" si="78"/>
        <v>2813</v>
      </c>
      <c r="B6626" s="31"/>
      <c r="D6626" s="19"/>
      <c r="E6626" s="19" t="str">
        <f>IF(ISBLANK(LeaveTracker[[#This Row],[Employee Name]]),"-----",VLOOKUP(LeaveTracker[[#This Row],[Employee Name]],Employees[[Employee Name]:[Office]],7))</f>
        <v>-----</v>
      </c>
      <c r="F6626" s="19" t="str">
        <f>IF(ISBLANK(LeaveTracker[[#This Row],[Employee Name]]),"-----",VLOOKUP(LeaveTracker[[#This Row],[Employee Name]],Employees[[Employee Name]:[Office]],6))</f>
        <v>-----</v>
      </c>
      <c r="G6626" s="24"/>
      <c r="H6626" s="24"/>
      <c r="I6626" s="19"/>
      <c r="K6626" s="61" t="str">
        <f ca="1">LeaveTracker[[#This Row],[Days]]&amp;" "&amp;LeaveTracker[[#This Row],[Type of Leave]]</f>
        <v xml:space="preserve">0 </v>
      </c>
      <c r="L6626" s="23">
        <f ca="1">NETWORKDAYS(LeaveTracker[[#This Row],[Start Date]],LeaveTracker[[#This Row],[End Date]],lstHolidays)</f>
        <v>0</v>
      </c>
      <c r="M6626" s="27"/>
    </row>
    <row r="6627" spans="1:13" ht="30" customHeight="1" x14ac:dyDescent="0.3">
      <c r="A6627" s="27">
        <f t="shared" si="78"/>
        <v>2814</v>
      </c>
      <c r="B6627" s="31"/>
      <c r="D6627" s="19"/>
      <c r="E6627" s="19" t="str">
        <f>IF(ISBLANK(LeaveTracker[[#This Row],[Employee Name]]),"-----",VLOOKUP(LeaveTracker[[#This Row],[Employee Name]],Employees[[Employee Name]:[Office]],7))</f>
        <v>-----</v>
      </c>
      <c r="F6627" s="19" t="str">
        <f>IF(ISBLANK(LeaveTracker[[#This Row],[Employee Name]]),"-----",VLOOKUP(LeaveTracker[[#This Row],[Employee Name]],Employees[[Employee Name]:[Office]],6))</f>
        <v>-----</v>
      </c>
      <c r="G6627" s="24"/>
      <c r="H6627" s="24"/>
      <c r="I6627" s="19"/>
      <c r="K6627" s="61" t="str">
        <f ca="1">LeaveTracker[[#This Row],[Days]]&amp;" "&amp;LeaveTracker[[#This Row],[Type of Leave]]</f>
        <v xml:space="preserve">0 </v>
      </c>
      <c r="L6627" s="23">
        <f ca="1">NETWORKDAYS(LeaveTracker[[#This Row],[Start Date]],LeaveTracker[[#This Row],[End Date]],lstHolidays)</f>
        <v>0</v>
      </c>
      <c r="M6627" s="27"/>
    </row>
    <row r="6628" spans="1:13" ht="30" customHeight="1" x14ac:dyDescent="0.3">
      <c r="A6628" s="27">
        <f t="shared" si="78"/>
        <v>2815</v>
      </c>
      <c r="B6628" s="31"/>
      <c r="D6628" s="19"/>
      <c r="E6628" s="19" t="str">
        <f>IF(ISBLANK(LeaveTracker[[#This Row],[Employee Name]]),"-----",VLOOKUP(LeaveTracker[[#This Row],[Employee Name]],Employees[[Employee Name]:[Office]],7))</f>
        <v>-----</v>
      </c>
      <c r="F6628" s="19" t="str">
        <f>IF(ISBLANK(LeaveTracker[[#This Row],[Employee Name]]),"-----",VLOOKUP(LeaveTracker[[#This Row],[Employee Name]],Employees[[Employee Name]:[Office]],6))</f>
        <v>-----</v>
      </c>
      <c r="G6628" s="24"/>
      <c r="H6628" s="24"/>
      <c r="I6628" s="19"/>
      <c r="K6628" s="61" t="str">
        <f ca="1">LeaveTracker[[#This Row],[Days]]&amp;" "&amp;LeaveTracker[[#This Row],[Type of Leave]]</f>
        <v xml:space="preserve">0 </v>
      </c>
      <c r="L6628" s="23">
        <f ca="1">NETWORKDAYS(LeaveTracker[[#This Row],[Start Date]],LeaveTracker[[#This Row],[End Date]],lstHolidays)</f>
        <v>0</v>
      </c>
      <c r="M6628" s="27"/>
    </row>
    <row r="6629" spans="1:13" ht="30" customHeight="1" x14ac:dyDescent="0.3">
      <c r="A6629" s="27">
        <f t="shared" ref="A6629:A6666" si="79">A6628+1</f>
        <v>2816</v>
      </c>
      <c r="B6629" s="31"/>
      <c r="D6629" s="19"/>
      <c r="E6629" s="19" t="str">
        <f>IF(ISBLANK(LeaveTracker[[#This Row],[Employee Name]]),"-----",VLOOKUP(LeaveTracker[[#This Row],[Employee Name]],Employees[[Employee Name]:[Office]],7))</f>
        <v>-----</v>
      </c>
      <c r="F6629" s="19" t="str">
        <f>IF(ISBLANK(LeaveTracker[[#This Row],[Employee Name]]),"-----",VLOOKUP(LeaveTracker[[#This Row],[Employee Name]],Employees[[Employee Name]:[Office]],6))</f>
        <v>-----</v>
      </c>
      <c r="G6629" s="24"/>
      <c r="H6629" s="24"/>
      <c r="I6629" s="19"/>
      <c r="K6629" s="61" t="str">
        <f ca="1">LeaveTracker[[#This Row],[Days]]&amp;" "&amp;LeaveTracker[[#This Row],[Type of Leave]]</f>
        <v xml:space="preserve">0 </v>
      </c>
      <c r="L6629" s="23">
        <f ca="1">NETWORKDAYS(LeaveTracker[[#This Row],[Start Date]],LeaveTracker[[#This Row],[End Date]],lstHolidays)</f>
        <v>0</v>
      </c>
      <c r="M6629" s="27"/>
    </row>
    <row r="6630" spans="1:13" ht="30" customHeight="1" x14ac:dyDescent="0.3">
      <c r="A6630" s="27">
        <f t="shared" si="79"/>
        <v>2817</v>
      </c>
      <c r="B6630" s="31"/>
      <c r="D6630" s="19"/>
      <c r="E6630" s="19" t="str">
        <f>IF(ISBLANK(LeaveTracker[[#This Row],[Employee Name]]),"-----",VLOOKUP(LeaveTracker[[#This Row],[Employee Name]],Employees[[Employee Name]:[Office]],7))</f>
        <v>-----</v>
      </c>
      <c r="F6630" s="19" t="str">
        <f>IF(ISBLANK(LeaveTracker[[#This Row],[Employee Name]]),"-----",VLOOKUP(LeaveTracker[[#This Row],[Employee Name]],Employees[[Employee Name]:[Office]],6))</f>
        <v>-----</v>
      </c>
      <c r="G6630" s="24"/>
      <c r="H6630" s="24"/>
      <c r="I6630" s="19"/>
      <c r="K6630" s="61" t="str">
        <f ca="1">LeaveTracker[[#This Row],[Days]]&amp;" "&amp;LeaveTracker[[#This Row],[Type of Leave]]</f>
        <v xml:space="preserve">0 </v>
      </c>
      <c r="L6630" s="23">
        <f ca="1">NETWORKDAYS(LeaveTracker[[#This Row],[Start Date]],LeaveTracker[[#This Row],[End Date]],lstHolidays)</f>
        <v>0</v>
      </c>
      <c r="M6630" s="27"/>
    </row>
    <row r="6631" spans="1:13" ht="30" customHeight="1" x14ac:dyDescent="0.3">
      <c r="A6631" s="27">
        <f t="shared" si="79"/>
        <v>2818</v>
      </c>
      <c r="B6631" s="31"/>
      <c r="D6631" s="19"/>
      <c r="E6631" s="19" t="str">
        <f>IF(ISBLANK(LeaveTracker[[#This Row],[Employee Name]]),"-----",VLOOKUP(LeaveTracker[[#This Row],[Employee Name]],Employees[[Employee Name]:[Office]],7))</f>
        <v>-----</v>
      </c>
      <c r="F6631" s="19" t="str">
        <f>IF(ISBLANK(LeaveTracker[[#This Row],[Employee Name]]),"-----",VLOOKUP(LeaveTracker[[#This Row],[Employee Name]],Employees[[Employee Name]:[Office]],6))</f>
        <v>-----</v>
      </c>
      <c r="G6631" s="24"/>
      <c r="H6631" s="24"/>
      <c r="I6631" s="19"/>
      <c r="K6631" s="61" t="str">
        <f ca="1">LeaveTracker[[#This Row],[Days]]&amp;" "&amp;LeaveTracker[[#This Row],[Type of Leave]]</f>
        <v xml:space="preserve">0 </v>
      </c>
      <c r="L6631" s="23">
        <f ca="1">NETWORKDAYS(LeaveTracker[[#This Row],[Start Date]],LeaveTracker[[#This Row],[End Date]],lstHolidays)</f>
        <v>0</v>
      </c>
      <c r="M6631" s="27"/>
    </row>
    <row r="6632" spans="1:13" ht="30" customHeight="1" x14ac:dyDescent="0.3">
      <c r="A6632" s="27">
        <f t="shared" si="79"/>
        <v>2819</v>
      </c>
      <c r="B6632" s="31"/>
      <c r="D6632" s="19"/>
      <c r="E6632" s="19" t="str">
        <f>IF(ISBLANK(LeaveTracker[[#This Row],[Employee Name]]),"-----",VLOOKUP(LeaveTracker[[#This Row],[Employee Name]],Employees[[Employee Name]:[Office]],7))</f>
        <v>-----</v>
      </c>
      <c r="F6632" s="19" t="str">
        <f>IF(ISBLANK(LeaveTracker[[#This Row],[Employee Name]]),"-----",VLOOKUP(LeaveTracker[[#This Row],[Employee Name]],Employees[[Employee Name]:[Office]],6))</f>
        <v>-----</v>
      </c>
      <c r="G6632" s="24"/>
      <c r="H6632" s="24"/>
      <c r="I6632" s="19"/>
      <c r="K6632" s="61" t="str">
        <f ca="1">LeaveTracker[[#This Row],[Days]]&amp;" "&amp;LeaveTracker[[#This Row],[Type of Leave]]</f>
        <v xml:space="preserve">0 </v>
      </c>
      <c r="L6632" s="23">
        <f ca="1">NETWORKDAYS(LeaveTracker[[#This Row],[Start Date]],LeaveTracker[[#This Row],[End Date]],lstHolidays)</f>
        <v>0</v>
      </c>
      <c r="M6632" s="27"/>
    </row>
    <row r="6633" spans="1:13" ht="30" customHeight="1" x14ac:dyDescent="0.3">
      <c r="A6633" s="27">
        <f t="shared" si="79"/>
        <v>2820</v>
      </c>
      <c r="B6633" s="31"/>
      <c r="D6633" s="19"/>
      <c r="E6633" s="19" t="str">
        <f>IF(ISBLANK(LeaveTracker[[#This Row],[Employee Name]]),"-----",VLOOKUP(LeaveTracker[[#This Row],[Employee Name]],Employees[[Employee Name]:[Office]],7))</f>
        <v>-----</v>
      </c>
      <c r="F6633" s="19" t="str">
        <f>IF(ISBLANK(LeaveTracker[[#This Row],[Employee Name]]),"-----",VLOOKUP(LeaveTracker[[#This Row],[Employee Name]],Employees[[Employee Name]:[Office]],6))</f>
        <v>-----</v>
      </c>
      <c r="G6633" s="24"/>
      <c r="H6633" s="24"/>
      <c r="I6633" s="19"/>
      <c r="K6633" s="61" t="str">
        <f ca="1">LeaveTracker[[#This Row],[Days]]&amp;" "&amp;LeaveTracker[[#This Row],[Type of Leave]]</f>
        <v xml:space="preserve">0 </v>
      </c>
      <c r="L6633" s="23">
        <f ca="1">NETWORKDAYS(LeaveTracker[[#This Row],[Start Date]],LeaveTracker[[#This Row],[End Date]],lstHolidays)</f>
        <v>0</v>
      </c>
      <c r="M6633" s="27"/>
    </row>
    <row r="6634" spans="1:13" ht="30" customHeight="1" x14ac:dyDescent="0.3">
      <c r="A6634" s="27">
        <f t="shared" si="79"/>
        <v>2821</v>
      </c>
      <c r="B6634" s="31"/>
      <c r="D6634" s="19"/>
      <c r="E6634" s="19" t="str">
        <f>IF(ISBLANK(LeaveTracker[[#This Row],[Employee Name]]),"-----",VLOOKUP(LeaveTracker[[#This Row],[Employee Name]],Employees[[Employee Name]:[Office]],7))</f>
        <v>-----</v>
      </c>
      <c r="F6634" s="19" t="str">
        <f>IF(ISBLANK(LeaveTracker[[#This Row],[Employee Name]]),"-----",VLOOKUP(LeaveTracker[[#This Row],[Employee Name]],Employees[[Employee Name]:[Office]],6))</f>
        <v>-----</v>
      </c>
      <c r="G6634" s="24"/>
      <c r="H6634" s="24"/>
      <c r="I6634" s="19"/>
      <c r="K6634" s="61" t="str">
        <f ca="1">LeaveTracker[[#This Row],[Days]]&amp;" "&amp;LeaveTracker[[#This Row],[Type of Leave]]</f>
        <v xml:space="preserve">0 </v>
      </c>
      <c r="L6634" s="23">
        <f ca="1">NETWORKDAYS(LeaveTracker[[#This Row],[Start Date]],LeaveTracker[[#This Row],[End Date]],lstHolidays)</f>
        <v>0</v>
      </c>
      <c r="M6634" s="27"/>
    </row>
    <row r="6635" spans="1:13" ht="30" customHeight="1" x14ac:dyDescent="0.3">
      <c r="A6635" s="27">
        <f t="shared" si="79"/>
        <v>2822</v>
      </c>
      <c r="B6635" s="31"/>
      <c r="D6635" s="19"/>
      <c r="E6635" s="19" t="str">
        <f>IF(ISBLANK(LeaveTracker[[#This Row],[Employee Name]]),"-----",VLOOKUP(LeaveTracker[[#This Row],[Employee Name]],Employees[[Employee Name]:[Office]],7))</f>
        <v>-----</v>
      </c>
      <c r="F6635" s="19" t="str">
        <f>IF(ISBLANK(LeaveTracker[[#This Row],[Employee Name]]),"-----",VLOOKUP(LeaveTracker[[#This Row],[Employee Name]],Employees[[Employee Name]:[Office]],6))</f>
        <v>-----</v>
      </c>
      <c r="G6635" s="24"/>
      <c r="H6635" s="24"/>
      <c r="I6635" s="19"/>
      <c r="K6635" s="61" t="str">
        <f ca="1">LeaveTracker[[#This Row],[Days]]&amp;" "&amp;LeaveTracker[[#This Row],[Type of Leave]]</f>
        <v xml:space="preserve">0 </v>
      </c>
      <c r="L6635" s="23">
        <f ca="1">NETWORKDAYS(LeaveTracker[[#This Row],[Start Date]],LeaveTracker[[#This Row],[End Date]],lstHolidays)</f>
        <v>0</v>
      </c>
      <c r="M6635" s="27"/>
    </row>
    <row r="6636" spans="1:13" ht="30" customHeight="1" x14ac:dyDescent="0.3">
      <c r="A6636" s="27">
        <f t="shared" si="79"/>
        <v>2823</v>
      </c>
      <c r="B6636" s="31"/>
      <c r="D6636" s="19"/>
      <c r="E6636" s="19" t="str">
        <f>IF(ISBLANK(LeaveTracker[[#This Row],[Employee Name]]),"-----",VLOOKUP(LeaveTracker[[#This Row],[Employee Name]],Employees[[Employee Name]:[Office]],7))</f>
        <v>-----</v>
      </c>
      <c r="F6636" s="19" t="str">
        <f>IF(ISBLANK(LeaveTracker[[#This Row],[Employee Name]]),"-----",VLOOKUP(LeaveTracker[[#This Row],[Employee Name]],Employees[[Employee Name]:[Office]],6))</f>
        <v>-----</v>
      </c>
      <c r="G6636" s="24"/>
      <c r="H6636" s="24"/>
      <c r="I6636" s="19"/>
      <c r="K6636" s="61" t="str">
        <f ca="1">LeaveTracker[[#This Row],[Days]]&amp;" "&amp;LeaveTracker[[#This Row],[Type of Leave]]</f>
        <v xml:space="preserve">0 </v>
      </c>
      <c r="L6636" s="23">
        <f ca="1">NETWORKDAYS(LeaveTracker[[#This Row],[Start Date]],LeaveTracker[[#This Row],[End Date]],lstHolidays)</f>
        <v>0</v>
      </c>
      <c r="M6636" s="27"/>
    </row>
    <row r="6637" spans="1:13" ht="30" customHeight="1" x14ac:dyDescent="0.3">
      <c r="A6637" s="27">
        <f t="shared" si="79"/>
        <v>2824</v>
      </c>
      <c r="B6637" s="31"/>
      <c r="D6637" s="19"/>
      <c r="E6637" s="19" t="str">
        <f>IF(ISBLANK(LeaveTracker[[#This Row],[Employee Name]]),"-----",VLOOKUP(LeaveTracker[[#This Row],[Employee Name]],Employees[[Employee Name]:[Office]],7))</f>
        <v>-----</v>
      </c>
      <c r="F6637" s="19" t="str">
        <f>IF(ISBLANK(LeaveTracker[[#This Row],[Employee Name]]),"-----",VLOOKUP(LeaveTracker[[#This Row],[Employee Name]],Employees[[Employee Name]:[Office]],6))</f>
        <v>-----</v>
      </c>
      <c r="G6637" s="24"/>
      <c r="H6637" s="24"/>
      <c r="I6637" s="19"/>
      <c r="K6637" s="61" t="str">
        <f ca="1">LeaveTracker[[#This Row],[Days]]&amp;" "&amp;LeaveTracker[[#This Row],[Type of Leave]]</f>
        <v xml:space="preserve">0 </v>
      </c>
      <c r="L6637" s="23">
        <f ca="1">NETWORKDAYS(LeaveTracker[[#This Row],[Start Date]],LeaveTracker[[#This Row],[End Date]],lstHolidays)</f>
        <v>0</v>
      </c>
      <c r="M6637" s="27"/>
    </row>
    <row r="6638" spans="1:13" ht="30" customHeight="1" x14ac:dyDescent="0.3">
      <c r="A6638" s="27">
        <f t="shared" si="79"/>
        <v>2825</v>
      </c>
      <c r="B6638" s="31"/>
      <c r="D6638" s="19"/>
      <c r="E6638" s="19" t="str">
        <f>IF(ISBLANK(LeaveTracker[[#This Row],[Employee Name]]),"-----",VLOOKUP(LeaveTracker[[#This Row],[Employee Name]],Employees[[Employee Name]:[Office]],7))</f>
        <v>-----</v>
      </c>
      <c r="F6638" s="19" t="str">
        <f>IF(ISBLANK(LeaveTracker[[#This Row],[Employee Name]]),"-----",VLOOKUP(LeaveTracker[[#This Row],[Employee Name]],Employees[[Employee Name]:[Office]],6))</f>
        <v>-----</v>
      </c>
      <c r="G6638" s="24"/>
      <c r="H6638" s="24"/>
      <c r="I6638" s="19"/>
      <c r="K6638" s="61" t="str">
        <f ca="1">LeaveTracker[[#This Row],[Days]]&amp;" "&amp;LeaveTracker[[#This Row],[Type of Leave]]</f>
        <v xml:space="preserve">0 </v>
      </c>
      <c r="L6638" s="23">
        <f ca="1">NETWORKDAYS(LeaveTracker[[#This Row],[Start Date]],LeaveTracker[[#This Row],[End Date]],lstHolidays)</f>
        <v>0</v>
      </c>
      <c r="M6638" s="27"/>
    </row>
    <row r="6639" spans="1:13" ht="30" customHeight="1" x14ac:dyDescent="0.3">
      <c r="A6639" s="27">
        <f t="shared" si="79"/>
        <v>2826</v>
      </c>
      <c r="B6639" s="31"/>
      <c r="D6639" s="19"/>
      <c r="E6639" s="19" t="str">
        <f>IF(ISBLANK(LeaveTracker[[#This Row],[Employee Name]]),"-----",VLOOKUP(LeaveTracker[[#This Row],[Employee Name]],Employees[[Employee Name]:[Office]],7))</f>
        <v>-----</v>
      </c>
      <c r="F6639" s="19" t="str">
        <f>IF(ISBLANK(LeaveTracker[[#This Row],[Employee Name]]),"-----",VLOOKUP(LeaveTracker[[#This Row],[Employee Name]],Employees[[Employee Name]:[Office]],6))</f>
        <v>-----</v>
      </c>
      <c r="G6639" s="24"/>
      <c r="H6639" s="24"/>
      <c r="I6639" s="19"/>
      <c r="K6639" s="61" t="str">
        <f ca="1">LeaveTracker[[#This Row],[Days]]&amp;" "&amp;LeaveTracker[[#This Row],[Type of Leave]]</f>
        <v xml:space="preserve">0 </v>
      </c>
      <c r="L6639" s="23">
        <f ca="1">NETWORKDAYS(LeaveTracker[[#This Row],[Start Date]],LeaveTracker[[#This Row],[End Date]],lstHolidays)</f>
        <v>0</v>
      </c>
      <c r="M6639" s="27"/>
    </row>
    <row r="6640" spans="1:13" ht="30" customHeight="1" x14ac:dyDescent="0.3">
      <c r="A6640" s="27">
        <f t="shared" si="79"/>
        <v>2827</v>
      </c>
      <c r="B6640" s="31"/>
      <c r="D6640" s="19"/>
      <c r="E6640" s="19" t="str">
        <f>IF(ISBLANK(LeaveTracker[[#This Row],[Employee Name]]),"-----",VLOOKUP(LeaveTracker[[#This Row],[Employee Name]],Employees[[Employee Name]:[Office]],7))</f>
        <v>-----</v>
      </c>
      <c r="F6640" s="19" t="str">
        <f>IF(ISBLANK(LeaveTracker[[#This Row],[Employee Name]]),"-----",VLOOKUP(LeaveTracker[[#This Row],[Employee Name]],Employees[[Employee Name]:[Office]],6))</f>
        <v>-----</v>
      </c>
      <c r="G6640" s="24"/>
      <c r="H6640" s="24"/>
      <c r="I6640" s="19"/>
      <c r="K6640" s="61" t="str">
        <f ca="1">LeaveTracker[[#This Row],[Days]]&amp;" "&amp;LeaveTracker[[#This Row],[Type of Leave]]</f>
        <v xml:space="preserve">0 </v>
      </c>
      <c r="L6640" s="23">
        <f ca="1">NETWORKDAYS(LeaveTracker[[#This Row],[Start Date]],LeaveTracker[[#This Row],[End Date]],lstHolidays)</f>
        <v>0</v>
      </c>
      <c r="M6640" s="27"/>
    </row>
    <row r="6641" spans="1:13" ht="30" customHeight="1" x14ac:dyDescent="0.3">
      <c r="A6641" s="27">
        <f t="shared" si="79"/>
        <v>2828</v>
      </c>
      <c r="B6641" s="31"/>
      <c r="D6641" s="19"/>
      <c r="E6641" s="19" t="str">
        <f>IF(ISBLANK(LeaveTracker[[#This Row],[Employee Name]]),"-----",VLOOKUP(LeaveTracker[[#This Row],[Employee Name]],Employees[[Employee Name]:[Office]],7))</f>
        <v>-----</v>
      </c>
      <c r="F6641" s="19" t="str">
        <f>IF(ISBLANK(LeaveTracker[[#This Row],[Employee Name]]),"-----",VLOOKUP(LeaveTracker[[#This Row],[Employee Name]],Employees[[Employee Name]:[Office]],6))</f>
        <v>-----</v>
      </c>
      <c r="G6641" s="24"/>
      <c r="H6641" s="24"/>
      <c r="I6641" s="19"/>
      <c r="K6641" s="61" t="str">
        <f ca="1">LeaveTracker[[#This Row],[Days]]&amp;" "&amp;LeaveTracker[[#This Row],[Type of Leave]]</f>
        <v xml:space="preserve">0 </v>
      </c>
      <c r="L6641" s="23">
        <f ca="1">NETWORKDAYS(LeaveTracker[[#This Row],[Start Date]],LeaveTracker[[#This Row],[End Date]],lstHolidays)</f>
        <v>0</v>
      </c>
      <c r="M6641" s="27"/>
    </row>
    <row r="6642" spans="1:13" ht="30" customHeight="1" x14ac:dyDescent="0.3">
      <c r="A6642" s="27">
        <f t="shared" si="79"/>
        <v>2829</v>
      </c>
      <c r="B6642" s="31"/>
      <c r="D6642" s="19"/>
      <c r="E6642" s="19" t="str">
        <f>IF(ISBLANK(LeaveTracker[[#This Row],[Employee Name]]),"-----",VLOOKUP(LeaveTracker[[#This Row],[Employee Name]],Employees[[Employee Name]:[Office]],7))</f>
        <v>-----</v>
      </c>
      <c r="F6642" s="19" t="str">
        <f>IF(ISBLANK(LeaveTracker[[#This Row],[Employee Name]]),"-----",VLOOKUP(LeaveTracker[[#This Row],[Employee Name]],Employees[[Employee Name]:[Office]],6))</f>
        <v>-----</v>
      </c>
      <c r="G6642" s="24"/>
      <c r="H6642" s="24"/>
      <c r="I6642" s="19"/>
      <c r="K6642" s="61" t="str">
        <f ca="1">LeaveTracker[[#This Row],[Days]]&amp;" "&amp;LeaveTracker[[#This Row],[Type of Leave]]</f>
        <v xml:space="preserve">0 </v>
      </c>
      <c r="L6642" s="23">
        <f ca="1">NETWORKDAYS(LeaveTracker[[#This Row],[Start Date]],LeaveTracker[[#This Row],[End Date]],lstHolidays)</f>
        <v>0</v>
      </c>
      <c r="M6642" s="27"/>
    </row>
    <row r="6643" spans="1:13" ht="30" customHeight="1" x14ac:dyDescent="0.3">
      <c r="A6643" s="27">
        <f t="shared" si="79"/>
        <v>2830</v>
      </c>
      <c r="D6643" s="19"/>
      <c r="E6643" s="19" t="str">
        <f>IF(ISBLANK(LeaveTracker[[#This Row],[Employee Name]]),"-----",VLOOKUP(LeaveTracker[[#This Row],[Employee Name]],Employees[[Employee Name]:[Office]],7))</f>
        <v>-----</v>
      </c>
      <c r="F6643" s="19" t="str">
        <f>IF(ISBLANK(LeaveTracker[[#This Row],[Employee Name]]),"-----",VLOOKUP(LeaveTracker[[#This Row],[Employee Name]],Employees[[Employee Name]:[Office]],6))</f>
        <v>-----</v>
      </c>
      <c r="G6643" s="24"/>
      <c r="H6643" s="24"/>
      <c r="I6643" s="19"/>
      <c r="K6643" s="61" t="str">
        <f ca="1">LeaveTracker[[#This Row],[Days]]&amp;" "&amp;LeaveTracker[[#This Row],[Type of Leave]]</f>
        <v xml:space="preserve">0 </v>
      </c>
      <c r="L6643" s="23">
        <f ca="1">NETWORKDAYS(LeaveTracker[[#This Row],[Start Date]],LeaveTracker[[#This Row],[End Date]],lstHolidays)</f>
        <v>0</v>
      </c>
      <c r="M6643" s="27"/>
    </row>
    <row r="6644" spans="1:13" ht="30" customHeight="1" x14ac:dyDescent="0.3">
      <c r="A6644" s="27">
        <f t="shared" si="79"/>
        <v>2831</v>
      </c>
      <c r="D6644" s="19"/>
      <c r="E6644" s="19" t="str">
        <f>IF(ISBLANK(LeaveTracker[[#This Row],[Employee Name]]),"-----",VLOOKUP(LeaveTracker[[#This Row],[Employee Name]],Employees[[Employee Name]:[Office]],7))</f>
        <v>-----</v>
      </c>
      <c r="F6644" s="19" t="str">
        <f>IF(ISBLANK(LeaveTracker[[#This Row],[Employee Name]]),"-----",VLOOKUP(LeaveTracker[[#This Row],[Employee Name]],Employees[[Employee Name]:[Office]],6))</f>
        <v>-----</v>
      </c>
      <c r="G6644" s="24"/>
      <c r="H6644" s="24"/>
      <c r="I6644" s="19"/>
      <c r="K6644" s="61" t="str">
        <f ca="1">LeaveTracker[[#This Row],[Days]]&amp;" "&amp;LeaveTracker[[#This Row],[Type of Leave]]</f>
        <v xml:space="preserve">0 </v>
      </c>
      <c r="L6644" s="23">
        <f ca="1">NETWORKDAYS(LeaveTracker[[#This Row],[Start Date]],LeaveTracker[[#This Row],[End Date]],lstHolidays)</f>
        <v>0</v>
      </c>
      <c r="M6644" s="27"/>
    </row>
    <row r="6645" spans="1:13" ht="30" customHeight="1" x14ac:dyDescent="0.3">
      <c r="A6645" s="27">
        <f t="shared" si="79"/>
        <v>2832</v>
      </c>
      <c r="D6645" s="19"/>
      <c r="E6645" s="19" t="str">
        <f>IF(ISBLANK(LeaveTracker[[#This Row],[Employee Name]]),"-----",VLOOKUP(LeaveTracker[[#This Row],[Employee Name]],Employees[[Employee Name]:[Office]],7))</f>
        <v>-----</v>
      </c>
      <c r="F6645" s="19" t="str">
        <f>IF(ISBLANK(LeaveTracker[[#This Row],[Employee Name]]),"-----",VLOOKUP(LeaveTracker[[#This Row],[Employee Name]],Employees[[Employee Name]:[Office]],6))</f>
        <v>-----</v>
      </c>
      <c r="G6645" s="24"/>
      <c r="H6645" s="24"/>
      <c r="I6645" s="19"/>
      <c r="K6645" s="61" t="str">
        <f ca="1">LeaveTracker[[#This Row],[Days]]&amp;" "&amp;LeaveTracker[[#This Row],[Type of Leave]]</f>
        <v xml:space="preserve">0 </v>
      </c>
      <c r="L6645" s="23">
        <f ca="1">NETWORKDAYS(LeaveTracker[[#This Row],[Start Date]],LeaveTracker[[#This Row],[End Date]],lstHolidays)</f>
        <v>0</v>
      </c>
      <c r="M6645" s="27"/>
    </row>
    <row r="6646" spans="1:13" ht="30" customHeight="1" x14ac:dyDescent="0.3">
      <c r="A6646" s="27">
        <f t="shared" si="79"/>
        <v>2833</v>
      </c>
      <c r="D6646" s="19"/>
      <c r="E6646" s="19" t="str">
        <f>IF(ISBLANK(LeaveTracker[[#This Row],[Employee Name]]),"-----",VLOOKUP(LeaveTracker[[#This Row],[Employee Name]],Employees[[Employee Name]:[Office]],7))</f>
        <v>-----</v>
      </c>
      <c r="F6646" s="19" t="str">
        <f>IF(ISBLANK(LeaveTracker[[#This Row],[Employee Name]]),"-----",VLOOKUP(LeaveTracker[[#This Row],[Employee Name]],Employees[[Employee Name]:[Office]],6))</f>
        <v>-----</v>
      </c>
      <c r="G6646" s="24"/>
      <c r="H6646" s="24"/>
      <c r="I6646" s="19"/>
      <c r="K6646" s="61" t="str">
        <f ca="1">LeaveTracker[[#This Row],[Days]]&amp;" "&amp;LeaveTracker[[#This Row],[Type of Leave]]</f>
        <v xml:space="preserve">0 </v>
      </c>
      <c r="L6646" s="23">
        <f ca="1">NETWORKDAYS(LeaveTracker[[#This Row],[Start Date]],LeaveTracker[[#This Row],[End Date]],lstHolidays)</f>
        <v>0</v>
      </c>
      <c r="M6646" s="27"/>
    </row>
    <row r="6647" spans="1:13" ht="30" customHeight="1" x14ac:dyDescent="0.3">
      <c r="A6647" s="27">
        <f t="shared" si="79"/>
        <v>2834</v>
      </c>
      <c r="D6647" s="19"/>
      <c r="E6647" s="19" t="str">
        <f>IF(ISBLANK(LeaveTracker[[#This Row],[Employee Name]]),"-----",VLOOKUP(LeaveTracker[[#This Row],[Employee Name]],Employees[[Employee Name]:[Office]],7))</f>
        <v>-----</v>
      </c>
      <c r="F6647" s="19" t="str">
        <f>IF(ISBLANK(LeaveTracker[[#This Row],[Employee Name]]),"-----",VLOOKUP(LeaveTracker[[#This Row],[Employee Name]],Employees[[Employee Name]:[Office]],6))</f>
        <v>-----</v>
      </c>
      <c r="G6647" s="24"/>
      <c r="H6647" s="24"/>
      <c r="I6647" s="19"/>
      <c r="K6647" s="61" t="str">
        <f ca="1">LeaveTracker[[#This Row],[Days]]&amp;" "&amp;LeaveTracker[[#This Row],[Type of Leave]]</f>
        <v xml:space="preserve">0 </v>
      </c>
      <c r="L6647" s="23">
        <f ca="1">NETWORKDAYS(LeaveTracker[[#This Row],[Start Date]],LeaveTracker[[#This Row],[End Date]],lstHolidays)</f>
        <v>0</v>
      </c>
      <c r="M6647" s="27"/>
    </row>
    <row r="6648" spans="1:13" ht="30" customHeight="1" x14ac:dyDescent="0.3">
      <c r="A6648" s="27">
        <f t="shared" si="79"/>
        <v>2835</v>
      </c>
      <c r="D6648" s="19"/>
      <c r="E6648" s="19" t="str">
        <f>IF(ISBLANK(LeaveTracker[[#This Row],[Employee Name]]),"-----",VLOOKUP(LeaveTracker[[#This Row],[Employee Name]],Employees[[Employee Name]:[Office]],7))</f>
        <v>-----</v>
      </c>
      <c r="F6648" s="19" t="str">
        <f>IF(ISBLANK(LeaveTracker[[#This Row],[Employee Name]]),"-----",VLOOKUP(LeaveTracker[[#This Row],[Employee Name]],Employees[[Employee Name]:[Office]],6))</f>
        <v>-----</v>
      </c>
      <c r="G6648" s="24"/>
      <c r="H6648" s="24"/>
      <c r="I6648" s="19"/>
      <c r="K6648" s="61" t="str">
        <f ca="1">LeaveTracker[[#This Row],[Days]]&amp;" "&amp;LeaveTracker[[#This Row],[Type of Leave]]</f>
        <v xml:space="preserve">0 </v>
      </c>
      <c r="L6648" s="23">
        <f ca="1">NETWORKDAYS(LeaveTracker[[#This Row],[Start Date]],LeaveTracker[[#This Row],[End Date]],lstHolidays)</f>
        <v>0</v>
      </c>
      <c r="M6648" s="27"/>
    </row>
    <row r="6649" spans="1:13" ht="30" customHeight="1" x14ac:dyDescent="0.3">
      <c r="A6649" s="27">
        <f t="shared" si="79"/>
        <v>2836</v>
      </c>
      <c r="D6649" s="19"/>
      <c r="E6649" s="19" t="str">
        <f>IF(ISBLANK(LeaveTracker[[#This Row],[Employee Name]]),"-----",VLOOKUP(LeaveTracker[[#This Row],[Employee Name]],Employees[[Employee Name]:[Office]],7))</f>
        <v>-----</v>
      </c>
      <c r="F6649" s="19" t="str">
        <f>IF(ISBLANK(LeaveTracker[[#This Row],[Employee Name]]),"-----",VLOOKUP(LeaveTracker[[#This Row],[Employee Name]],Employees[[Employee Name]:[Office]],6))</f>
        <v>-----</v>
      </c>
      <c r="G6649" s="24"/>
      <c r="H6649" s="24"/>
      <c r="I6649" s="19"/>
      <c r="K6649" s="61" t="str">
        <f ca="1">LeaveTracker[[#This Row],[Days]]&amp;" "&amp;LeaveTracker[[#This Row],[Type of Leave]]</f>
        <v xml:space="preserve">0 </v>
      </c>
      <c r="L6649" s="23">
        <f ca="1">NETWORKDAYS(LeaveTracker[[#This Row],[Start Date]],LeaveTracker[[#This Row],[End Date]],lstHolidays)</f>
        <v>0</v>
      </c>
      <c r="M6649" s="27"/>
    </row>
    <row r="6650" spans="1:13" ht="30" customHeight="1" x14ac:dyDescent="0.3">
      <c r="A6650" s="27">
        <f t="shared" si="79"/>
        <v>2837</v>
      </c>
      <c r="D6650" s="19"/>
      <c r="E6650" s="19" t="str">
        <f>IF(ISBLANK(LeaveTracker[[#This Row],[Employee Name]]),"-----",VLOOKUP(LeaveTracker[[#This Row],[Employee Name]],Employees[[Employee Name]:[Office]],7))</f>
        <v>-----</v>
      </c>
      <c r="F6650" s="19" t="str">
        <f>IF(ISBLANK(LeaveTracker[[#This Row],[Employee Name]]),"-----",VLOOKUP(LeaveTracker[[#This Row],[Employee Name]],Employees[[Employee Name]:[Office]],6))</f>
        <v>-----</v>
      </c>
      <c r="G6650" s="24"/>
      <c r="H6650" s="24"/>
      <c r="I6650" s="19"/>
      <c r="K6650" s="61" t="str">
        <f ca="1">LeaveTracker[[#This Row],[Days]]&amp;" "&amp;LeaveTracker[[#This Row],[Type of Leave]]</f>
        <v xml:space="preserve">0 </v>
      </c>
      <c r="L6650" s="23">
        <f ca="1">NETWORKDAYS(LeaveTracker[[#This Row],[Start Date]],LeaveTracker[[#This Row],[End Date]],lstHolidays)</f>
        <v>0</v>
      </c>
      <c r="M6650" s="27"/>
    </row>
    <row r="6651" spans="1:13" ht="30" customHeight="1" x14ac:dyDescent="0.3">
      <c r="A6651" s="27">
        <f t="shared" si="79"/>
        <v>2838</v>
      </c>
      <c r="D6651" s="19"/>
      <c r="E6651" s="19" t="str">
        <f>IF(ISBLANK(LeaveTracker[[#This Row],[Employee Name]]),"-----",VLOOKUP(LeaveTracker[[#This Row],[Employee Name]],Employees[[Employee Name]:[Office]],7))</f>
        <v>-----</v>
      </c>
      <c r="F6651" s="19" t="str">
        <f>IF(ISBLANK(LeaveTracker[[#This Row],[Employee Name]]),"-----",VLOOKUP(LeaveTracker[[#This Row],[Employee Name]],Employees[[Employee Name]:[Office]],6))</f>
        <v>-----</v>
      </c>
      <c r="G6651" s="24"/>
      <c r="H6651" s="24"/>
      <c r="I6651" s="19"/>
      <c r="K6651" s="61" t="str">
        <f ca="1">LeaveTracker[[#This Row],[Days]]&amp;" "&amp;LeaveTracker[[#This Row],[Type of Leave]]</f>
        <v xml:space="preserve">0 </v>
      </c>
      <c r="L6651" s="23">
        <f ca="1">NETWORKDAYS(LeaveTracker[[#This Row],[Start Date]],LeaveTracker[[#This Row],[End Date]],lstHolidays)</f>
        <v>0</v>
      </c>
      <c r="M6651" s="27"/>
    </row>
    <row r="6652" spans="1:13" ht="30" customHeight="1" x14ac:dyDescent="0.3">
      <c r="A6652" s="27">
        <f t="shared" si="79"/>
        <v>2839</v>
      </c>
      <c r="D6652" s="19"/>
      <c r="E6652" s="19" t="str">
        <f>IF(ISBLANK(LeaveTracker[[#This Row],[Employee Name]]),"-----",VLOOKUP(LeaveTracker[[#This Row],[Employee Name]],Employees[[Employee Name]:[Office]],7))</f>
        <v>-----</v>
      </c>
      <c r="F6652" s="19" t="str">
        <f>IF(ISBLANK(LeaveTracker[[#This Row],[Employee Name]]),"-----",VLOOKUP(LeaveTracker[[#This Row],[Employee Name]],Employees[[Employee Name]:[Office]],6))</f>
        <v>-----</v>
      </c>
      <c r="G6652" s="24"/>
      <c r="H6652" s="24"/>
      <c r="I6652" s="19"/>
      <c r="K6652" s="61" t="str">
        <f ca="1">LeaveTracker[[#This Row],[Days]]&amp;" "&amp;LeaveTracker[[#This Row],[Type of Leave]]</f>
        <v xml:space="preserve">0 </v>
      </c>
      <c r="L6652" s="23">
        <f ca="1">NETWORKDAYS(LeaveTracker[[#This Row],[Start Date]],LeaveTracker[[#This Row],[End Date]],lstHolidays)</f>
        <v>0</v>
      </c>
      <c r="M6652" s="27"/>
    </row>
    <row r="6653" spans="1:13" ht="30" customHeight="1" x14ac:dyDescent="0.3">
      <c r="A6653" s="27">
        <f t="shared" si="79"/>
        <v>2840</v>
      </c>
      <c r="D6653" s="19"/>
      <c r="E6653" s="19" t="str">
        <f>IF(ISBLANK(LeaveTracker[[#This Row],[Employee Name]]),"-----",VLOOKUP(LeaveTracker[[#This Row],[Employee Name]],Employees[[Employee Name]:[Office]],7))</f>
        <v>-----</v>
      </c>
      <c r="F6653" s="19" t="str">
        <f>IF(ISBLANK(LeaveTracker[[#This Row],[Employee Name]]),"-----",VLOOKUP(LeaveTracker[[#This Row],[Employee Name]],Employees[[Employee Name]:[Office]],6))</f>
        <v>-----</v>
      </c>
      <c r="G6653" s="24"/>
      <c r="H6653" s="24"/>
      <c r="I6653" s="19"/>
      <c r="K6653" s="61" t="str">
        <f ca="1">LeaveTracker[[#This Row],[Days]]&amp;" "&amp;LeaveTracker[[#This Row],[Type of Leave]]</f>
        <v xml:space="preserve">0 </v>
      </c>
      <c r="L6653" s="23">
        <f ca="1">NETWORKDAYS(LeaveTracker[[#This Row],[Start Date]],LeaveTracker[[#This Row],[End Date]],lstHolidays)</f>
        <v>0</v>
      </c>
      <c r="M6653" s="27"/>
    </row>
    <row r="6654" spans="1:13" ht="30" customHeight="1" x14ac:dyDescent="0.3">
      <c r="A6654" s="27">
        <f t="shared" si="79"/>
        <v>2841</v>
      </c>
      <c r="D6654" s="19"/>
      <c r="E6654" s="19" t="str">
        <f>IF(ISBLANK(LeaveTracker[[#This Row],[Employee Name]]),"-----",VLOOKUP(LeaveTracker[[#This Row],[Employee Name]],Employees[[Employee Name]:[Office]],7))</f>
        <v>-----</v>
      </c>
      <c r="F6654" s="19" t="str">
        <f>IF(ISBLANK(LeaveTracker[[#This Row],[Employee Name]]),"-----",VLOOKUP(LeaveTracker[[#This Row],[Employee Name]],Employees[[Employee Name]:[Office]],6))</f>
        <v>-----</v>
      </c>
      <c r="G6654" s="24"/>
      <c r="H6654" s="24"/>
      <c r="I6654" s="19"/>
      <c r="K6654" s="61" t="str">
        <f ca="1">LeaveTracker[[#This Row],[Days]]&amp;" "&amp;LeaveTracker[[#This Row],[Type of Leave]]</f>
        <v xml:space="preserve">0 </v>
      </c>
      <c r="L6654" s="23">
        <f ca="1">NETWORKDAYS(LeaveTracker[[#This Row],[Start Date]],LeaveTracker[[#This Row],[End Date]],lstHolidays)</f>
        <v>0</v>
      </c>
      <c r="M6654" s="27"/>
    </row>
    <row r="6655" spans="1:13" ht="30" customHeight="1" x14ac:dyDescent="0.3">
      <c r="A6655" s="27">
        <f t="shared" si="79"/>
        <v>2842</v>
      </c>
      <c r="D6655" s="19"/>
      <c r="E6655" s="19" t="str">
        <f>IF(ISBLANK(LeaveTracker[[#This Row],[Employee Name]]),"-----",VLOOKUP(LeaveTracker[[#This Row],[Employee Name]],Employees[[Employee Name]:[Office]],7))</f>
        <v>-----</v>
      </c>
      <c r="F6655" s="19" t="str">
        <f>IF(ISBLANK(LeaveTracker[[#This Row],[Employee Name]]),"-----",VLOOKUP(LeaveTracker[[#This Row],[Employee Name]],Employees[[Employee Name]:[Office]],6))</f>
        <v>-----</v>
      </c>
      <c r="G6655" s="24"/>
      <c r="H6655" s="24"/>
      <c r="I6655" s="19"/>
      <c r="K6655" s="61" t="str">
        <f ca="1">LeaveTracker[[#This Row],[Days]]&amp;" "&amp;LeaveTracker[[#This Row],[Type of Leave]]</f>
        <v xml:space="preserve">0 </v>
      </c>
      <c r="L6655" s="23">
        <f ca="1">NETWORKDAYS(LeaveTracker[[#This Row],[Start Date]],LeaveTracker[[#This Row],[End Date]],lstHolidays)</f>
        <v>0</v>
      </c>
      <c r="M6655" s="27"/>
    </row>
    <row r="6656" spans="1:13" ht="30" customHeight="1" x14ac:dyDescent="0.3">
      <c r="A6656" s="27">
        <f t="shared" si="79"/>
        <v>2843</v>
      </c>
      <c r="D6656" s="19"/>
      <c r="E6656" s="19" t="str">
        <f>IF(ISBLANK(LeaveTracker[[#This Row],[Employee Name]]),"-----",VLOOKUP(LeaveTracker[[#This Row],[Employee Name]],Employees[[Employee Name]:[Office]],7))</f>
        <v>-----</v>
      </c>
      <c r="F6656" s="19" t="str">
        <f>IF(ISBLANK(LeaveTracker[[#This Row],[Employee Name]]),"-----",VLOOKUP(LeaveTracker[[#This Row],[Employee Name]],Employees[[Employee Name]:[Office]],6))</f>
        <v>-----</v>
      </c>
      <c r="G6656" s="24"/>
      <c r="H6656" s="24"/>
      <c r="I6656" s="19"/>
      <c r="K6656" s="61" t="str">
        <f ca="1">LeaveTracker[[#This Row],[Days]]&amp;" "&amp;LeaveTracker[[#This Row],[Type of Leave]]</f>
        <v xml:space="preserve">0 </v>
      </c>
      <c r="L6656" s="23">
        <f ca="1">NETWORKDAYS(LeaveTracker[[#This Row],[Start Date]],LeaveTracker[[#This Row],[End Date]],lstHolidays)</f>
        <v>0</v>
      </c>
      <c r="M6656" s="27"/>
    </row>
    <row r="6657" spans="1:13" ht="30" customHeight="1" x14ac:dyDescent="0.3">
      <c r="A6657" s="27">
        <f t="shared" si="79"/>
        <v>2844</v>
      </c>
      <c r="D6657" s="19"/>
      <c r="E6657" s="19" t="str">
        <f>IF(ISBLANK(LeaveTracker[[#This Row],[Employee Name]]),"-----",VLOOKUP(LeaveTracker[[#This Row],[Employee Name]],Employees[[Employee Name]:[Office]],7))</f>
        <v>-----</v>
      </c>
      <c r="F6657" s="19" t="str">
        <f>IF(ISBLANK(LeaveTracker[[#This Row],[Employee Name]]),"-----",VLOOKUP(LeaveTracker[[#This Row],[Employee Name]],Employees[[Employee Name]:[Office]],6))</f>
        <v>-----</v>
      </c>
      <c r="G6657" s="24"/>
      <c r="H6657" s="24"/>
      <c r="I6657" s="19"/>
      <c r="K6657" s="61" t="str">
        <f ca="1">LeaveTracker[[#This Row],[Days]]&amp;" "&amp;LeaveTracker[[#This Row],[Type of Leave]]</f>
        <v xml:space="preserve">0 </v>
      </c>
      <c r="L6657" s="23">
        <f ca="1">NETWORKDAYS(LeaveTracker[[#This Row],[Start Date]],LeaveTracker[[#This Row],[End Date]],lstHolidays)</f>
        <v>0</v>
      </c>
      <c r="M6657" s="27"/>
    </row>
    <row r="6658" spans="1:13" ht="30" customHeight="1" x14ac:dyDescent="0.3">
      <c r="A6658" s="27">
        <f t="shared" si="79"/>
        <v>2845</v>
      </c>
      <c r="D6658" s="19"/>
      <c r="E6658" s="19" t="str">
        <f>IF(ISBLANK(LeaveTracker[[#This Row],[Employee Name]]),"-----",VLOOKUP(LeaveTracker[[#This Row],[Employee Name]],Employees[[Employee Name]:[Office]],7))</f>
        <v>-----</v>
      </c>
      <c r="F6658" s="19" t="str">
        <f>IF(ISBLANK(LeaveTracker[[#This Row],[Employee Name]]),"-----",VLOOKUP(LeaveTracker[[#This Row],[Employee Name]],Employees[[Employee Name]:[Office]],6))</f>
        <v>-----</v>
      </c>
      <c r="G6658" s="24"/>
      <c r="H6658" s="24"/>
      <c r="I6658" s="19"/>
      <c r="K6658" s="61" t="str">
        <f ca="1">LeaveTracker[[#This Row],[Days]]&amp;" "&amp;LeaveTracker[[#This Row],[Type of Leave]]</f>
        <v xml:space="preserve">0 </v>
      </c>
      <c r="L6658" s="23">
        <f ca="1">NETWORKDAYS(LeaveTracker[[#This Row],[Start Date]],LeaveTracker[[#This Row],[End Date]],lstHolidays)</f>
        <v>0</v>
      </c>
      <c r="M6658" s="27"/>
    </row>
    <row r="6659" spans="1:13" ht="30" customHeight="1" x14ac:dyDescent="0.3">
      <c r="A6659" s="27">
        <f t="shared" si="79"/>
        <v>2846</v>
      </c>
      <c r="D6659" s="19"/>
      <c r="E6659" s="19" t="str">
        <f>IF(ISBLANK(LeaveTracker[[#This Row],[Employee Name]]),"-----",VLOOKUP(LeaveTracker[[#This Row],[Employee Name]],Employees[[Employee Name]:[Office]],7))</f>
        <v>-----</v>
      </c>
      <c r="F6659" s="19" t="str">
        <f>IF(ISBLANK(LeaveTracker[[#This Row],[Employee Name]]),"-----",VLOOKUP(LeaveTracker[[#This Row],[Employee Name]],Employees[[Employee Name]:[Office]],6))</f>
        <v>-----</v>
      </c>
      <c r="G6659" s="24"/>
      <c r="H6659" s="24"/>
      <c r="I6659" s="19"/>
      <c r="K6659" s="61" t="str">
        <f ca="1">LeaveTracker[[#This Row],[Days]]&amp;" "&amp;LeaveTracker[[#This Row],[Type of Leave]]</f>
        <v xml:space="preserve">0 </v>
      </c>
      <c r="L6659" s="23">
        <f ca="1">NETWORKDAYS(LeaveTracker[[#This Row],[Start Date]],LeaveTracker[[#This Row],[End Date]],lstHolidays)</f>
        <v>0</v>
      </c>
      <c r="M6659" s="27"/>
    </row>
    <row r="6660" spans="1:13" ht="30" customHeight="1" x14ac:dyDescent="0.3">
      <c r="A6660" s="27">
        <f t="shared" si="79"/>
        <v>2847</v>
      </c>
      <c r="D6660" s="19"/>
      <c r="E6660" s="19" t="str">
        <f>IF(ISBLANK(LeaveTracker[[#This Row],[Employee Name]]),"-----",VLOOKUP(LeaveTracker[[#This Row],[Employee Name]],Employees[[Employee Name]:[Office]],7))</f>
        <v>-----</v>
      </c>
      <c r="F6660" s="19" t="str">
        <f>IF(ISBLANK(LeaveTracker[[#This Row],[Employee Name]]),"-----",VLOOKUP(LeaveTracker[[#This Row],[Employee Name]],Employees[[Employee Name]:[Office]],6))</f>
        <v>-----</v>
      </c>
      <c r="G6660" s="24"/>
      <c r="H6660" s="24"/>
      <c r="I6660" s="19"/>
      <c r="K6660" s="61" t="str">
        <f ca="1">LeaveTracker[[#This Row],[Days]]&amp;" "&amp;LeaveTracker[[#This Row],[Type of Leave]]</f>
        <v xml:space="preserve">0 </v>
      </c>
      <c r="L6660" s="23">
        <f ca="1">NETWORKDAYS(LeaveTracker[[#This Row],[Start Date]],LeaveTracker[[#This Row],[End Date]],lstHolidays)</f>
        <v>0</v>
      </c>
      <c r="M6660" s="27"/>
    </row>
    <row r="6661" spans="1:13" ht="30" customHeight="1" x14ac:dyDescent="0.3">
      <c r="A6661" s="27">
        <f t="shared" si="79"/>
        <v>2848</v>
      </c>
      <c r="D6661" s="19"/>
      <c r="E6661" s="19" t="str">
        <f>IF(ISBLANK(LeaveTracker[[#This Row],[Employee Name]]),"-----",VLOOKUP(LeaveTracker[[#This Row],[Employee Name]],Employees[[Employee Name]:[Office]],7))</f>
        <v>-----</v>
      </c>
      <c r="F6661" s="19" t="str">
        <f>IF(ISBLANK(LeaveTracker[[#This Row],[Employee Name]]),"-----",VLOOKUP(LeaveTracker[[#This Row],[Employee Name]],Employees[[Employee Name]:[Office]],6))</f>
        <v>-----</v>
      </c>
      <c r="G6661" s="24"/>
      <c r="H6661" s="24"/>
      <c r="I6661" s="19"/>
      <c r="K6661" s="61" t="str">
        <f ca="1">LeaveTracker[[#This Row],[Days]]&amp;" "&amp;LeaveTracker[[#This Row],[Type of Leave]]</f>
        <v xml:space="preserve">0 </v>
      </c>
      <c r="L6661" s="23">
        <f ca="1">NETWORKDAYS(LeaveTracker[[#This Row],[Start Date]],LeaveTracker[[#This Row],[End Date]],lstHolidays)</f>
        <v>0</v>
      </c>
      <c r="M6661" s="27"/>
    </row>
    <row r="6662" spans="1:13" ht="30" customHeight="1" x14ac:dyDescent="0.3">
      <c r="A6662" s="27">
        <f t="shared" si="79"/>
        <v>2849</v>
      </c>
      <c r="D6662" s="19"/>
      <c r="E6662" s="19" t="str">
        <f>IF(ISBLANK(LeaveTracker[[#This Row],[Employee Name]]),"-----",VLOOKUP(LeaveTracker[[#This Row],[Employee Name]],Employees[[Employee Name]:[Office]],7))</f>
        <v>-----</v>
      </c>
      <c r="F6662" s="19" t="str">
        <f>IF(ISBLANK(LeaveTracker[[#This Row],[Employee Name]]),"-----",VLOOKUP(LeaveTracker[[#This Row],[Employee Name]],Employees[[Employee Name]:[Office]],6))</f>
        <v>-----</v>
      </c>
      <c r="G6662" s="24"/>
      <c r="H6662" s="24"/>
      <c r="I6662" s="19"/>
      <c r="K6662" s="61" t="str">
        <f ca="1">LeaveTracker[[#This Row],[Days]]&amp;" "&amp;LeaveTracker[[#This Row],[Type of Leave]]</f>
        <v xml:space="preserve">0 </v>
      </c>
      <c r="L6662" s="23">
        <f ca="1">NETWORKDAYS(LeaveTracker[[#This Row],[Start Date]],LeaveTracker[[#This Row],[End Date]],lstHolidays)</f>
        <v>0</v>
      </c>
      <c r="M6662" s="27"/>
    </row>
    <row r="6663" spans="1:13" ht="30" customHeight="1" x14ac:dyDescent="0.3">
      <c r="A6663" s="27">
        <f t="shared" si="79"/>
        <v>2850</v>
      </c>
      <c r="D6663" s="19"/>
      <c r="E6663" s="19" t="str">
        <f>IF(ISBLANK(LeaveTracker[[#This Row],[Employee Name]]),"-----",VLOOKUP(LeaveTracker[[#This Row],[Employee Name]],Employees[[Employee Name]:[Office]],7))</f>
        <v>-----</v>
      </c>
      <c r="F6663" s="19" t="str">
        <f>IF(ISBLANK(LeaveTracker[[#This Row],[Employee Name]]),"-----",VLOOKUP(LeaveTracker[[#This Row],[Employee Name]],Employees[[Employee Name]:[Office]],6))</f>
        <v>-----</v>
      </c>
      <c r="G6663" s="24"/>
      <c r="H6663" s="24"/>
      <c r="I6663" s="19"/>
      <c r="K6663" s="61" t="str">
        <f ca="1">LeaveTracker[[#This Row],[Days]]&amp;" "&amp;LeaveTracker[[#This Row],[Type of Leave]]</f>
        <v xml:space="preserve">0 </v>
      </c>
      <c r="L6663" s="23">
        <f ca="1">NETWORKDAYS(LeaveTracker[[#This Row],[Start Date]],LeaveTracker[[#This Row],[End Date]],lstHolidays)</f>
        <v>0</v>
      </c>
      <c r="M6663" s="27"/>
    </row>
    <row r="6664" spans="1:13" ht="30" customHeight="1" x14ac:dyDescent="0.3">
      <c r="A6664" s="27">
        <f t="shared" si="79"/>
        <v>2851</v>
      </c>
      <c r="D6664" s="19"/>
      <c r="E6664" s="19" t="str">
        <f>IF(ISBLANK(LeaveTracker[[#This Row],[Employee Name]]),"-----",VLOOKUP(LeaveTracker[[#This Row],[Employee Name]],Employees[[Employee Name]:[Office]],7))</f>
        <v>-----</v>
      </c>
      <c r="F6664" s="19" t="str">
        <f>IF(ISBLANK(LeaveTracker[[#This Row],[Employee Name]]),"-----",VLOOKUP(LeaveTracker[[#This Row],[Employee Name]],Employees[[Employee Name]:[Office]],6))</f>
        <v>-----</v>
      </c>
      <c r="G6664" s="24"/>
      <c r="H6664" s="24"/>
      <c r="I6664" s="19"/>
      <c r="K6664" s="61" t="str">
        <f ca="1">LeaveTracker[[#This Row],[Days]]&amp;" "&amp;LeaveTracker[[#This Row],[Type of Leave]]</f>
        <v xml:space="preserve">0 </v>
      </c>
      <c r="L6664" s="23">
        <f ca="1">NETWORKDAYS(LeaveTracker[[#This Row],[Start Date]],LeaveTracker[[#This Row],[End Date]],lstHolidays)</f>
        <v>0</v>
      </c>
      <c r="M6664" s="27"/>
    </row>
    <row r="6665" spans="1:13" ht="30" customHeight="1" x14ac:dyDescent="0.3">
      <c r="A6665" s="27">
        <f t="shared" si="79"/>
        <v>2852</v>
      </c>
      <c r="D6665" s="19"/>
      <c r="E6665" s="19" t="str">
        <f>IF(ISBLANK(LeaveTracker[[#This Row],[Employee Name]]),"-----",VLOOKUP(LeaveTracker[[#This Row],[Employee Name]],Employees[[Employee Name]:[Office]],7))</f>
        <v>-----</v>
      </c>
      <c r="F6665" s="19" t="str">
        <f>IF(ISBLANK(LeaveTracker[[#This Row],[Employee Name]]),"-----",VLOOKUP(LeaveTracker[[#This Row],[Employee Name]],Employees[[Employee Name]:[Office]],6))</f>
        <v>-----</v>
      </c>
      <c r="G6665" s="24"/>
      <c r="H6665" s="24"/>
      <c r="I6665" s="19"/>
      <c r="K6665" s="61" t="str">
        <f ca="1">LeaveTracker[[#This Row],[Days]]&amp;" "&amp;LeaveTracker[[#This Row],[Type of Leave]]</f>
        <v xml:space="preserve">0 </v>
      </c>
      <c r="L6665" s="23">
        <f ca="1">NETWORKDAYS(LeaveTracker[[#This Row],[Start Date]],LeaveTracker[[#This Row],[End Date]],lstHolidays)</f>
        <v>0</v>
      </c>
      <c r="M6665" s="27"/>
    </row>
    <row r="6666" spans="1:13" ht="30" customHeight="1" x14ac:dyDescent="0.3">
      <c r="A6666" s="27">
        <f t="shared" si="79"/>
        <v>2853</v>
      </c>
      <c r="D6666" s="19"/>
      <c r="E6666" s="19" t="str">
        <f>IF(ISBLANK(LeaveTracker[[#This Row],[Employee Name]]),"-----",VLOOKUP(LeaveTracker[[#This Row],[Employee Name]],Employees[[Employee Name]:[Office]],7))</f>
        <v>-----</v>
      </c>
      <c r="F6666" s="19" t="str">
        <f>IF(ISBLANK(LeaveTracker[[#This Row],[Employee Name]]),"-----",VLOOKUP(LeaveTracker[[#This Row],[Employee Name]],Employees[[Employee Name]:[Office]],6))</f>
        <v>-----</v>
      </c>
      <c r="G6666" s="24"/>
      <c r="H6666" s="24"/>
      <c r="I6666" s="19"/>
      <c r="K6666" s="61" t="str">
        <f ca="1">LeaveTracker[[#This Row],[Days]]&amp;" "&amp;LeaveTracker[[#This Row],[Type of Leave]]</f>
        <v xml:space="preserve">0 </v>
      </c>
      <c r="L6666" s="23">
        <f ca="1">NETWORKDAYS(LeaveTracker[[#This Row],[Start Date]],LeaveTracker[[#This Row],[End Date]],lstHolidays)</f>
        <v>0</v>
      </c>
      <c r="M6666"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D6329:D6332 A6173:B1048576 C6333:D6455 D6456:D6457 C6458:D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C6329:C6332 C6456:C6457 H6173:H1048576 I6093:I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G6112:H6112 C6161" xr:uid="{00000000-0002-0000-0200-000001000000}"/>
    <dataValidation allowBlank="1" showInputMessage="1" showErrorMessage="1" prompt="Enter leave start date in this column_x000a_" sqref="G4:G875 G6110:H6110 G6161:H6161"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430 J482:J875 J436:J480 J432:J434 J3152 J4550 J2331 J3127 K4:K6666"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I5:I6666</xm:sqref>
        </x14:dataValidation>
        <x14:dataValidation type="list" allowBlank="1" showInputMessage="1" showErrorMessage="1" xr:uid="{00000000-0002-0000-0200-000007000000}">
          <x14:formula1>
            <xm:f>'List of Employees'!$B$4:$B$698</xm:f>
          </x14:formula1>
          <xm:sqref>D5:D6666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700"/>
  <sheetViews>
    <sheetView topLeftCell="A2" zoomScaleNormal="100" workbookViewId="0">
      <pane ySplit="1428" activePane="bottomLeft"/>
      <selection activeCell="J3" sqref="J3"/>
      <selection pane="bottomLeft" activeCell="B640" sqref="B640"/>
    </sheetView>
  </sheetViews>
  <sheetFormatPr defaultRowHeight="30" customHeight="1" x14ac:dyDescent="0.3"/>
  <cols>
    <col min="1" max="1" width="6.6640625" customWidth="1"/>
    <col min="2" max="6" width="26.6640625" customWidth="1"/>
    <col min="7" max="7" width="22.77734375" customWidth="1"/>
    <col min="8" max="8" width="27.44140625" customWidth="1"/>
    <col min="9" max="9" width="16.21875" customWidth="1"/>
  </cols>
  <sheetData>
    <row r="1" spans="1:9" ht="39.9"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MARC JESTER D.</v>
      </c>
      <c r="C21" s="18" t="s">
        <v>663</v>
      </c>
      <c r="D21" s="18" t="s">
        <v>2402</v>
      </c>
      <c r="E21" s="18" t="s">
        <v>119</v>
      </c>
      <c r="F21" s="18" t="s">
        <v>1705</v>
      </c>
      <c r="G21" s="18" t="s">
        <v>1705</v>
      </c>
      <c r="H21" s="18" t="s">
        <v>135</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ALEGRE VIVENCIO A.</v>
      </c>
      <c r="C22" s="8" t="s">
        <v>663</v>
      </c>
      <c r="D22" s="8" t="s">
        <v>664</v>
      </c>
      <c r="E22" s="8" t="s">
        <v>88</v>
      </c>
      <c r="F22" s="8" t="s">
        <v>665</v>
      </c>
      <c r="G22" s="18" t="s">
        <v>1997</v>
      </c>
      <c r="H22" s="8" t="s">
        <v>642</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ALERA JEFFREY B.</v>
      </c>
      <c r="C23" s="8" t="s">
        <v>1363</v>
      </c>
      <c r="D23" s="8" t="s">
        <v>1364</v>
      </c>
      <c r="E23" s="8" t="s">
        <v>1365</v>
      </c>
      <c r="F23" s="8" t="s">
        <v>1705</v>
      </c>
      <c r="G23" s="18" t="s">
        <v>1705</v>
      </c>
      <c r="H23" s="8" t="s">
        <v>1706</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ALFEREZ JOSEPHINE R.</v>
      </c>
      <c r="C24" s="8" t="s">
        <v>816</v>
      </c>
      <c r="D24" s="8" t="s">
        <v>406</v>
      </c>
      <c r="E24" s="8" t="s">
        <v>817</v>
      </c>
      <c r="F24" s="8" t="s">
        <v>818</v>
      </c>
      <c r="G24" s="8" t="s">
        <v>1997</v>
      </c>
      <c r="H24" s="8" t="s">
        <v>135</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ALMAREZ MELENCIO M.</v>
      </c>
      <c r="C25" s="8" t="s">
        <v>1366</v>
      </c>
      <c r="D25" s="8" t="s">
        <v>1367</v>
      </c>
      <c r="E25" s="8" t="s">
        <v>554</v>
      </c>
      <c r="F25" s="8" t="s">
        <v>1290</v>
      </c>
      <c r="G25" s="18" t="s">
        <v>1290</v>
      </c>
      <c r="H25" s="8" t="s">
        <v>361</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ALVAREZ GRACITA S.</v>
      </c>
      <c r="C26" s="8" t="s">
        <v>810</v>
      </c>
      <c r="D26" s="8" t="s">
        <v>811</v>
      </c>
      <c r="E26" s="8" t="s">
        <v>812</v>
      </c>
      <c r="F26" s="8" t="s">
        <v>813</v>
      </c>
      <c r="G26" s="8" t="s">
        <v>1997</v>
      </c>
      <c r="H26" s="8" t="s">
        <v>135</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JAIME L.</v>
      </c>
      <c r="C27" s="8" t="s">
        <v>616</v>
      </c>
      <c r="D27" s="8" t="s">
        <v>1368</v>
      </c>
      <c r="E27" s="8" t="s">
        <v>1369</v>
      </c>
      <c r="F27" s="8" t="s">
        <v>1290</v>
      </c>
      <c r="G27" s="18" t="s">
        <v>1290</v>
      </c>
      <c r="H27" s="8" t="s">
        <v>1707</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AMBAT MARILOU M.</v>
      </c>
      <c r="C28" s="8" t="s">
        <v>616</v>
      </c>
      <c r="D28" s="8" t="s">
        <v>617</v>
      </c>
      <c r="E28" s="8" t="s">
        <v>84</v>
      </c>
      <c r="F28" s="8" t="s">
        <v>125</v>
      </c>
      <c r="G28" s="18" t="s">
        <v>1997</v>
      </c>
      <c r="H28" s="8" t="s">
        <v>286</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DORINDA A.</v>
      </c>
      <c r="C29" s="8" t="s">
        <v>221</v>
      </c>
      <c r="D29" s="8" t="s">
        <v>222</v>
      </c>
      <c r="E29" s="8" t="s">
        <v>88</v>
      </c>
      <c r="F29" s="8" t="s">
        <v>223</v>
      </c>
      <c r="G29" s="8" t="s">
        <v>1997</v>
      </c>
      <c r="H29" s="8" t="s">
        <v>213</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HERSHEY D.</v>
      </c>
      <c r="C30" s="8" t="s">
        <v>221</v>
      </c>
      <c r="D30" s="8" t="s">
        <v>1370</v>
      </c>
      <c r="E30" s="8" t="s">
        <v>119</v>
      </c>
      <c r="F30" s="8" t="s">
        <v>1290</v>
      </c>
      <c r="G30" s="18" t="s">
        <v>1290</v>
      </c>
      <c r="H30" s="8" t="s">
        <v>135</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LAMBERTO A.</v>
      </c>
      <c r="C31" s="8" t="s">
        <v>221</v>
      </c>
      <c r="D31" s="8" t="s">
        <v>731</v>
      </c>
      <c r="E31" s="8" t="s">
        <v>88</v>
      </c>
      <c r="F31" s="8" t="s">
        <v>125</v>
      </c>
      <c r="G31" s="18" t="s">
        <v>1997</v>
      </c>
      <c r="H31" s="8" t="s">
        <v>357</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MARIETA B.</v>
      </c>
      <c r="C32" s="8" t="s">
        <v>221</v>
      </c>
      <c r="D32" s="8" t="s">
        <v>1371</v>
      </c>
      <c r="E32" s="8" t="s">
        <v>145</v>
      </c>
      <c r="F32" s="8" t="s">
        <v>1290</v>
      </c>
      <c r="G32" s="18" t="s">
        <v>1290</v>
      </c>
      <c r="H32" s="8" t="s">
        <v>289</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PRISCO G.</v>
      </c>
      <c r="C33" s="8" t="s">
        <v>221</v>
      </c>
      <c r="D33" s="8" t="s">
        <v>270</v>
      </c>
      <c r="E33" s="8" t="s">
        <v>166</v>
      </c>
      <c r="F33" s="8" t="s">
        <v>272</v>
      </c>
      <c r="G33" s="18" t="s">
        <v>1997</v>
      </c>
      <c r="H33" s="8" t="s">
        <v>271</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AMBION REYMOND A.</v>
      </c>
      <c r="C34" s="8" t="s">
        <v>221</v>
      </c>
      <c r="D34" s="8" t="s">
        <v>1273</v>
      </c>
      <c r="E34" s="8" t="s">
        <v>1274</v>
      </c>
      <c r="F34" s="8" t="s">
        <v>156</v>
      </c>
      <c r="G34" s="8" t="s">
        <v>1997</v>
      </c>
      <c r="H34" s="8" t="s">
        <v>357</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AMBONAN AVELINA A.</v>
      </c>
      <c r="C35" s="8" t="s">
        <v>256</v>
      </c>
      <c r="D35" s="8" t="s">
        <v>257</v>
      </c>
      <c r="E35" s="8" t="s">
        <v>88</v>
      </c>
      <c r="F35" s="8" t="s">
        <v>198</v>
      </c>
      <c r="G35" s="18" t="s">
        <v>1997</v>
      </c>
      <c r="H35" s="8" t="s">
        <v>260</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AMBROCIO MELODY B.</v>
      </c>
      <c r="C36" s="8" t="s">
        <v>1372</v>
      </c>
      <c r="D36" s="8" t="s">
        <v>1352</v>
      </c>
      <c r="E36" s="8" t="s">
        <v>145</v>
      </c>
      <c r="F36" s="8" t="s">
        <v>1290</v>
      </c>
      <c r="G36" s="18" t="s">
        <v>1290</v>
      </c>
      <c r="H36" s="8" t="s">
        <v>213</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AMON CLARISSA MAY M.</v>
      </c>
      <c r="C37" s="18" t="s">
        <v>1009</v>
      </c>
      <c r="D37" s="18" t="s">
        <v>2011</v>
      </c>
      <c r="E37" s="18" t="s">
        <v>2012</v>
      </c>
      <c r="F37" s="18" t="s">
        <v>2013</v>
      </c>
      <c r="G37" s="18" t="s">
        <v>1997</v>
      </c>
      <c r="H37" s="18" t="s">
        <v>357</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AMON ESTELITA S.</v>
      </c>
      <c r="C38" s="8" t="s">
        <v>1009</v>
      </c>
      <c r="D38" s="8" t="s">
        <v>421</v>
      </c>
      <c r="E38" s="8" t="s">
        <v>161</v>
      </c>
      <c r="F38" s="8" t="s">
        <v>1290</v>
      </c>
      <c r="G38" s="18" t="s">
        <v>1290</v>
      </c>
      <c r="H38" s="8" t="s">
        <v>199</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RHEALYN O.</v>
      </c>
      <c r="C39" s="8" t="s">
        <v>1009</v>
      </c>
      <c r="D39" s="8" t="s">
        <v>946</v>
      </c>
      <c r="E39" s="8" t="s">
        <v>838</v>
      </c>
      <c r="F39" s="8" t="s">
        <v>947</v>
      </c>
      <c r="G39" s="18" t="s">
        <v>1997</v>
      </c>
      <c r="H39" s="8" t="s">
        <v>439</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AMORA ELISA S.</v>
      </c>
      <c r="C40" s="8" t="s">
        <v>397</v>
      </c>
      <c r="D40" s="8" t="s">
        <v>373</v>
      </c>
      <c r="E40" s="8" t="s">
        <v>161</v>
      </c>
      <c r="F40" s="8" t="s">
        <v>390</v>
      </c>
      <c r="G40" s="8" t="s">
        <v>1997</v>
      </c>
      <c r="H40" s="8" t="s">
        <v>103</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AMPARO JOY J.</v>
      </c>
      <c r="C41" s="8" t="s">
        <v>894</v>
      </c>
      <c r="D41" s="8" t="s">
        <v>895</v>
      </c>
      <c r="E41" s="8" t="s">
        <v>1989</v>
      </c>
      <c r="F41" s="8" t="s">
        <v>96</v>
      </c>
      <c r="G41" s="8" t="s">
        <v>1997</v>
      </c>
      <c r="H41" s="8" t="s">
        <v>97</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AMULONG GERONIMO M.</v>
      </c>
      <c r="C42" s="8" t="s">
        <v>1373</v>
      </c>
      <c r="D42" s="8" t="s">
        <v>1374</v>
      </c>
      <c r="E42" s="8" t="s">
        <v>1375</v>
      </c>
      <c r="F42" s="8" t="s">
        <v>1290</v>
      </c>
      <c r="G42" s="18" t="s">
        <v>1290</v>
      </c>
      <c r="H42" s="8" t="s">
        <v>1708</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 xml:space="preserve">AMULONG JAY R  </v>
      </c>
      <c r="C43" s="18" t="s">
        <v>1373</v>
      </c>
      <c r="D43" s="18" t="s">
        <v>2084</v>
      </c>
      <c r="E43" s="8"/>
      <c r="F43" s="18" t="s">
        <v>1705</v>
      </c>
      <c r="G43" s="8"/>
      <c r="H43" s="18" t="s">
        <v>2054</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ANACAY ABNER M.</v>
      </c>
      <c r="C44" s="8" t="s">
        <v>510</v>
      </c>
      <c r="D44" s="8" t="s">
        <v>961</v>
      </c>
      <c r="E44" s="8" t="s">
        <v>962</v>
      </c>
      <c r="F44" s="8" t="s">
        <v>455</v>
      </c>
      <c r="G44" s="18" t="s">
        <v>1997</v>
      </c>
      <c r="H44" s="8" t="s">
        <v>463</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ANACAY ANICETA P.</v>
      </c>
      <c r="C45" s="8" t="s">
        <v>510</v>
      </c>
      <c r="D45" s="8" t="s">
        <v>546</v>
      </c>
      <c r="E45" s="8" t="s">
        <v>124</v>
      </c>
      <c r="F45" s="18" t="s">
        <v>2001</v>
      </c>
      <c r="G45" s="8" t="s">
        <v>1997</v>
      </c>
      <c r="H45" s="8" t="s">
        <v>199</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LEVIE B.</v>
      </c>
      <c r="C46" s="8" t="s">
        <v>510</v>
      </c>
      <c r="D46" s="8" t="s">
        <v>511</v>
      </c>
      <c r="E46" s="8" t="s">
        <v>342</v>
      </c>
      <c r="F46" s="8" t="s">
        <v>512</v>
      </c>
      <c r="G46" s="18" t="s">
        <v>1997</v>
      </c>
      <c r="H46" s="8" t="s">
        <v>439</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RICHARD B.</v>
      </c>
      <c r="C47" s="8" t="s">
        <v>510</v>
      </c>
      <c r="D47" s="8" t="s">
        <v>1376</v>
      </c>
      <c r="E47" s="8" t="s">
        <v>1377</v>
      </c>
      <c r="F47" s="8" t="s">
        <v>1290</v>
      </c>
      <c r="G47" s="18" t="s">
        <v>1290</v>
      </c>
      <c r="H47" s="8" t="s">
        <v>97</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ANARNA CRISTINA F.</v>
      </c>
      <c r="C48" s="8" t="s">
        <v>675</v>
      </c>
      <c r="D48" s="8" t="s">
        <v>429</v>
      </c>
      <c r="E48" s="8" t="s">
        <v>237</v>
      </c>
      <c r="F48" s="8" t="s">
        <v>198</v>
      </c>
      <c r="G48" s="18" t="s">
        <v>1997</v>
      </c>
      <c r="H48" s="8" t="s">
        <v>199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ANDAG ALEX C.</v>
      </c>
      <c r="C49" s="18" t="s">
        <v>2214</v>
      </c>
      <c r="D49" s="8" t="s">
        <v>1378</v>
      </c>
      <c r="E49" s="8" t="s">
        <v>134</v>
      </c>
      <c r="F49" s="8" t="s">
        <v>1290</v>
      </c>
      <c r="G49" s="18" t="s">
        <v>1290</v>
      </c>
      <c r="H49" s="8" t="s">
        <v>289</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ANGCAYA ANA B.</v>
      </c>
      <c r="C50" s="8" t="s">
        <v>284</v>
      </c>
      <c r="D50" s="8" t="s">
        <v>876</v>
      </c>
      <c r="E50" s="8" t="s">
        <v>877</v>
      </c>
      <c r="F50" s="8" t="s">
        <v>198</v>
      </c>
      <c r="G50" s="18" t="s">
        <v>1997</v>
      </c>
      <c r="H50" s="8" t="s">
        <v>209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ANGCAYA FRANCIS A.</v>
      </c>
      <c r="C51" s="8" t="s">
        <v>284</v>
      </c>
      <c r="D51" s="8" t="s">
        <v>600</v>
      </c>
      <c r="E51" s="8" t="s">
        <v>88</v>
      </c>
      <c r="F51" s="8" t="s">
        <v>198</v>
      </c>
      <c r="G51" s="18" t="s">
        <v>1997</v>
      </c>
      <c r="H51" s="8" t="s">
        <v>590</v>
      </c>
      <c r="I51" s="8" t="b">
        <f>COUNTIF(Employees[Employee Name],Employees[[#This Row],[Employee Name]])&gt;1</f>
        <v>0</v>
      </c>
    </row>
    <row r="52" spans="1:9" ht="30" hidden="1" customHeight="1" x14ac:dyDescent="0.3">
      <c r="A52" s="44">
        <f>IF(ISBLANK(Employees[[#This Row],[Employee Name]]),"",A51+1)</f>
        <v>49</v>
      </c>
      <c r="B52" s="8" t="str">
        <f>CONCATENATE(Employees[[#This Row],[Lastname]]," ",Employees[[#This Row],[Firstname]], " ",LEFT(Employees[[#This Row],[Middlename]],1),IF(ISBLANK(Employees[[#This Row],[Middlename]])," ","."))</f>
        <v>ANGCAYA INOCENCIO M.</v>
      </c>
      <c r="C52" s="8" t="s">
        <v>284</v>
      </c>
      <c r="D52" s="8" t="s">
        <v>1981</v>
      </c>
      <c r="E52" s="8" t="s">
        <v>86</v>
      </c>
      <c r="F52" s="8" t="s">
        <v>1290</v>
      </c>
      <c r="G52" s="18" t="s">
        <v>1290</v>
      </c>
      <c r="H52" s="8" t="s">
        <v>974</v>
      </c>
      <c r="I52" s="8" t="b">
        <f>COUNTIF(Employees[Employee Name],Employees[[#This Row],[Employee Name]])&gt;1</f>
        <v>0</v>
      </c>
    </row>
    <row r="53" spans="1:9" ht="30" hidden="1" customHeight="1" x14ac:dyDescent="0.3">
      <c r="A53" s="44">
        <f>IF(ISBLANK(Employees[[#This Row],[Employee Name]]),"",A52+1)</f>
        <v>50</v>
      </c>
      <c r="B53" s="8" t="str">
        <f>CONCATENATE(Employees[[#This Row],[Lastname]]," ",Employees[[#This Row],[Firstname]], " ",LEFT(Employees[[#This Row],[Middlename]],1),IF(ISBLANK(Employees[[#This Row],[Middlename]])," ","."))</f>
        <v>ANGCAYA IRENE V.</v>
      </c>
      <c r="C53" s="8" t="s">
        <v>284</v>
      </c>
      <c r="D53" s="8" t="s">
        <v>1379</v>
      </c>
      <c r="E53" s="8" t="s">
        <v>345</v>
      </c>
      <c r="F53" s="8" t="s">
        <v>1290</v>
      </c>
      <c r="G53" s="18" t="s">
        <v>1290</v>
      </c>
      <c r="H53" s="8" t="s">
        <v>1706</v>
      </c>
      <c r="I53" s="8" t="b">
        <f>COUNTIF(Employees[Employee Name],Employees[[#This Row],[Employee Name]])&gt;1</f>
        <v>0</v>
      </c>
    </row>
    <row r="54" spans="1:9" ht="30" hidden="1" customHeight="1" x14ac:dyDescent="0.3">
      <c r="A54" s="44">
        <f>IF(ISBLANK(Employees[[#This Row],[Employee Name]]),"",A53+1)</f>
        <v>51</v>
      </c>
      <c r="B54" s="8" t="str">
        <f>CONCATENATE(Employees[[#This Row],[Lastname]]," ",Employees[[#This Row],[Firstname]], " ",LEFT(Employees[[#This Row],[Middlename]],1),IF(ISBLANK(Employees[[#This Row],[Middlename]])," ","."))</f>
        <v>ANGCAYA IRENEO A.</v>
      </c>
      <c r="C54" s="8" t="s">
        <v>284</v>
      </c>
      <c r="D54" s="8" t="s">
        <v>285</v>
      </c>
      <c r="E54" s="8" t="s">
        <v>510</v>
      </c>
      <c r="F54" s="8" t="s">
        <v>198</v>
      </c>
      <c r="G54" s="18" t="s">
        <v>1997</v>
      </c>
      <c r="H54" s="8" t="s">
        <v>286</v>
      </c>
      <c r="I54" s="8" t="b">
        <f>COUNTIF(Employees[Employee Name],Employees[[#This Row],[Employee Name]])&gt;1</f>
        <v>0</v>
      </c>
    </row>
    <row r="55" spans="1:9" ht="30" hidden="1" customHeight="1" x14ac:dyDescent="0.3">
      <c r="A55" s="44">
        <f>IF(ISBLANK(Employees[[#This Row],[Employee Name]]),"",A54+1)</f>
        <v>52</v>
      </c>
      <c r="B55" s="8" t="str">
        <f>CONCATENATE(Employees[[#This Row],[Lastname]]," ",Employees[[#This Row],[Firstname]], " ",LEFT(Employees[[#This Row],[Middlename]],1),IF(ISBLANK(Employees[[#This Row],[Middlename]])," ","."))</f>
        <v>ANGCAYA JENIFFER L.</v>
      </c>
      <c r="C55" s="18" t="s">
        <v>284</v>
      </c>
      <c r="D55" s="18" t="s">
        <v>2087</v>
      </c>
      <c r="E55" s="18" t="s">
        <v>227</v>
      </c>
      <c r="F55" s="18" t="s">
        <v>1290</v>
      </c>
      <c r="G55" s="18"/>
      <c r="H55" s="18" t="s">
        <v>141</v>
      </c>
      <c r="I55" s="8" t="b">
        <f>COUNTIF(Employees[Employee Name],Employees[[#This Row],[Employee Name]])&gt;1</f>
        <v>0</v>
      </c>
    </row>
    <row r="56" spans="1:9" ht="30" hidden="1" customHeight="1" x14ac:dyDescent="0.3">
      <c r="A56" s="44">
        <f>IF(ISBLANK(Employees[[#This Row],[Employee Name]]),"",A55+1)</f>
        <v>53</v>
      </c>
      <c r="B56" s="8" t="str">
        <f>CONCATENATE(Employees[[#This Row],[Lastname]]," ",Employees[[#This Row],[Firstname]], " ",LEFT(Employees[[#This Row],[Middlename]],1),IF(ISBLANK(Employees[[#This Row],[Middlename]])," ","."))</f>
        <v>ANGCAYA JENNY ROSE S.</v>
      </c>
      <c r="C56" s="8" t="s">
        <v>284</v>
      </c>
      <c r="D56" s="8" t="s">
        <v>1380</v>
      </c>
      <c r="E56" s="8" t="s">
        <v>161</v>
      </c>
      <c r="F56" s="8" t="s">
        <v>1290</v>
      </c>
      <c r="G56" s="18" t="s">
        <v>1290</v>
      </c>
      <c r="H56" s="8" t="s">
        <v>1709</v>
      </c>
      <c r="I56" s="8" t="b">
        <f>COUNTIF(Employees[Employee Name],Employees[[#This Row],[Employee Name]])&gt;1</f>
        <v>0</v>
      </c>
    </row>
    <row r="57" spans="1:9" ht="30" hidden="1" customHeight="1" x14ac:dyDescent="0.3">
      <c r="A57" s="44">
        <f>IF(ISBLANK(Employees[[#This Row],[Employee Name]]),"",A56+1)</f>
        <v>54</v>
      </c>
      <c r="B57" s="8" t="str">
        <f>CONCATENATE(Employees[[#This Row],[Lastname]]," ",Employees[[#This Row],[Firstname]], " ",LEFT(Employees[[#This Row],[Middlename]],1),IF(ISBLANK(Employees[[#This Row],[Middlename]])," ","."))</f>
        <v>ANGCAYA JOHN V.</v>
      </c>
      <c r="C57" s="8" t="s">
        <v>284</v>
      </c>
      <c r="D57" s="8" t="s">
        <v>858</v>
      </c>
      <c r="E57" s="8" t="s">
        <v>859</v>
      </c>
      <c r="F57" s="8" t="s">
        <v>198</v>
      </c>
      <c r="G57" s="18" t="s">
        <v>1997</v>
      </c>
      <c r="H57" s="8" t="s">
        <v>439</v>
      </c>
      <c r="I57" s="8" t="b">
        <f>COUNTIF(Employees[Employee Name],Employees[[#This Row],[Employee Name]])&gt;1</f>
        <v>0</v>
      </c>
    </row>
    <row r="58" spans="1:9" ht="30" hidden="1" customHeight="1" x14ac:dyDescent="0.3">
      <c r="A58" s="44">
        <f>IF(ISBLANK(Employees[[#This Row],[Employee Name]]),"",A57+1)</f>
        <v>55</v>
      </c>
      <c r="B58" s="8" t="str">
        <f>CONCATENATE(Employees[[#This Row],[Lastname]]," ",Employees[[#This Row],[Firstname]], " ",LEFT(Employees[[#This Row],[Middlename]],1),IF(ISBLANK(Employees[[#This Row],[Middlename]])," ","."))</f>
        <v>ANGCAYA JUANITO A.</v>
      </c>
      <c r="C58" s="8" t="s">
        <v>284</v>
      </c>
      <c r="D58" s="8" t="s">
        <v>548</v>
      </c>
      <c r="E58" s="8" t="s">
        <v>88</v>
      </c>
      <c r="F58" s="8" t="s">
        <v>694</v>
      </c>
      <c r="G58" s="8" t="s">
        <v>1997</v>
      </c>
      <c r="H58" s="8" t="s">
        <v>199</v>
      </c>
      <c r="I58" s="8" t="b">
        <f>COUNTIF(Employees[Employee Name],Employees[[#This Row],[Employee Name]])&gt;1</f>
        <v>0</v>
      </c>
    </row>
    <row r="59" spans="1:9" ht="30" hidden="1" customHeight="1" x14ac:dyDescent="0.3">
      <c r="A59" s="44">
        <f>IF(ISBLANK(Employees[[#This Row],[Employee Name]]),"",A58+1)</f>
        <v>56</v>
      </c>
      <c r="B59" s="8" t="str">
        <f>CONCATENATE(Employees[[#This Row],[Lastname]]," ",Employees[[#This Row],[Firstname]], " ",LEFT(Employees[[#This Row],[Middlename]],1),IF(ISBLANK(Employees[[#This Row],[Middlename]])," ","."))</f>
        <v>ANGCAYA MARK ZYRONE M.</v>
      </c>
      <c r="C59" s="18" t="s">
        <v>284</v>
      </c>
      <c r="D59" s="18" t="s">
        <v>2068</v>
      </c>
      <c r="E59" s="18" t="s">
        <v>84</v>
      </c>
      <c r="F59" s="18" t="s">
        <v>1705</v>
      </c>
      <c r="G59" s="18"/>
      <c r="H59" s="18" t="s">
        <v>1708</v>
      </c>
      <c r="I59" s="8" t="b">
        <f>COUNTIF(Employees[Employee Name],Employees[[#This Row],[Employee Name]])&gt;1</f>
        <v>0</v>
      </c>
    </row>
    <row r="60" spans="1:9" ht="30" hidden="1" customHeight="1" x14ac:dyDescent="0.3">
      <c r="A60" s="44">
        <f>IF(ISBLANK(Employees[[#This Row],[Employee Name]]),"",A59+1)</f>
        <v>57</v>
      </c>
      <c r="B60" s="8" t="str">
        <f>CONCATENATE(Employees[[#This Row],[Lastname]]," ",Employees[[#This Row],[Firstname]], " ",LEFT(Employees[[#This Row],[Middlename]],1),IF(ISBLANK(Employees[[#This Row],[Middlename]])," ","."))</f>
        <v>ANGCAYA MARLON J.</v>
      </c>
      <c r="C60" s="8" t="s">
        <v>284</v>
      </c>
      <c r="D60" s="8" t="s">
        <v>549</v>
      </c>
      <c r="E60" s="8" t="s">
        <v>193</v>
      </c>
      <c r="F60" s="8" t="s">
        <v>198</v>
      </c>
      <c r="G60" s="18" t="s">
        <v>1997</v>
      </c>
      <c r="H60" s="8" t="s">
        <v>286</v>
      </c>
      <c r="I60" s="8" t="b">
        <f>COUNTIF(Employees[Employee Name],Employees[[#This Row],[Employee Name]])&gt;1</f>
        <v>0</v>
      </c>
    </row>
    <row r="61" spans="1:9" ht="30" hidden="1" customHeight="1" x14ac:dyDescent="0.3">
      <c r="A61" s="44">
        <f>IF(ISBLANK(Employees[[#This Row],[Employee Name]]),"",A60+1)</f>
        <v>58</v>
      </c>
      <c r="B61" s="8" t="str">
        <f>CONCATENATE(Employees[[#This Row],[Lastname]]," ",Employees[[#This Row],[Firstname]], " ",LEFT(Employees[[#This Row],[Middlename]],1),IF(ISBLANK(Employees[[#This Row],[Middlename]])," ","."))</f>
        <v>ANGCAYA OFELIA G.</v>
      </c>
      <c r="C61" s="8" t="s">
        <v>284</v>
      </c>
      <c r="D61" s="8" t="s">
        <v>197</v>
      </c>
      <c r="E61" s="8" t="s">
        <v>166</v>
      </c>
      <c r="F61" s="8" t="s">
        <v>656</v>
      </c>
      <c r="G61" s="18" t="s">
        <v>1997</v>
      </c>
      <c r="H61" s="8" t="s">
        <v>463</v>
      </c>
      <c r="I61" s="8" t="b">
        <f>COUNTIF(Employees[Employee Name],Employees[[#This Row],[Employee Name]])&gt;1</f>
        <v>0</v>
      </c>
    </row>
    <row r="62" spans="1:9" ht="30" hidden="1" customHeight="1" x14ac:dyDescent="0.3">
      <c r="A62" s="44">
        <f>IF(ISBLANK(Employees[[#This Row],[Employee Name]]),"",A61+1)</f>
        <v>59</v>
      </c>
      <c r="B62" s="8" t="str">
        <f>CONCATENATE(Employees[[#This Row],[Lastname]]," ",Employees[[#This Row],[Firstname]], " ",LEFT(Employees[[#This Row],[Middlename]],1),IF(ISBLANK(Employees[[#This Row],[Middlename]])," ","."))</f>
        <v>ANGCAYA RUFINA P.</v>
      </c>
      <c r="C62" s="8" t="s">
        <v>284</v>
      </c>
      <c r="D62" s="8" t="s">
        <v>540</v>
      </c>
      <c r="E62" s="8" t="s">
        <v>124</v>
      </c>
      <c r="F62" s="8" t="s">
        <v>198</v>
      </c>
      <c r="G62" s="18" t="s">
        <v>1997</v>
      </c>
      <c r="H62" s="8" t="s">
        <v>537</v>
      </c>
      <c r="I62" s="8" t="b">
        <f>COUNTIF(Employees[Employee Name],Employees[[#This Row],[Employee Name]])&gt;1</f>
        <v>0</v>
      </c>
    </row>
    <row r="63" spans="1:9" ht="30" hidden="1" customHeight="1" x14ac:dyDescent="0.3">
      <c r="A63" s="44">
        <f>IF(ISBLANK(Employees[[#This Row],[Employee Name]]),"",A62+1)</f>
        <v>60</v>
      </c>
      <c r="B63" s="8" t="str">
        <f>CONCATENATE(Employees[[#This Row],[Lastname]]," ",Employees[[#This Row],[Firstname]], " ",LEFT(Employees[[#This Row],[Middlename]],1),IF(ISBLANK(Employees[[#This Row],[Middlename]])," ","."))</f>
        <v>ANGELES ANNABEL D.</v>
      </c>
      <c r="C63" s="8" t="s">
        <v>1381</v>
      </c>
      <c r="D63" s="8" t="s">
        <v>1382</v>
      </c>
      <c r="E63" s="8" t="s">
        <v>168</v>
      </c>
      <c r="F63" s="8" t="s">
        <v>1290</v>
      </c>
      <c r="G63" s="18" t="s">
        <v>1290</v>
      </c>
      <c r="H63" s="8"/>
      <c r="I63" s="8" t="b">
        <f>COUNTIF(Employees[Employee Name],Employees[[#This Row],[Employee Name]])&gt;1</f>
        <v>0</v>
      </c>
    </row>
    <row r="64" spans="1:9" ht="30" hidden="1" customHeight="1" x14ac:dyDescent="0.3">
      <c r="A64" s="44">
        <f>IF(ISBLANK(Employees[[#This Row],[Employee Name]]),"",A63+1)</f>
        <v>61</v>
      </c>
      <c r="B64" s="8" t="str">
        <f>CONCATENATE(Employees[[#This Row],[Lastname]]," ",Employees[[#This Row],[Firstname]], " ",LEFT(Employees[[#This Row],[Middlename]],1),IF(ISBLANK(Employees[[#This Row],[Middlename]])," ","."))</f>
        <v>ANTIENZA VENUS R.</v>
      </c>
      <c r="C64" s="8" t="s">
        <v>1383</v>
      </c>
      <c r="D64" s="8" t="s">
        <v>1384</v>
      </c>
      <c r="E64" s="8" t="s">
        <v>330</v>
      </c>
      <c r="F64" s="8" t="s">
        <v>1290</v>
      </c>
      <c r="G64" s="18" t="s">
        <v>1290</v>
      </c>
      <c r="H64" s="8" t="s">
        <v>289</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AQUINO PACITA ROSARIO Z.</v>
      </c>
      <c r="C65" s="8" t="s">
        <v>883</v>
      </c>
      <c r="D65" s="8" t="s">
        <v>884</v>
      </c>
      <c r="E65" s="8" t="s">
        <v>885</v>
      </c>
      <c r="F65" s="8" t="s">
        <v>886</v>
      </c>
      <c r="G65" s="8" t="s">
        <v>1997</v>
      </c>
      <c r="H65" s="8" t="s">
        <v>209</v>
      </c>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ARCILLA MAYETTE A.</v>
      </c>
      <c r="C66" s="18" t="s">
        <v>2040</v>
      </c>
      <c r="D66" s="18" t="s">
        <v>2041</v>
      </c>
      <c r="E66" s="18" t="s">
        <v>88</v>
      </c>
      <c r="F66" s="18" t="s">
        <v>212</v>
      </c>
      <c r="G66" s="8"/>
      <c r="H66" s="18" t="s">
        <v>213</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ARCULLO MELISSA A.</v>
      </c>
      <c r="C67" s="8" t="s">
        <v>903</v>
      </c>
      <c r="D67" s="8" t="s">
        <v>614</v>
      </c>
      <c r="E67" s="8" t="s">
        <v>88</v>
      </c>
      <c r="F67" s="8" t="s">
        <v>120</v>
      </c>
      <c r="G67" s="18" t="s">
        <v>1997</v>
      </c>
      <c r="H67" s="8" t="s">
        <v>271</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ARELLANO CARMELA D.</v>
      </c>
      <c r="C68" s="8" t="s">
        <v>2326</v>
      </c>
      <c r="D68" s="8" t="s">
        <v>2327</v>
      </c>
      <c r="E68" s="8" t="s">
        <v>119</v>
      </c>
      <c r="F68" s="8" t="s">
        <v>1711</v>
      </c>
      <c r="G68" s="8" t="s">
        <v>1290</v>
      </c>
      <c r="H68" s="8" t="s">
        <v>97</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ASIDO LEONILA R.</v>
      </c>
      <c r="C69" s="8" t="s">
        <v>1385</v>
      </c>
      <c r="D69" s="8" t="s">
        <v>1386</v>
      </c>
      <c r="E69" s="8" t="s">
        <v>330</v>
      </c>
      <c r="F69" s="8" t="s">
        <v>1290</v>
      </c>
      <c r="G69" s="18" t="s">
        <v>1290</v>
      </c>
      <c r="H69" s="8" t="s">
        <v>199</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ATANGAN JUDITH A.</v>
      </c>
      <c r="C70" s="8" t="s">
        <v>1387</v>
      </c>
      <c r="D70" s="8" t="s">
        <v>1388</v>
      </c>
      <c r="E70" s="8" t="s">
        <v>912</v>
      </c>
      <c r="F70" s="8" t="s">
        <v>1290</v>
      </c>
      <c r="G70" s="1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ATIENZA JAYSON E.</v>
      </c>
      <c r="C71" s="18" t="s">
        <v>1053</v>
      </c>
      <c r="D71" s="18" t="s">
        <v>1690</v>
      </c>
      <c r="E71" s="18" t="s">
        <v>378</v>
      </c>
      <c r="F71" s="18" t="s">
        <v>1290</v>
      </c>
      <c r="G71" s="8"/>
      <c r="H71" s="18" t="s">
        <v>1066</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ATIENZA JULIE ANN A.</v>
      </c>
      <c r="C72" s="8" t="s">
        <v>1053</v>
      </c>
      <c r="D72" s="8" t="s">
        <v>1054</v>
      </c>
      <c r="E72" s="8" t="s">
        <v>1055</v>
      </c>
      <c r="F72" s="8" t="s">
        <v>125</v>
      </c>
      <c r="G72" s="18" t="s">
        <v>1997</v>
      </c>
      <c r="H72" s="8" t="s">
        <v>103</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MARVIN G.</v>
      </c>
      <c r="C73" s="18" t="s">
        <v>1053</v>
      </c>
      <c r="D73" s="18" t="s">
        <v>2234</v>
      </c>
      <c r="E73" s="18" t="s">
        <v>2235</v>
      </c>
      <c r="F73" s="18" t="s">
        <v>2236</v>
      </c>
      <c r="G73" s="8"/>
      <c r="H73" s="18" t="s">
        <v>289</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 xml:space="preserve">ATIENZA VENUS  </v>
      </c>
      <c r="C74" s="18" t="s">
        <v>1053</v>
      </c>
      <c r="D74" s="18" t="s">
        <v>1384</v>
      </c>
      <c r="E74" s="8"/>
      <c r="F74" s="18" t="s">
        <v>1290</v>
      </c>
      <c r="G74" s="8"/>
      <c r="H74" s="18" t="s">
        <v>289</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AUDITOR AILEEN D.</v>
      </c>
      <c r="C75" s="8" t="s">
        <v>472</v>
      </c>
      <c r="D75" s="8" t="s">
        <v>118</v>
      </c>
      <c r="E75" s="8" t="s">
        <v>247</v>
      </c>
      <c r="F75" s="8" t="s">
        <v>125</v>
      </c>
      <c r="G75" s="18" t="s">
        <v>1997</v>
      </c>
      <c r="H75" s="8" t="s">
        <v>156</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AUSTRIA KIM E.</v>
      </c>
      <c r="C76" s="8" t="s">
        <v>1040</v>
      </c>
      <c r="D76" s="8" t="s">
        <v>1042</v>
      </c>
      <c r="E76" s="8" t="s">
        <v>926</v>
      </c>
      <c r="F76" s="8" t="s">
        <v>1041</v>
      </c>
      <c r="G76" s="8" t="s">
        <v>1997</v>
      </c>
      <c r="H76" s="8" t="s">
        <v>97</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AYCARDO JOEL M.</v>
      </c>
      <c r="C77" s="8" t="s">
        <v>973</v>
      </c>
      <c r="D77" s="8" t="s">
        <v>790</v>
      </c>
      <c r="E77" s="8" t="s">
        <v>962</v>
      </c>
      <c r="F77" s="8" t="s">
        <v>969</v>
      </c>
      <c r="G77" s="8" t="s">
        <v>1997</v>
      </c>
      <c r="H77" s="8" t="s">
        <v>974</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AYCARDO PILILLA V.</v>
      </c>
      <c r="C78" s="8" t="s">
        <v>973</v>
      </c>
      <c r="D78" s="8" t="s">
        <v>1061</v>
      </c>
      <c r="E78" s="8" t="s">
        <v>345</v>
      </c>
      <c r="F78" s="8" t="s">
        <v>694</v>
      </c>
      <c r="G78" s="8" t="s">
        <v>1997</v>
      </c>
      <c r="H78" s="8" t="s">
        <v>1062</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BAAS TERESITA C.</v>
      </c>
      <c r="C79" s="8" t="s">
        <v>424</v>
      </c>
      <c r="D79" s="8" t="s">
        <v>425</v>
      </c>
      <c r="E79" s="8" t="s">
        <v>134</v>
      </c>
      <c r="F79" s="8" t="s">
        <v>426</v>
      </c>
      <c r="G79" s="18" t="s">
        <v>1997</v>
      </c>
      <c r="H79" s="8" t="s">
        <v>103</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BAES ELMER P.</v>
      </c>
      <c r="C80" s="18" t="s">
        <v>2016</v>
      </c>
      <c r="D80" s="18" t="s">
        <v>2026</v>
      </c>
      <c r="E80" s="18" t="s">
        <v>2027</v>
      </c>
      <c r="F80" s="18" t="s">
        <v>2028</v>
      </c>
      <c r="G80" s="18" t="s">
        <v>1290</v>
      </c>
      <c r="H80" s="18" t="s">
        <v>2029</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BALANI FREDIRICK R.</v>
      </c>
      <c r="C81" s="18" t="s">
        <v>2071</v>
      </c>
      <c r="D81" s="18" t="s">
        <v>2072</v>
      </c>
      <c r="E81" s="18" t="s">
        <v>330</v>
      </c>
      <c r="F81" s="18" t="s">
        <v>1705</v>
      </c>
      <c r="G81" s="8"/>
      <c r="H81" s="18" t="s">
        <v>209</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BALANI MICHAEL D.</v>
      </c>
      <c r="C82" s="18" t="s">
        <v>2071</v>
      </c>
      <c r="D82" s="18" t="s">
        <v>1522</v>
      </c>
      <c r="E82" s="18" t="s">
        <v>119</v>
      </c>
      <c r="F82" s="18" t="s">
        <v>2220</v>
      </c>
      <c r="G82" s="8"/>
      <c r="H82" s="18" t="s">
        <v>2075</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BALBUENA KRISNA MIGUELA S.</v>
      </c>
      <c r="C83" s="8" t="s">
        <v>1389</v>
      </c>
      <c r="D83" s="8" t="s">
        <v>1390</v>
      </c>
      <c r="E83" s="8" t="s">
        <v>161</v>
      </c>
      <c r="F83" s="8" t="s">
        <v>1290</v>
      </c>
      <c r="G83" s="18" t="s">
        <v>1290</v>
      </c>
      <c r="H83" s="8" t="s">
        <v>1710</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BANICO PILAR B.</v>
      </c>
      <c r="C84" s="8" t="s">
        <v>570</v>
      </c>
      <c r="D84" s="8" t="s">
        <v>571</v>
      </c>
      <c r="E84" s="8" t="s">
        <v>800</v>
      </c>
      <c r="F84" s="8" t="s">
        <v>198</v>
      </c>
      <c r="G84" s="18" t="s">
        <v>1997</v>
      </c>
      <c r="H84" s="8" t="s">
        <v>366</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BAROA JONA A.</v>
      </c>
      <c r="C85" s="8" t="s">
        <v>1391</v>
      </c>
      <c r="D85" s="8" t="s">
        <v>1392</v>
      </c>
      <c r="E85" s="8" t="s">
        <v>284</v>
      </c>
      <c r="F85" s="8" t="s">
        <v>1290</v>
      </c>
      <c r="G85" s="18" t="s">
        <v>1290</v>
      </c>
      <c r="H85" s="8" t="s">
        <v>974</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BATHAN ELVIRA R.</v>
      </c>
      <c r="C86" s="8" t="s">
        <v>1393</v>
      </c>
      <c r="D86" s="8" t="s">
        <v>499</v>
      </c>
      <c r="E86" s="8" t="s">
        <v>557</v>
      </c>
      <c r="F86" s="8" t="s">
        <v>1290</v>
      </c>
      <c r="G86" s="18" t="s">
        <v>1290</v>
      </c>
      <c r="H86" s="8" t="s">
        <v>1706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BATHAN FRANNIE P.</v>
      </c>
      <c r="C87" s="18" t="s">
        <v>1393</v>
      </c>
      <c r="D87" s="18" t="s">
        <v>2286</v>
      </c>
      <c r="E87" s="18" t="s">
        <v>124</v>
      </c>
      <c r="F87" s="18" t="s">
        <v>1332</v>
      </c>
      <c r="G87" s="8"/>
      <c r="H87" s="18" t="s">
        <v>135</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BATIBOT REYNALDO D.</v>
      </c>
      <c r="C88" s="8" t="s">
        <v>2338</v>
      </c>
      <c r="D88" s="8" t="s">
        <v>598</v>
      </c>
      <c r="E88" s="8" t="s">
        <v>119</v>
      </c>
      <c r="F88" s="8" t="s">
        <v>198</v>
      </c>
      <c r="G88" s="8" t="s">
        <v>1997</v>
      </c>
      <c r="H88" s="8" t="s">
        <v>2339</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BATINO CLARO C.</v>
      </c>
      <c r="C89" s="8" t="s">
        <v>982</v>
      </c>
      <c r="D89" s="8" t="s">
        <v>1394</v>
      </c>
      <c r="E89" s="8" t="s">
        <v>1395</v>
      </c>
      <c r="F89" s="8" t="s">
        <v>1290</v>
      </c>
      <c r="G89" s="18" t="s">
        <v>1290</v>
      </c>
      <c r="H89" s="8" t="s">
        <v>1289</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FELISA C.</v>
      </c>
      <c r="C90" s="8" t="s">
        <v>982</v>
      </c>
      <c r="D90" s="8" t="s">
        <v>983</v>
      </c>
      <c r="E90" s="8" t="s">
        <v>134</v>
      </c>
      <c r="F90" s="8" t="s">
        <v>984</v>
      </c>
      <c r="G90" s="8" t="s">
        <v>1997</v>
      </c>
      <c r="H90" s="8" t="s">
        <v>135</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BAURILE LOURDES Q.</v>
      </c>
      <c r="C91" s="8" t="s">
        <v>275</v>
      </c>
      <c r="D91" s="8" t="s">
        <v>276</v>
      </c>
      <c r="E91" s="8" t="s">
        <v>277</v>
      </c>
      <c r="F91" s="8" t="s">
        <v>125</v>
      </c>
      <c r="G91" s="18" t="s">
        <v>1997</v>
      </c>
      <c r="H91" s="8" t="s">
        <v>199</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BAUTISTA JANICE M.</v>
      </c>
      <c r="C92" s="8" t="s">
        <v>800</v>
      </c>
      <c r="D92" s="8" t="s">
        <v>1285</v>
      </c>
      <c r="E92" s="8" t="s">
        <v>143</v>
      </c>
      <c r="F92" s="8" t="s">
        <v>198</v>
      </c>
      <c r="G92" s="18" t="s">
        <v>1997</v>
      </c>
      <c r="H92" s="8" t="s">
        <v>103</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 xml:space="preserve">BAY AMIE  </v>
      </c>
      <c r="C93" s="8" t="s">
        <v>877</v>
      </c>
      <c r="D93" s="8" t="s">
        <v>1396</v>
      </c>
      <c r="E93" s="8"/>
      <c r="F93" s="8" t="s">
        <v>1290</v>
      </c>
      <c r="G93" s="18" t="s">
        <v>1290</v>
      </c>
      <c r="H93" s="8" t="s">
        <v>289</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BAYANI MACY A.</v>
      </c>
      <c r="C94" s="8" t="s">
        <v>1127</v>
      </c>
      <c r="D94" s="8" t="s">
        <v>1128</v>
      </c>
      <c r="E94" s="8" t="s">
        <v>88</v>
      </c>
      <c r="F94" s="18" t="s">
        <v>1712</v>
      </c>
      <c r="G94" s="18" t="s">
        <v>1290</v>
      </c>
      <c r="H94" s="8"/>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BAYBAY ARNOLD C.</v>
      </c>
      <c r="C95" s="8" t="s">
        <v>187</v>
      </c>
      <c r="D95" s="8" t="s">
        <v>1397</v>
      </c>
      <c r="E95" s="8" t="s">
        <v>239</v>
      </c>
      <c r="F95" s="8" t="s">
        <v>1290</v>
      </c>
      <c r="G95" s="18" t="s">
        <v>1290</v>
      </c>
      <c r="H95" s="8" t="s">
        <v>289</v>
      </c>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EDLYN L.</v>
      </c>
      <c r="C96" s="18" t="s">
        <v>187</v>
      </c>
      <c r="D96" s="18" t="s">
        <v>2297</v>
      </c>
      <c r="E96" s="18" t="s">
        <v>227</v>
      </c>
      <c r="F96" s="18" t="s">
        <v>1290</v>
      </c>
      <c r="G96" s="8"/>
      <c r="H96" s="18" t="s">
        <v>199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JOLINA S.</v>
      </c>
      <c r="C97" s="8" t="s">
        <v>187</v>
      </c>
      <c r="D97" s="8" t="s">
        <v>1227</v>
      </c>
      <c r="E97" s="8" t="s">
        <v>161</v>
      </c>
      <c r="F97" s="8" t="s">
        <v>125</v>
      </c>
      <c r="G97" s="18" t="s">
        <v>1997</v>
      </c>
      <c r="H97" s="18" t="s">
        <v>141</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LINDA G.</v>
      </c>
      <c r="C98" s="8" t="s">
        <v>187</v>
      </c>
      <c r="D98" s="8" t="s">
        <v>348</v>
      </c>
      <c r="E98" s="8" t="s">
        <v>856</v>
      </c>
      <c r="F98" s="8" t="s">
        <v>349</v>
      </c>
      <c r="G98" s="8" t="s">
        <v>1997</v>
      </c>
      <c r="H98" s="8" t="s">
        <v>537</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LOLITA B.</v>
      </c>
      <c r="C99" s="8" t="s">
        <v>187</v>
      </c>
      <c r="D99" s="8" t="s">
        <v>329</v>
      </c>
      <c r="E99" s="8" t="s">
        <v>251</v>
      </c>
      <c r="F99" s="8" t="s">
        <v>120</v>
      </c>
      <c r="G99" s="18" t="s">
        <v>1997</v>
      </c>
      <c r="H99" s="8" t="s">
        <v>439</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MA. PAZ R.</v>
      </c>
      <c r="C100" s="8" t="s">
        <v>187</v>
      </c>
      <c r="D100" s="8" t="s">
        <v>339</v>
      </c>
      <c r="E100" s="8" t="s">
        <v>330</v>
      </c>
      <c r="F100" s="8" t="s">
        <v>340</v>
      </c>
      <c r="G100" s="18" t="s">
        <v>1997</v>
      </c>
      <c r="H100" s="8" t="s">
        <v>126</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ROSA A.</v>
      </c>
      <c r="C101" s="8" t="s">
        <v>187</v>
      </c>
      <c r="D101" s="8" t="s">
        <v>188</v>
      </c>
      <c r="E101" s="8" t="s">
        <v>88</v>
      </c>
      <c r="F101" s="8" t="s">
        <v>125</v>
      </c>
      <c r="G101" s="18" t="s">
        <v>1997</v>
      </c>
      <c r="H101" s="8" t="s">
        <v>97</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 xml:space="preserve">BAYBAY MARCELO  </v>
      </c>
      <c r="C102" s="8" t="s">
        <v>187</v>
      </c>
      <c r="D102" s="8" t="s">
        <v>971</v>
      </c>
      <c r="E102" s="8"/>
      <c r="F102" s="8" t="s">
        <v>198</v>
      </c>
      <c r="G102" s="18" t="s">
        <v>1997</v>
      </c>
      <c r="H102" s="8" t="s">
        <v>126</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BAYBAY NOEL C.</v>
      </c>
      <c r="C103" s="8" t="s">
        <v>187</v>
      </c>
      <c r="D103" s="8" t="s">
        <v>2151</v>
      </c>
      <c r="E103" s="8" t="s">
        <v>134</v>
      </c>
      <c r="F103" s="8" t="s">
        <v>2152</v>
      </c>
      <c r="G103" s="8"/>
      <c r="H103" s="8" t="s">
        <v>2153</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BAYHON GEORGE G.</v>
      </c>
      <c r="C104" s="8" t="s">
        <v>98</v>
      </c>
      <c r="D104" s="8" t="s">
        <v>467</v>
      </c>
      <c r="E104" s="8" t="s">
        <v>166</v>
      </c>
      <c r="F104" s="8" t="s">
        <v>198</v>
      </c>
      <c r="G104" s="18" t="s">
        <v>1997</v>
      </c>
      <c r="H104" s="8" t="s">
        <v>463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LUISITO G.</v>
      </c>
      <c r="C105" s="8" t="s">
        <v>98</v>
      </c>
      <c r="D105" s="8" t="s">
        <v>996</v>
      </c>
      <c r="E105" s="8" t="s">
        <v>166</v>
      </c>
      <c r="F105" s="18" t="s">
        <v>880</v>
      </c>
      <c r="G105" s="18" t="s">
        <v>1997</v>
      </c>
      <c r="H105" s="18" t="s">
        <v>974</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 xml:space="preserve">BAYHON VIOLETA  </v>
      </c>
      <c r="C106" s="8" t="s">
        <v>98</v>
      </c>
      <c r="D106" s="8" t="s">
        <v>99</v>
      </c>
      <c r="E106" s="8"/>
      <c r="F106" s="8" t="s">
        <v>198</v>
      </c>
      <c r="G106" s="18" t="s">
        <v>1997</v>
      </c>
      <c r="H106" s="8" t="s">
        <v>97</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BAYLA EVANGELINE C.</v>
      </c>
      <c r="C107" s="8" t="s">
        <v>207</v>
      </c>
      <c r="D107" s="8" t="s">
        <v>208</v>
      </c>
      <c r="E107" s="8" t="s">
        <v>134</v>
      </c>
      <c r="F107" s="8" t="s">
        <v>198</v>
      </c>
      <c r="G107" s="18" t="s">
        <v>1997</v>
      </c>
      <c r="H107" s="8" t="s">
        <v>741</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BAYOT ANABEL D.</v>
      </c>
      <c r="C108" s="8" t="s">
        <v>342</v>
      </c>
      <c r="D108" s="8" t="s">
        <v>389</v>
      </c>
      <c r="E108" s="8" t="s">
        <v>119</v>
      </c>
      <c r="F108" s="8" t="s">
        <v>390</v>
      </c>
      <c r="G108" s="8" t="s">
        <v>1997</v>
      </c>
      <c r="H108" s="8" t="s">
        <v>103</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ANISIA P.</v>
      </c>
      <c r="C109" s="8" t="s">
        <v>342</v>
      </c>
      <c r="D109" s="8" t="s">
        <v>395</v>
      </c>
      <c r="E109" s="8" t="s">
        <v>124</v>
      </c>
      <c r="F109" s="8" t="s">
        <v>198</v>
      </c>
      <c r="G109" s="1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ELAINE B.</v>
      </c>
      <c r="C110" s="8" t="s">
        <v>342</v>
      </c>
      <c r="D110" s="8" t="s">
        <v>343</v>
      </c>
      <c r="E110" s="8" t="s">
        <v>1398</v>
      </c>
      <c r="F110" s="8" t="s">
        <v>96</v>
      </c>
      <c r="G110" s="8" t="s">
        <v>1997</v>
      </c>
      <c r="H110" s="8" t="s">
        <v>97</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EMILIANA C.</v>
      </c>
      <c r="C111" s="18" t="s">
        <v>342</v>
      </c>
      <c r="D111" s="18" t="s">
        <v>2135</v>
      </c>
      <c r="E111" s="18" t="s">
        <v>134</v>
      </c>
      <c r="F111" s="18" t="s">
        <v>455</v>
      </c>
      <c r="G111" s="8"/>
      <c r="H111" s="18" t="s">
        <v>141</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GARRY L.</v>
      </c>
      <c r="C112" s="18" t="s">
        <v>342</v>
      </c>
      <c r="D112" s="18" t="s">
        <v>2383</v>
      </c>
      <c r="E112" s="18" t="s">
        <v>808</v>
      </c>
      <c r="F112" s="18" t="s">
        <v>2033</v>
      </c>
      <c r="G112" s="18" t="s">
        <v>1290</v>
      </c>
      <c r="H112" s="18" t="s">
        <v>357</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RUMER M.</v>
      </c>
      <c r="C114" s="8" t="s">
        <v>342</v>
      </c>
      <c r="D114" s="8" t="s">
        <v>469</v>
      </c>
      <c r="E114" s="8" t="s">
        <v>84</v>
      </c>
      <c r="F114" s="8" t="s">
        <v>125</v>
      </c>
      <c r="G114" s="18" t="s">
        <v>1997</v>
      </c>
      <c r="H114" s="8" t="s">
        <v>463</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BELOSTRINO JULIETA P.</v>
      </c>
      <c r="C115" s="8" t="s">
        <v>1399</v>
      </c>
      <c r="D115" s="8" t="s">
        <v>445</v>
      </c>
      <c r="E115" s="8" t="s">
        <v>124</v>
      </c>
      <c r="F115" s="8" t="s">
        <v>1290</v>
      </c>
      <c r="G115" s="18" t="s">
        <v>1290</v>
      </c>
      <c r="H115" s="8" t="s">
        <v>537</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BERGADO MARILOU B.</v>
      </c>
      <c r="C116" s="8" t="s">
        <v>1400</v>
      </c>
      <c r="D116" s="8" t="s">
        <v>617</v>
      </c>
      <c r="E116" s="8" t="s">
        <v>342</v>
      </c>
      <c r="F116" s="8" t="s">
        <v>1290</v>
      </c>
      <c r="G116" s="18" t="s">
        <v>1290</v>
      </c>
      <c r="H116" s="8" t="s">
        <v>97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BERNALDEZ MARLONE P.</v>
      </c>
      <c r="C117" s="8" t="s">
        <v>923</v>
      </c>
      <c r="D117" s="8" t="s">
        <v>924</v>
      </c>
      <c r="E117" s="8" t="s">
        <v>124</v>
      </c>
      <c r="F117" s="8" t="s">
        <v>162</v>
      </c>
      <c r="G117" s="8" t="s">
        <v>1997</v>
      </c>
      <c r="H117" s="8" t="s">
        <v>1302</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 xml:space="preserve">BESAS TRECIA JOY  </v>
      </c>
      <c r="C118" s="18" t="s">
        <v>2410</v>
      </c>
      <c r="D118" s="18" t="s">
        <v>2411</v>
      </c>
      <c r="E118" s="8"/>
      <c r="F118" s="18" t="s">
        <v>2412</v>
      </c>
      <c r="G118" s="8"/>
      <c r="H118" s="8"/>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IF(ISBLANK(Employees[[#This Row],[Employee Name]]),"",A130+1)</f>
        <v>128</v>
      </c>
      <c r="B131" s="8" t="str">
        <f>CONCATENATE(Employees[[#This Row],[Lastname]]," ",Employees[[#This Row],[Firstname]], " ",LEFT(Employees[[#This Row],[Middlename]],1),IF(ISBLANK(Employees[[#This Row],[Middlename]])," ","."))</f>
        <v>CABANTING AIRA P.</v>
      </c>
      <c r="C131" s="8" t="s">
        <v>1412</v>
      </c>
      <c r="D131" s="8" t="s">
        <v>1413</v>
      </c>
      <c r="E131" s="18" t="s">
        <v>579</v>
      </c>
      <c r="F131" s="8" t="s">
        <v>1704</v>
      </c>
      <c r="G131" s="18" t="s">
        <v>1290</v>
      </c>
      <c r="H131" s="8" t="s">
        <v>97</v>
      </c>
      <c r="I131" s="8" t="b">
        <f>COUNTIF(Employees[Employee Name],Employees[[#This Row],[Employee Name]])&gt;1</f>
        <v>0</v>
      </c>
    </row>
    <row r="132" spans="1:9" ht="30" hidden="1" customHeight="1" x14ac:dyDescent="0.3">
      <c r="A132" s="44">
        <f>IF(ISBLANK(Employees[[#This Row],[Employee Name]]),"",A131+1)</f>
        <v>129</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Name]]),"",A132+1)</f>
        <v>130</v>
      </c>
      <c r="B133" s="8" t="str">
        <f>CONCATENATE(Employees[[#This Row],[Lastname]]," ",Employees[[#This Row],[Firstname]], " ",LEFT(Employees[[#This Row],[Middlename]],1),IF(ISBLANK(Employees[[#This Row],[Middlename]])," ","."))</f>
        <v>CACAO ANDREA F.</v>
      </c>
      <c r="C133" s="8" t="s">
        <v>235</v>
      </c>
      <c r="D133" s="8" t="s">
        <v>236</v>
      </c>
      <c r="E133" s="8" t="s">
        <v>237</v>
      </c>
      <c r="F133" s="8" t="s">
        <v>212</v>
      </c>
      <c r="G133" s="18" t="s">
        <v>1997</v>
      </c>
      <c r="H133" s="8" t="s">
        <v>213</v>
      </c>
      <c r="I133" s="8" t="b">
        <f>COUNTIF(Employees[Employee Name],Employees[[#This Row],[Employee Name]])&gt;1</f>
        <v>0</v>
      </c>
    </row>
    <row r="134" spans="1:9" ht="30" hidden="1" customHeight="1" x14ac:dyDescent="0.3">
      <c r="A134" s="44">
        <f>IF(ISBLANK(Employees[[#This Row],[Employee Name]]),"",A133+1)</f>
        <v>131</v>
      </c>
      <c r="B134" s="8" t="str">
        <f>CONCATENATE(Employees[[#This Row],[Lastname]]," ",Employees[[#This Row],[Firstname]], " ",LEFT(Employees[[#This Row],[Middlename]],1),IF(ISBLANK(Employees[[#This Row],[Middlename]])," ","."))</f>
        <v>CAGUICLA JO HAENA D.</v>
      </c>
      <c r="C134" s="8" t="s">
        <v>1414</v>
      </c>
      <c r="D134" s="8" t="s">
        <v>1415</v>
      </c>
      <c r="E134" s="8" t="s">
        <v>119</v>
      </c>
      <c r="F134" s="8" t="s">
        <v>1712</v>
      </c>
      <c r="G134" s="8" t="s">
        <v>1705</v>
      </c>
      <c r="H134" s="8"/>
      <c r="I134" s="8" t="b">
        <f>COUNTIF(Employees[Employee Name],Employees[[#This Row],[Employee Name]])&gt;1</f>
        <v>0</v>
      </c>
    </row>
    <row r="135" spans="1:9" ht="30" hidden="1" customHeight="1" x14ac:dyDescent="0.3">
      <c r="A135" s="44">
        <f>IF(ISBLANK(Employees[[#This Row],[Employee Name]]),"",A134+1)</f>
        <v>132</v>
      </c>
      <c r="B135" s="8" t="str">
        <f>CONCATENATE(Employees[[#This Row],[Lastname]]," ",Employees[[#This Row],[Firstname]], " ",LEFT(Employees[[#This Row],[Middlename]],1),IF(ISBLANK(Employees[[#This Row],[Middlename]])," ","."))</f>
        <v>CAGUITLA ELSA A.</v>
      </c>
      <c r="C135" s="8" t="s">
        <v>1416</v>
      </c>
      <c r="D135" s="8" t="s">
        <v>673</v>
      </c>
      <c r="E135" s="8" t="s">
        <v>284</v>
      </c>
      <c r="F135" s="8" t="s">
        <v>1290</v>
      </c>
      <c r="G135" s="18" t="s">
        <v>1290</v>
      </c>
      <c r="H135" s="8" t="s">
        <v>199</v>
      </c>
      <c r="I135" s="8" t="b">
        <f>COUNTIF(Employees[Employee Name],Employees[[#This Row],[Employee Name]])&gt;1</f>
        <v>0</v>
      </c>
    </row>
    <row r="136" spans="1:9" ht="30" hidden="1" customHeight="1" x14ac:dyDescent="0.3">
      <c r="A136" s="44">
        <f>IF(ISBLANK(Employees[[#This Row],[Employee Name]]),"",A135+1)</f>
        <v>133</v>
      </c>
      <c r="B136" s="8" t="str">
        <f>CONCATENATE(Employees[[#This Row],[Lastname]]," ",Employees[[#This Row],[Firstname]], " ",LEFT(Employees[[#This Row],[Middlename]],1),IF(ISBLANK(Employees[[#This Row],[Middlename]])," ","."))</f>
        <v>CAGUITLA GEMINIANO M.</v>
      </c>
      <c r="C136" s="8" t="s">
        <v>1416</v>
      </c>
      <c r="D136" s="8" t="s">
        <v>1417</v>
      </c>
      <c r="E136" s="8" t="s">
        <v>320</v>
      </c>
      <c r="F136" s="8" t="s">
        <v>1290</v>
      </c>
      <c r="G136" s="18" t="s">
        <v>1290</v>
      </c>
      <c r="H136" s="8" t="s">
        <v>289</v>
      </c>
      <c r="I136" s="8" t="b">
        <f>COUNTIF(Employees[Employee Name],Employees[[#This Row],[Employee Name]])&gt;1</f>
        <v>0</v>
      </c>
    </row>
    <row r="137" spans="1:9" ht="30" hidden="1" customHeight="1" x14ac:dyDescent="0.3">
      <c r="A137" s="44">
        <f>IF(ISBLANK(Employees[[#This Row],[Employee Name]]),"",A136+1)</f>
        <v>134</v>
      </c>
      <c r="B137" s="8" t="str">
        <f>CONCATENATE(Employees[[#This Row],[Lastname]]," ",Employees[[#This Row],[Firstname]], " ",LEFT(Employees[[#This Row],[Middlename]],1),IF(ISBLANK(Employees[[#This Row],[Middlename]])," ","."))</f>
        <v>CAJAS MINA H.</v>
      </c>
      <c r="C137" s="8" t="s">
        <v>1418</v>
      </c>
      <c r="D137" s="8" t="s">
        <v>1419</v>
      </c>
      <c r="E137" s="8" t="s">
        <v>1420</v>
      </c>
      <c r="F137" s="8" t="s">
        <v>1290</v>
      </c>
      <c r="G137" s="18" t="s">
        <v>1290</v>
      </c>
      <c r="H137" s="8" t="s">
        <v>199</v>
      </c>
      <c r="I137" s="8" t="b">
        <f>COUNTIF(Employees[Employee Name],Employees[[#This Row],[Employee Name]])&gt;1</f>
        <v>0</v>
      </c>
    </row>
    <row r="138" spans="1:9" ht="30" hidden="1" customHeight="1" x14ac:dyDescent="0.3">
      <c r="A138" s="44">
        <f>IF(ISBLANK(Employees[[#This Row],[Employee Name]]),"",A137+1)</f>
        <v>135</v>
      </c>
      <c r="B138" s="8" t="str">
        <f>CONCATENATE(Employees[[#This Row],[Lastname]]," ",Employees[[#This Row],[Firstname]], " ",LEFT(Employees[[#This Row],[Middlename]],1),IF(ISBLANK(Employees[[#This Row],[Middlename]])," ","."))</f>
        <v>CALANOG ALMA P.</v>
      </c>
      <c r="C138" s="8" t="s">
        <v>692</v>
      </c>
      <c r="D138" s="8" t="s">
        <v>87</v>
      </c>
      <c r="E138" s="8" t="s">
        <v>124</v>
      </c>
      <c r="F138" s="8" t="s">
        <v>125</v>
      </c>
      <c r="G138" s="18" t="s">
        <v>1997</v>
      </c>
      <c r="H138" s="8" t="s">
        <v>357</v>
      </c>
      <c r="I138" s="8" t="b">
        <f>COUNTIF(Employees[Employee Name],Employees[[#This Row],[Employee Name]])&gt;1</f>
        <v>0</v>
      </c>
    </row>
    <row r="139" spans="1:9" ht="30" hidden="1" customHeight="1" x14ac:dyDescent="0.3">
      <c r="A139" s="44">
        <f>IF(ISBLANK(Employees[[#This Row],[Employee Name]]),"",A138+1)</f>
        <v>136</v>
      </c>
      <c r="B139" s="8" t="str">
        <f>CONCATENATE(Employees[[#This Row],[Lastname]]," ",Employees[[#This Row],[Firstname]], " ",LEFT(Employees[[#This Row],[Middlename]],1),IF(ISBLANK(Employees[[#This Row],[Middlename]])," ","."))</f>
        <v>CALANOG EUGENE V.</v>
      </c>
      <c r="C139" s="8" t="s">
        <v>692</v>
      </c>
      <c r="D139" s="8" t="s">
        <v>1986</v>
      </c>
      <c r="E139" s="8" t="s">
        <v>345</v>
      </c>
      <c r="F139" s="8" t="s">
        <v>1987</v>
      </c>
      <c r="G139" s="18" t="s">
        <v>1997</v>
      </c>
      <c r="H139" s="8" t="s">
        <v>135</v>
      </c>
      <c r="I139" s="8" t="b">
        <f>COUNTIF(Employees[Employee Name],Employees[[#This Row],[Employee Name]])&gt;1</f>
        <v>0</v>
      </c>
    </row>
    <row r="140" spans="1:9" ht="30" hidden="1" customHeight="1" x14ac:dyDescent="0.3">
      <c r="A140" s="44">
        <f>IF(ISBLANK(Employees[[#This Row],[Employee Name]]),"",A139+1)</f>
        <v>137</v>
      </c>
      <c r="B140" s="8" t="str">
        <f>CONCATENATE(Employees[[#This Row],[Lastname]]," ",Employees[[#This Row],[Firstname]], " ",LEFT(Employees[[#This Row],[Middlename]],1),IF(ISBLANK(Employees[[#This Row],[Middlename]])," ","."))</f>
        <v>CAMERO PEDRITO C.</v>
      </c>
      <c r="C140" s="8" t="s">
        <v>2031</v>
      </c>
      <c r="D140" s="8" t="s">
        <v>2032</v>
      </c>
      <c r="E140" s="8" t="s">
        <v>134</v>
      </c>
      <c r="F140" s="8" t="s">
        <v>2033</v>
      </c>
      <c r="G140" s="8" t="s">
        <v>1290</v>
      </c>
      <c r="H140" s="8" t="s">
        <v>2034</v>
      </c>
      <c r="I140" s="8" t="b">
        <f>COUNTIF(Employees[Employee Name],Employees[[#This Row],[Employee Name]])&gt;1</f>
        <v>0</v>
      </c>
    </row>
    <row r="141" spans="1:9" ht="30" hidden="1" customHeight="1" x14ac:dyDescent="0.3">
      <c r="A141" s="44">
        <f>IF(ISBLANK(Employees[[#This Row],[Employee Name]]),"",A140+1)</f>
        <v>138</v>
      </c>
      <c r="B141" s="8" t="str">
        <f>CONCATENATE(Employees[[#This Row],[Lastname]]," ",Employees[[#This Row],[Firstname]], " ",LEFT(Employees[[#This Row],[Middlename]],1),IF(ISBLANK(Employees[[#This Row],[Middlename]])," ","."))</f>
        <v>CANDELARIA DANILO M.</v>
      </c>
      <c r="C141" s="8" t="s">
        <v>1293</v>
      </c>
      <c r="D141" s="8" t="s">
        <v>306</v>
      </c>
      <c r="E141" s="8" t="s">
        <v>84</v>
      </c>
      <c r="F141" s="8" t="s">
        <v>1294</v>
      </c>
      <c r="G141" s="8" t="s">
        <v>1997</v>
      </c>
      <c r="H141" s="8" t="s">
        <v>286</v>
      </c>
      <c r="I141" s="8" t="b">
        <f>COUNTIF(Employees[Employee Name],Employees[[#This Row],[Employee Name]])&gt;1</f>
        <v>0</v>
      </c>
    </row>
    <row r="142" spans="1:9" ht="30" hidden="1" customHeight="1" x14ac:dyDescent="0.3">
      <c r="A142" s="44">
        <f>IF(ISBLANK(Employees[[#This Row],[Employee Name]]),"",A141+1)</f>
        <v>139</v>
      </c>
      <c r="B142" s="8" t="str">
        <f>CONCATENATE(Employees[[#This Row],[Lastname]]," ",Employees[[#This Row],[Firstname]], " ",LEFT(Employees[[#This Row],[Middlename]],1),IF(ISBLANK(Employees[[#This Row],[Middlename]])," ","."))</f>
        <v>CAPUNO OLIVER M.</v>
      </c>
      <c r="C142" s="8" t="s">
        <v>847</v>
      </c>
      <c r="D142" s="8" t="s">
        <v>1421</v>
      </c>
      <c r="E142" s="8" t="s">
        <v>84</v>
      </c>
      <c r="F142" s="8" t="s">
        <v>1290</v>
      </c>
      <c r="G142" s="18" t="s">
        <v>1290</v>
      </c>
      <c r="H142" s="8" t="s">
        <v>1713</v>
      </c>
      <c r="I142" s="8" t="b">
        <f>COUNTIF(Employees[Employee Name],Employees[[#This Row],[Employee Name]])&gt;1</f>
        <v>0</v>
      </c>
    </row>
    <row r="143" spans="1:9" ht="30" hidden="1" customHeight="1" x14ac:dyDescent="0.3">
      <c r="A143" s="44">
        <f>IF(ISBLANK(Employees[[#This Row],[Employee Name]]),"",A142+1)</f>
        <v>140</v>
      </c>
      <c r="B143" s="8" t="str">
        <f>CONCATENATE(Employees[[#This Row],[Lastname]]," ",Employees[[#This Row],[Firstname]], " ",LEFT(Employees[[#This Row],[Middlename]],1),IF(ISBLANK(Employees[[#This Row],[Middlename]])," ","."))</f>
        <v>CAPUPUS LIZA FE F.</v>
      </c>
      <c r="C143" s="8" t="s">
        <v>1322</v>
      </c>
      <c r="D143" s="8" t="s">
        <v>1323</v>
      </c>
      <c r="E143" s="8" t="s">
        <v>1324</v>
      </c>
      <c r="F143" s="8" t="s">
        <v>1325</v>
      </c>
      <c r="G143" s="18" t="s">
        <v>1997</v>
      </c>
      <c r="H143" s="8" t="s">
        <v>135</v>
      </c>
      <c r="I143" s="8" t="b">
        <f>COUNTIF(Employees[Employee Name],Employees[[#This Row],[Employee Name]])&gt;1</f>
        <v>0</v>
      </c>
    </row>
    <row r="144" spans="1:9" ht="30" hidden="1" customHeight="1" x14ac:dyDescent="0.3">
      <c r="A144" s="44">
        <f>IF(ISBLANK(Employees[[#This Row],[Employee Name]]),"",A143+1)</f>
        <v>141</v>
      </c>
      <c r="B144" s="8" t="str">
        <f>CONCATENATE(Employees[[#This Row],[Lastname]]," ",Employees[[#This Row],[Firstname]], " ",LEFT(Employees[[#This Row],[Middlename]],1),IF(ISBLANK(Employees[[#This Row],[Middlename]])," ","."))</f>
        <v>CARAAN ANNABELLE F.</v>
      </c>
      <c r="C144" s="8" t="s">
        <v>652</v>
      </c>
      <c r="D144" s="8" t="s">
        <v>653</v>
      </c>
      <c r="E144" s="8" t="s">
        <v>237</v>
      </c>
      <c r="F144" s="8" t="s">
        <v>654</v>
      </c>
      <c r="G144" s="8" t="s">
        <v>1997</v>
      </c>
      <c r="H144" s="8" t="s">
        <v>463</v>
      </c>
      <c r="I144" s="8" t="b">
        <f>COUNTIF(Employees[Employee Name],Employees[[#This Row],[Employee Name]])&gt;1</f>
        <v>0</v>
      </c>
    </row>
    <row r="145" spans="1:9" ht="30" hidden="1" customHeight="1" x14ac:dyDescent="0.3">
      <c r="A145" s="44">
        <f>IF(ISBLANK(Employees[[#This Row],[Employee Name]]),"",A144+1)</f>
        <v>142</v>
      </c>
      <c r="B145" s="8" t="str">
        <f>CONCATENATE(Employees[[#This Row],[Lastname]]," ",Employees[[#This Row],[Firstname]], " ",LEFT(Employees[[#This Row],[Middlename]],1),IF(ISBLANK(Employees[[#This Row],[Middlename]])," ","."))</f>
        <v>CARAAN FELIX M.</v>
      </c>
      <c r="C145" s="8" t="s">
        <v>652</v>
      </c>
      <c r="D145" s="8" t="s">
        <v>568</v>
      </c>
      <c r="E145" s="8" t="s">
        <v>84</v>
      </c>
      <c r="F145" s="8" t="s">
        <v>198</v>
      </c>
      <c r="G145" s="18" t="s">
        <v>1997</v>
      </c>
      <c r="H145" s="8" t="s">
        <v>590</v>
      </c>
      <c r="I145" s="8" t="b">
        <f>COUNTIF(Employees[Employee Name],Employees[[#This Row],[Employee Name]])&gt;1</f>
        <v>0</v>
      </c>
    </row>
    <row r="146" spans="1:9" ht="30" hidden="1" customHeight="1" x14ac:dyDescent="0.3">
      <c r="A146" s="44">
        <f>IF(ISBLANK(Employees[[#This Row],[Employee Name]]),"",A145+1)</f>
        <v>143</v>
      </c>
      <c r="B146" s="8" t="str">
        <f>CONCATENATE(Employees[[#This Row],[Lastname]]," ",Employees[[#This Row],[Firstname]], " ",LEFT(Employees[[#This Row],[Middlename]],1),IF(ISBLANK(Employees[[#This Row],[Middlename]])," ","."))</f>
        <v>CARAAN JOSEPHINE M.</v>
      </c>
      <c r="C146" s="18" t="s">
        <v>652</v>
      </c>
      <c r="D146" s="18" t="s">
        <v>406</v>
      </c>
      <c r="E146" s="18" t="s">
        <v>84</v>
      </c>
      <c r="F146" s="18" t="s">
        <v>832</v>
      </c>
      <c r="G146" s="8"/>
      <c r="H146" s="18" t="s">
        <v>103</v>
      </c>
      <c r="I146" s="8" t="b">
        <f>COUNTIF(Employees[Employee Name],Employees[[#This Row],[Employee Name]])&gt;1</f>
        <v>0</v>
      </c>
    </row>
    <row r="147" spans="1:9" ht="30" hidden="1" customHeight="1" x14ac:dyDescent="0.3">
      <c r="A147" s="44">
        <f>IF(ISBLANK(Employees[[#This Row],[Employee Name]]),"",A146+1)</f>
        <v>144</v>
      </c>
      <c r="B147" s="8" t="str">
        <f>CONCATENATE(Employees[[#This Row],[Lastname]]," ",Employees[[#This Row],[Firstname]], " ",LEFT(Employees[[#This Row],[Middlename]],1),IF(ISBLANK(Employees[[#This Row],[Middlename]])," ","."))</f>
        <v>CARLITO ELENA M.</v>
      </c>
      <c r="C147" s="8" t="s">
        <v>1422</v>
      </c>
      <c r="D147" s="8" t="s">
        <v>1423</v>
      </c>
      <c r="E147" s="8" t="s">
        <v>560</v>
      </c>
      <c r="F147" s="8" t="s">
        <v>1290</v>
      </c>
      <c r="G147" s="18" t="s">
        <v>1290</v>
      </c>
      <c r="H147" s="8" t="s">
        <v>97</v>
      </c>
      <c r="I147" s="8" t="b">
        <f>COUNTIF(Employees[Employee Name],Employees[[#This Row],[Employee Name]])&gt;1</f>
        <v>0</v>
      </c>
    </row>
    <row r="148" spans="1:9" ht="30" hidden="1" customHeight="1" x14ac:dyDescent="0.3">
      <c r="A148" s="44">
        <f>IF(ISBLANK(Employees[[#This Row],[Employee Name]]),"",A147+1)</f>
        <v>145</v>
      </c>
      <c r="B148" s="8" t="str">
        <f>CONCATENATE(Employees[[#This Row],[Lastname]]," ",Employees[[#This Row],[Firstname]], " ",LEFT(Employees[[#This Row],[Middlename]],1),IF(ISBLANK(Employees[[#This Row],[Middlename]])," ","."))</f>
        <v>CARMONA REMY M.</v>
      </c>
      <c r="C148" s="8" t="s">
        <v>1346</v>
      </c>
      <c r="D148" s="8" t="s">
        <v>1347</v>
      </c>
      <c r="E148" s="8" t="s">
        <v>84</v>
      </c>
      <c r="F148" s="8" t="s">
        <v>125</v>
      </c>
      <c r="G148" s="18" t="s">
        <v>1997</v>
      </c>
      <c r="H148" s="8" t="s">
        <v>361</v>
      </c>
      <c r="I148" s="8" t="b">
        <f>COUNTIF(Employees[Employee Name],Employees[[#This Row],[Employee Name]])&gt;1</f>
        <v>0</v>
      </c>
    </row>
    <row r="149" spans="1:9" ht="30" hidden="1" customHeight="1" x14ac:dyDescent="0.3">
      <c r="A149" s="44">
        <f>IF(ISBLANK(Employees[[#This Row],[Employee Name]]),"",A148+1)</f>
        <v>146</v>
      </c>
      <c r="B149" s="8" t="str">
        <f>CONCATENATE(Employees[[#This Row],[Lastname]]," ",Employees[[#This Row],[Firstname]], " ",LEFT(Employees[[#This Row],[Middlename]],1),IF(ISBLANK(Employees[[#This Row],[Middlename]])," ","."))</f>
        <v>CASI BRYAN C.</v>
      </c>
      <c r="C149" s="18" t="s">
        <v>2343</v>
      </c>
      <c r="D149" s="18" t="s">
        <v>2344</v>
      </c>
      <c r="E149" s="18" t="s">
        <v>2345</v>
      </c>
      <c r="F149" s="18" t="s">
        <v>1705</v>
      </c>
      <c r="G149" s="18" t="s">
        <v>1705</v>
      </c>
      <c r="H149" s="18" t="s">
        <v>152</v>
      </c>
      <c r="I149" s="8" t="b">
        <f>COUNTIF(Employees[Employee Name],Employees[[#This Row],[Employee Name]])&gt;1</f>
        <v>0</v>
      </c>
    </row>
    <row r="150" spans="1:9" ht="30" hidden="1" customHeight="1" x14ac:dyDescent="0.3">
      <c r="A150" s="44">
        <f>IF(ISBLANK(Employees[[#This Row],[Employee Name]]),"",A149+1)</f>
        <v>147</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148</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149</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IF(ISBLANK(Employees[[#This Row],[Employee Name]]),"",A152+1)</f>
        <v>150</v>
      </c>
      <c r="B153" s="8" t="str">
        <f>CONCATENATE(Employees[[#This Row],[Lastname]]," ",Employees[[#This Row],[Firstname]], " ",LEFT(Employees[[#This Row],[Middlename]],1),IF(ISBLANK(Employees[[#This Row],[Middlename]])," ","."))</f>
        <v>CAUSAREN JOHN ROBERT C.</v>
      </c>
      <c r="C153" s="18" t="s">
        <v>2249</v>
      </c>
      <c r="D153" s="18" t="s">
        <v>2250</v>
      </c>
      <c r="E153" s="18" t="s">
        <v>134</v>
      </c>
      <c r="F153" s="18" t="s">
        <v>685</v>
      </c>
      <c r="G153" s="8"/>
      <c r="H153" s="18" t="s">
        <v>135</v>
      </c>
      <c r="I153" s="8" t="b">
        <f>COUNTIF(Employees[Employee Name],Employees[[#This Row],[Employee Name]])&gt;1</f>
        <v>0</v>
      </c>
    </row>
    <row r="154" spans="1:9" ht="30" hidden="1" customHeight="1" x14ac:dyDescent="0.3">
      <c r="A154" s="44">
        <f>IF(ISBLANK(Employees[[#This Row],[Employee Name]]),"",A153+1)</f>
        <v>151</v>
      </c>
      <c r="B154" s="8" t="str">
        <f>CONCATENATE(Employees[[#This Row],[Lastname]]," ",Employees[[#This Row],[Firstname]], " ",LEFT(Employees[[#This Row],[Middlename]],1),IF(ISBLANK(Employees[[#This Row],[Middlename]])," ","."))</f>
        <v>CESICAR JOCHELLE JOAN S.</v>
      </c>
      <c r="C154" s="8" t="s">
        <v>1425</v>
      </c>
      <c r="D154" s="8" t="s">
        <v>1426</v>
      </c>
      <c r="E154" s="8" t="s">
        <v>1427</v>
      </c>
      <c r="F154" s="8" t="s">
        <v>1290</v>
      </c>
      <c r="G154" s="18" t="s">
        <v>1290</v>
      </c>
      <c r="H154" s="8" t="s">
        <v>1714</v>
      </c>
      <c r="I154" s="8" t="b">
        <f>COUNTIF(Employees[Employee Name],Employees[[#This Row],[Employee Name]])&gt;1</f>
        <v>0</v>
      </c>
    </row>
    <row r="155" spans="1:9" ht="30" hidden="1" customHeight="1" x14ac:dyDescent="0.3">
      <c r="A155" s="44">
        <f>IF(ISBLANK(Employees[[#This Row],[Employee Name]]),"",A154+1)</f>
        <v>152</v>
      </c>
      <c r="B155" s="8" t="str">
        <f>CONCATENATE(Employees[[#This Row],[Lastname]]," ",Employees[[#This Row],[Firstname]], " ",LEFT(Employees[[#This Row],[Middlename]],1),IF(ISBLANK(Employees[[#This Row],[Middlename]])," ","."))</f>
        <v>CHACON ELISA G.</v>
      </c>
      <c r="C155" s="8" t="s">
        <v>372</v>
      </c>
      <c r="D155" s="8" t="s">
        <v>373</v>
      </c>
      <c r="E155" s="8" t="s">
        <v>218</v>
      </c>
      <c r="F155" s="8" t="s">
        <v>374</v>
      </c>
      <c r="G155" s="18" t="s">
        <v>1997</v>
      </c>
      <c r="H155" s="8" t="s">
        <v>366</v>
      </c>
      <c r="I155" s="8" t="b">
        <f>COUNTIF(Employees[Employee Name],Employees[[#This Row],[Employee Name]])&gt;1</f>
        <v>0</v>
      </c>
    </row>
    <row r="156" spans="1:9" ht="30" hidden="1" customHeight="1" x14ac:dyDescent="0.3">
      <c r="A156" s="44">
        <f>IF(ISBLANK(Employees[[#This Row],[Employee Name]]),"",A155+1)</f>
        <v>153</v>
      </c>
      <c r="B156" s="8" t="str">
        <f>CONCATENATE(Employees[[#This Row],[Lastname]]," ",Employees[[#This Row],[Firstname]], " ",LEFT(Employees[[#This Row],[Middlename]],1),IF(ISBLANK(Employees[[#This Row],[Middlename]])," ","."))</f>
        <v>CHANGCO KATHLEEN CARLA F.</v>
      </c>
      <c r="C156" s="8" t="s">
        <v>1428</v>
      </c>
      <c r="D156" s="8" t="s">
        <v>1429</v>
      </c>
      <c r="E156" s="8" t="s">
        <v>1430</v>
      </c>
      <c r="F156" s="8" t="s">
        <v>1711</v>
      </c>
      <c r="G156" s="18" t="s">
        <v>1290</v>
      </c>
      <c r="H156" s="8" t="s">
        <v>135</v>
      </c>
      <c r="I156" s="8" t="b">
        <f>COUNTIF(Employees[Employee Name],Employees[[#This Row],[Employee Name]])&gt;1</f>
        <v>0</v>
      </c>
    </row>
    <row r="157" spans="1:9" ht="30" hidden="1" customHeight="1" x14ac:dyDescent="0.3">
      <c r="A157" s="44">
        <f>IF(ISBLANK(Employees[[#This Row],[Employee Name]]),"",A156+1)</f>
        <v>154</v>
      </c>
      <c r="B157" s="8" t="str">
        <f>CONCATENATE(Employees[[#This Row],[Lastname]]," ",Employees[[#This Row],[Firstname]], " ",LEFT(Employees[[#This Row],[Middlename]],1),IF(ISBLANK(Employees[[#This Row],[Middlename]])," ","."))</f>
        <v>COLETO ASHLEY M.</v>
      </c>
      <c r="C157" s="8" t="s">
        <v>888</v>
      </c>
      <c r="D157" s="8" t="s">
        <v>1431</v>
      </c>
      <c r="E157" s="8" t="s">
        <v>84</v>
      </c>
      <c r="F157" s="8" t="s">
        <v>1290</v>
      </c>
      <c r="G157" s="18" t="s">
        <v>1290</v>
      </c>
      <c r="H157" s="8" t="s">
        <v>1715</v>
      </c>
      <c r="I157" s="8" t="b">
        <f>COUNTIF(Employees[Employee Name],Employees[[#This Row],[Employee Name]])&gt;1</f>
        <v>0</v>
      </c>
    </row>
    <row r="158" spans="1:9" ht="30" hidden="1" customHeight="1" x14ac:dyDescent="0.3">
      <c r="A158" s="44">
        <f>IF(ISBLANK(Employees[[#This Row],[Employee Name]]),"",A157+1)</f>
        <v>155</v>
      </c>
      <c r="B158" s="8" t="str">
        <f>CONCATENATE(Employees[[#This Row],[Lastname]]," ",Employees[[#This Row],[Firstname]], " ",LEFT(Employees[[#This Row],[Middlename]],1),IF(ISBLANK(Employees[[#This Row],[Middlename]])," ","."))</f>
        <v>COLETO HANY ROY D.</v>
      </c>
      <c r="C158" s="8" t="s">
        <v>888</v>
      </c>
      <c r="D158" s="8" t="s">
        <v>889</v>
      </c>
      <c r="E158" s="8" t="s">
        <v>1328</v>
      </c>
      <c r="F158" s="8" t="s">
        <v>890</v>
      </c>
      <c r="G158" s="8" t="s">
        <v>1997</v>
      </c>
      <c r="H158" s="8" t="s">
        <v>97</v>
      </c>
      <c r="I158" s="8" t="b">
        <f>COUNTIF(Employees[Employee Name],Employees[[#This Row],[Employee Name]])&gt;1</f>
        <v>0</v>
      </c>
    </row>
    <row r="159" spans="1:9" ht="30" hidden="1" customHeight="1" x14ac:dyDescent="0.3">
      <c r="A159" s="44">
        <f>IF(ISBLANK(Employees[[#This Row],[Employee Name]]),"",A158+1)</f>
        <v>156</v>
      </c>
      <c r="B159" s="8" t="str">
        <f>CONCATENATE(Employees[[#This Row],[Lastname]]," ",Employees[[#This Row],[Firstname]], " ",LEFT(Employees[[#This Row],[Middlename]],1),IF(ISBLANK(Employees[[#This Row],[Middlename]])," ","."))</f>
        <v>CONSTANTE FLORAVILLA R.</v>
      </c>
      <c r="C159" s="8" t="s">
        <v>1073</v>
      </c>
      <c r="D159" s="8" t="s">
        <v>1074</v>
      </c>
      <c r="E159" s="8" t="s">
        <v>1075</v>
      </c>
      <c r="F159" s="8" t="s">
        <v>212</v>
      </c>
      <c r="G159" s="18" t="s">
        <v>1997</v>
      </c>
      <c r="H159" s="8" t="s">
        <v>213</v>
      </c>
      <c r="I159" s="8" t="b">
        <f>COUNTIF(Employees[Employee Name],Employees[[#This Row],[Employee Name]])&gt;1</f>
        <v>0</v>
      </c>
    </row>
    <row r="160" spans="1:9" ht="30" hidden="1" customHeight="1" x14ac:dyDescent="0.3">
      <c r="A160" s="44">
        <f>IF(ISBLANK(Employees[[#This Row],[Employee Name]]),"",A159+1)</f>
        <v>157</v>
      </c>
      <c r="B160" s="8" t="str">
        <f>CONCATENATE(Employees[[#This Row],[Lastname]]," ",Employees[[#This Row],[Firstname]], " ",LEFT(Employees[[#This Row],[Middlename]],1),IF(ISBLANK(Employees[[#This Row],[Middlename]])," ","."))</f>
        <v>CONSTANTE HERBERT F.</v>
      </c>
      <c r="C160" s="18" t="s">
        <v>1073</v>
      </c>
      <c r="D160" s="18" t="s">
        <v>1442</v>
      </c>
      <c r="E160" s="18" t="s">
        <v>237</v>
      </c>
      <c r="F160" s="18" t="s">
        <v>1705</v>
      </c>
      <c r="G160" s="8"/>
      <c r="H160" s="18" t="s">
        <v>152</v>
      </c>
      <c r="I160" s="8" t="b">
        <f>COUNTIF(Employees[Employee Name],Employees[[#This Row],[Employee Name]])&gt;1</f>
        <v>0</v>
      </c>
    </row>
    <row r="161" spans="1:9" ht="30" hidden="1" customHeight="1" x14ac:dyDescent="0.3">
      <c r="A161" s="44">
        <f>IF(ISBLANK(Employees[[#This Row],[Employee Name]]),"",A160+1)</f>
        <v>158</v>
      </c>
      <c r="B161" s="8" t="str">
        <f>CONCATENATE(Employees[[#This Row],[Lastname]]," ",Employees[[#This Row],[Firstname]], " ",LEFT(Employees[[#This Row],[Middlename]],1),IF(ISBLANK(Employees[[#This Row],[Middlename]])," ","."))</f>
        <v>CONTEMPRATO JOHANES D.</v>
      </c>
      <c r="C161" s="18" t="s">
        <v>2228</v>
      </c>
      <c r="D161" s="18" t="s">
        <v>2229</v>
      </c>
      <c r="E161" s="18" t="s">
        <v>119</v>
      </c>
      <c r="F161" s="18" t="s">
        <v>2230</v>
      </c>
      <c r="G161" s="8"/>
      <c r="H161" s="18" t="s">
        <v>2054</v>
      </c>
      <c r="I161" s="8" t="b">
        <f>COUNTIF(Employees[Employee Name],Employees[[#This Row],[Employee Name]])&gt;1</f>
        <v>0</v>
      </c>
    </row>
    <row r="162" spans="1:9" ht="30" hidden="1" customHeight="1" x14ac:dyDescent="0.3">
      <c r="A162" s="44">
        <f>IF(ISBLANK(Employees[[#This Row],[Employee Name]]),"",A161+1)</f>
        <v>159</v>
      </c>
      <c r="B162" s="8" t="str">
        <f>CONCATENATE(Employees[[#This Row],[Lastname]]," ",Employees[[#This Row],[Firstname]], " ",LEFT(Employees[[#This Row],[Middlename]],1),IF(ISBLANK(Employees[[#This Row],[Middlename]])," ","."))</f>
        <v>CONTRERAS ALEJANDRO M.</v>
      </c>
      <c r="C162" s="8" t="s">
        <v>1327</v>
      </c>
      <c r="D162" s="8" t="s">
        <v>1432</v>
      </c>
      <c r="E162" s="8" t="s">
        <v>84</v>
      </c>
      <c r="F162" s="8" t="s">
        <v>1290</v>
      </c>
      <c r="G162" s="18" t="s">
        <v>1290</v>
      </c>
      <c r="H162" s="8" t="s">
        <v>199</v>
      </c>
      <c r="I162" s="8" t="b">
        <f>COUNTIF(Employees[Employee Name],Employees[[#This Row],[Employee Name]])&gt;1</f>
        <v>0</v>
      </c>
    </row>
    <row r="163" spans="1:9" ht="30" hidden="1" customHeight="1" x14ac:dyDescent="0.3">
      <c r="A163" s="44">
        <f>IF(ISBLANK(Employees[[#This Row],[Employee Name]]),"",A162+1)</f>
        <v>160</v>
      </c>
      <c r="B163" s="8" t="str">
        <f>CONCATENATE(Employees[[#This Row],[Lastname]]," ",Employees[[#This Row],[Firstname]], " ",LEFT(Employees[[#This Row],[Middlename]],1),IF(ISBLANK(Employees[[#This Row],[Middlename]])," ","."))</f>
        <v>CONTRERAS ALLAN B.</v>
      </c>
      <c r="C163" s="8" t="s">
        <v>1327</v>
      </c>
      <c r="D163" s="8" t="s">
        <v>1433</v>
      </c>
      <c r="E163" s="8" t="s">
        <v>145</v>
      </c>
      <c r="F163" s="8" t="s">
        <v>1290</v>
      </c>
      <c r="G163" s="18" t="s">
        <v>1290</v>
      </c>
      <c r="H163" s="8" t="s">
        <v>199</v>
      </c>
      <c r="I163" s="8" t="b">
        <f>COUNTIF(Employees[Employee Name],Employees[[#This Row],[Employee Name]])&gt;1</f>
        <v>0</v>
      </c>
    </row>
    <row r="164" spans="1:9" ht="30" hidden="1" customHeight="1" x14ac:dyDescent="0.3">
      <c r="A164" s="44">
        <f>IF(ISBLANK(Employees[[#This Row],[Employee Name]]),"",A163+1)</f>
        <v>161</v>
      </c>
      <c r="B164" s="8" t="str">
        <f>CONCATENATE(Employees[[#This Row],[Lastname]]," ",Employees[[#This Row],[Firstname]], " ",LEFT(Employees[[#This Row],[Middlename]],1),IF(ISBLANK(Employees[[#This Row],[Middlename]])," ","."))</f>
        <v>CONTRERAS SARAH JANE P.</v>
      </c>
      <c r="C164" s="8" t="s">
        <v>1327</v>
      </c>
      <c r="D164" s="8" t="s">
        <v>1434</v>
      </c>
      <c r="E164" s="8" t="s">
        <v>124</v>
      </c>
      <c r="F164" s="8" t="s">
        <v>1290</v>
      </c>
      <c r="G164" s="18" t="s">
        <v>1290</v>
      </c>
      <c r="H164" s="8" t="s">
        <v>1703</v>
      </c>
      <c r="I164" s="8" t="b">
        <f>COUNTIF(Employees[Employee Name],Employees[[#This Row],[Employee Name]])&gt;1</f>
        <v>0</v>
      </c>
    </row>
    <row r="165" spans="1:9" ht="30" hidden="1" customHeight="1" x14ac:dyDescent="0.3">
      <c r="A165" s="44">
        <f>IF(ISBLANK(Employees[[#This Row],[Employee Name]]),"",A164+1)</f>
        <v>162</v>
      </c>
      <c r="B165" s="8" t="str">
        <f>CONCATENATE(Employees[[#This Row],[Lastname]]," ",Employees[[#This Row],[Firstname]], " ",LEFT(Employees[[#This Row],[Middlename]],1),IF(ISBLANK(Employees[[#This Row],[Middlename]])," ","."))</f>
        <v>CORTADO JOEL B.</v>
      </c>
      <c r="C165" s="8" t="s">
        <v>1435</v>
      </c>
      <c r="D165" s="8" t="s">
        <v>790</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163</v>
      </c>
      <c r="B166" s="8" t="str">
        <f>CONCATENATE(Employees[[#This Row],[Lastname]]," ",Employees[[#This Row],[Firstname]], " ",LEFT(Employees[[#This Row],[Middlename]],1),IF(ISBLANK(Employees[[#This Row],[Middlename]])," ","."))</f>
        <v>CORTEZ CHERIELYN B.</v>
      </c>
      <c r="C166" s="18" t="s">
        <v>239</v>
      </c>
      <c r="D166" s="18" t="s">
        <v>2184</v>
      </c>
      <c r="E166" s="18" t="s">
        <v>145</v>
      </c>
      <c r="F166" s="18" t="s">
        <v>2185</v>
      </c>
      <c r="G166" s="8"/>
      <c r="H166" s="18" t="s">
        <v>2186</v>
      </c>
      <c r="I166" s="8" t="b">
        <f>COUNTIF(Employees[Employee Name],Employees[[#This Row],[Employee Name]])&gt;1</f>
        <v>0</v>
      </c>
    </row>
    <row r="167" spans="1:9" ht="30" hidden="1" customHeight="1" x14ac:dyDescent="0.3">
      <c r="A167" s="44">
        <f>IF(ISBLANK(Employees[[#This Row],[Employee Name]]),"",A166+1)</f>
        <v>164</v>
      </c>
      <c r="B167" s="8" t="str">
        <f>CONCATENATE(Employees[[#This Row],[Lastname]]," ",Employees[[#This Row],[Firstname]], " ",LEFT(Employees[[#This Row],[Middlename]],1),IF(ISBLANK(Employees[[#This Row],[Middlename]])," ","."))</f>
        <v>CORTEZ FIDELA B.</v>
      </c>
      <c r="C167" s="8" t="s">
        <v>239</v>
      </c>
      <c r="D167" s="8" t="s">
        <v>240</v>
      </c>
      <c r="E167" s="8" t="s">
        <v>145</v>
      </c>
      <c r="F167" s="18" t="s">
        <v>198</v>
      </c>
      <c r="G167" s="18" t="s">
        <v>1997</v>
      </c>
      <c r="H167" s="8" t="s">
        <v>241</v>
      </c>
      <c r="I167" s="8" t="b">
        <f>COUNTIF(Employees[Employee Name],Employees[[#This Row],[Employee Name]])&gt;1</f>
        <v>0</v>
      </c>
    </row>
    <row r="168" spans="1:9" ht="30" hidden="1" customHeight="1" x14ac:dyDescent="0.3">
      <c r="A168" s="44">
        <f>IF(ISBLANK(Employees[[#This Row],[Employee Name]]),"",A167+1)</f>
        <v>165</v>
      </c>
      <c r="B168" s="8" t="str">
        <f>CONCATENATE(Employees[[#This Row],[Lastname]]," ",Employees[[#This Row],[Firstname]], " ",LEFT(Employees[[#This Row],[Middlename]],1),IF(ISBLANK(Employees[[#This Row],[Middlename]])," ","."))</f>
        <v>CORTEZ MARCOS NOEL A.</v>
      </c>
      <c r="C168" s="8" t="s">
        <v>239</v>
      </c>
      <c r="D168" s="8" t="s">
        <v>649</v>
      </c>
      <c r="E168" s="8" t="s">
        <v>88</v>
      </c>
      <c r="F168" s="8" t="s">
        <v>650</v>
      </c>
      <c r="G168" s="8" t="s">
        <v>1997</v>
      </c>
      <c r="H168" s="18" t="s">
        <v>463</v>
      </c>
      <c r="I168" s="8" t="b">
        <f>COUNTIF(Employees[Employee Name],Employees[[#This Row],[Employee Name]])&gt;1</f>
        <v>0</v>
      </c>
    </row>
    <row r="169" spans="1:9" ht="30" hidden="1" customHeight="1" x14ac:dyDescent="0.3">
      <c r="A169" s="44">
        <f>IF(ISBLANK(Employees[[#This Row],[Employee Name]]),"",A168+1)</f>
        <v>166</v>
      </c>
      <c r="B169" s="8" t="str">
        <f>CONCATENATE(Employees[[#This Row],[Lastname]]," ",Employees[[#This Row],[Firstname]], " ",LEFT(Employees[[#This Row],[Middlename]],1),IF(ISBLANK(Employees[[#This Row],[Middlename]])," ","."))</f>
        <v>CORTEZ NERIFE H.</v>
      </c>
      <c r="C169" s="8" t="s">
        <v>239</v>
      </c>
      <c r="D169" s="8" t="s">
        <v>787</v>
      </c>
      <c r="E169" s="8" t="s">
        <v>788</v>
      </c>
      <c r="F169" s="8" t="s">
        <v>198</v>
      </c>
      <c r="G169" s="18" t="s">
        <v>1997</v>
      </c>
      <c r="H169" s="8" t="s">
        <v>1066</v>
      </c>
      <c r="I169" s="8" t="b">
        <f>COUNTIF(Employees[Employee Name],Employees[[#This Row],[Employee Name]])&gt;1</f>
        <v>0</v>
      </c>
    </row>
    <row r="170" spans="1:9" ht="30" hidden="1" customHeight="1" x14ac:dyDescent="0.3">
      <c r="A170" s="44">
        <f>IF(ISBLANK(Employees[[#This Row],[Employee Name]]),"",A169+1)</f>
        <v>167</v>
      </c>
      <c r="B170" s="8" t="str">
        <f>CONCATENATE(Employees[[#This Row],[Lastname]]," ",Employees[[#This Row],[Firstname]], " ",LEFT(Employees[[#This Row],[Middlename]],1),IF(ISBLANK(Employees[[#This Row],[Middlename]])," ","."))</f>
        <v>COSA PAOLA GRACE P.</v>
      </c>
      <c r="C170" s="8" t="s">
        <v>1436</v>
      </c>
      <c r="D170" s="8" t="s">
        <v>1437</v>
      </c>
      <c r="E170" s="8" t="s">
        <v>124</v>
      </c>
      <c r="F170" s="8" t="s">
        <v>1290</v>
      </c>
      <c r="G170" s="18" t="s">
        <v>1290</v>
      </c>
      <c r="H170" s="8" t="s">
        <v>1715</v>
      </c>
      <c r="I170" s="8" t="b">
        <f>COUNTIF(Employees[Employee Name],Employees[[#This Row],[Employee Name]])&gt;1</f>
        <v>0</v>
      </c>
    </row>
    <row r="171" spans="1:9" ht="30" hidden="1" customHeight="1" x14ac:dyDescent="0.3">
      <c r="A171" s="44">
        <f>IF(ISBLANK(Employees[[#This Row],[Employee Name]]),"",A170+1)</f>
        <v>168</v>
      </c>
      <c r="B171" s="8" t="str">
        <f>CONCATENATE(Employees[[#This Row],[Lastname]]," ",Employees[[#This Row],[Firstname]], " ",LEFT(Employees[[#This Row],[Middlename]],1),IF(ISBLANK(Employees[[#This Row],[Middlename]])," ","."))</f>
        <v xml:space="preserve">COSINO RIMWELL  </v>
      </c>
      <c r="C171" s="8" t="s">
        <v>1438</v>
      </c>
      <c r="D171" s="8" t="s">
        <v>1439</v>
      </c>
      <c r="E171" s="8"/>
      <c r="F171" s="8" t="s">
        <v>1711</v>
      </c>
      <c r="G171" s="18" t="s">
        <v>1290</v>
      </c>
      <c r="H171" s="8" t="s">
        <v>135</v>
      </c>
      <c r="I171" s="8" t="b">
        <f>COUNTIF(Employees[Employee Name],Employees[[#This Row],[Employee Name]])&gt;1</f>
        <v>0</v>
      </c>
    </row>
    <row r="172" spans="1:9" ht="30" hidden="1" customHeight="1" x14ac:dyDescent="0.3">
      <c r="A172" s="44">
        <f>IF(ISBLANK(Employees[[#This Row],[Employee Name]]),"",A171+1)</f>
        <v>169</v>
      </c>
      <c r="B172" s="8" t="str">
        <f>CONCATENATE(Employees[[#This Row],[Lastname]]," ",Employees[[#This Row],[Firstname]], " ",LEFT(Employees[[#This Row],[Middlename]],1),IF(ISBLANK(Employees[[#This Row],[Middlename]])," ","."))</f>
        <v>COSME CORAZON O.</v>
      </c>
      <c r="C172" s="8" t="s">
        <v>266</v>
      </c>
      <c r="D172" s="8" t="s">
        <v>1440</v>
      </c>
      <c r="E172" s="8" t="s">
        <v>581</v>
      </c>
      <c r="F172" s="8" t="s">
        <v>1290</v>
      </c>
      <c r="G172" s="18" t="s">
        <v>1290</v>
      </c>
      <c r="H172" s="8" t="s">
        <v>1710</v>
      </c>
      <c r="I172" s="8" t="b">
        <f>COUNTIF(Employees[Employee Name],Employees[[#This Row],[Employee Name]])&gt;1</f>
        <v>0</v>
      </c>
    </row>
    <row r="173" spans="1:9" ht="30" hidden="1" customHeight="1" x14ac:dyDescent="0.3">
      <c r="A173" s="44">
        <f>IF(ISBLANK(Employees[[#This Row],[Employee Name]]),"",A172+1)</f>
        <v>170</v>
      </c>
      <c r="B173" s="8" t="str">
        <f>CONCATENATE(Employees[[#This Row],[Lastname]]," ",Employees[[#This Row],[Firstname]], " ",LEFT(Employees[[#This Row],[Middlename]],1),IF(ISBLANK(Employees[[#This Row],[Middlename]])," ","."))</f>
        <v>COSME MA VICTORIA M.</v>
      </c>
      <c r="C173" s="8" t="s">
        <v>266</v>
      </c>
      <c r="D173" s="8" t="s">
        <v>267</v>
      </c>
      <c r="E173" s="8" t="s">
        <v>84</v>
      </c>
      <c r="F173" s="8" t="s">
        <v>125</v>
      </c>
      <c r="G173" s="18" t="s">
        <v>1997</v>
      </c>
      <c r="H173" s="8" t="s">
        <v>199</v>
      </c>
      <c r="I173" s="8" t="b">
        <f>COUNTIF(Employees[Employee Name],Employees[[#This Row],[Employee Name]])&gt;1</f>
        <v>0</v>
      </c>
    </row>
    <row r="174" spans="1:9" ht="30" hidden="1" customHeight="1" x14ac:dyDescent="0.3">
      <c r="A174" s="44">
        <f>IF(ISBLANK(Employees[[#This Row],[Employee Name]]),"",A173+1)</f>
        <v>171</v>
      </c>
      <c r="B174" s="8" t="str">
        <f>CONCATENATE(Employees[[#This Row],[Lastname]]," ",Employees[[#This Row],[Firstname]], " ",LEFT(Employees[[#This Row],[Middlename]],1),IF(ISBLANK(Employees[[#This Row],[Middlename]])," ","."))</f>
        <v>COSTANTE  SYLVIA C.</v>
      </c>
      <c r="C174" s="8" t="s">
        <v>986</v>
      </c>
      <c r="D174" s="8" t="s">
        <v>987</v>
      </c>
      <c r="E174" s="8" t="s">
        <v>134</v>
      </c>
      <c r="F174" s="8" t="s">
        <v>174</v>
      </c>
      <c r="G174" s="18" t="s">
        <v>1997</v>
      </c>
      <c r="H174" s="8" t="s">
        <v>331</v>
      </c>
      <c r="I174" s="8" t="b">
        <f>COUNTIF(Employees[Employee Name],Employees[[#This Row],[Employee Name]])&gt;1</f>
        <v>0</v>
      </c>
    </row>
    <row r="175" spans="1:9" ht="30" hidden="1" customHeight="1" x14ac:dyDescent="0.3">
      <c r="A175" s="44">
        <f>IF(ISBLANK(Employees[[#This Row],[Employee Name]]),"",A174+1)</f>
        <v>172</v>
      </c>
      <c r="B175" s="8" t="str">
        <f>CONCATENATE(Employees[[#This Row],[Lastname]]," ",Employees[[#This Row],[Firstname]], " ",LEFT(Employees[[#This Row],[Middlename]],1),IF(ISBLANK(Employees[[#This Row],[Middlename]])," ","."))</f>
        <v>COSTANTE HERBERT F.</v>
      </c>
      <c r="C175" s="8" t="s">
        <v>1441</v>
      </c>
      <c r="D175" s="8" t="s">
        <v>1442</v>
      </c>
      <c r="E175" s="8" t="s">
        <v>1430</v>
      </c>
      <c r="F175" s="8" t="s">
        <v>1705</v>
      </c>
      <c r="G175" s="18" t="s">
        <v>1705</v>
      </c>
      <c r="H175" s="8" t="s">
        <v>152</v>
      </c>
      <c r="I175" s="8" t="b">
        <f>COUNTIF(Employees[Employee Name],Employees[[#This Row],[Employee Name]])&gt;1</f>
        <v>0</v>
      </c>
    </row>
    <row r="176" spans="1:9" ht="30" hidden="1" customHeight="1" x14ac:dyDescent="0.3">
      <c r="A176" s="44">
        <f>IF(ISBLANK(Employees[[#This Row],[Employee Name]]),"",A175+1)</f>
        <v>173</v>
      </c>
      <c r="B176" s="8" t="str">
        <f>CONCATENATE(Employees[[#This Row],[Lastname]]," ",Employees[[#This Row],[Firstname]], " ",LEFT(Employees[[#This Row],[Middlename]],1),IF(ISBLANK(Employees[[#This Row],[Middlename]])," ","."))</f>
        <v>COTONER NELIA C.</v>
      </c>
      <c r="C176" s="8" t="s">
        <v>478</v>
      </c>
      <c r="D176" s="8" t="s">
        <v>479</v>
      </c>
      <c r="E176" s="8" t="s">
        <v>134</v>
      </c>
      <c r="F176" s="8" t="s">
        <v>480</v>
      </c>
      <c r="G176" s="18" t="s">
        <v>1997</v>
      </c>
      <c r="H176" s="8" t="s">
        <v>481</v>
      </c>
      <c r="I176" s="8" t="b">
        <f>COUNTIF(Employees[Employee Name],Employees[[#This Row],[Employee Name]])&gt;1</f>
        <v>0</v>
      </c>
    </row>
    <row r="177" spans="1:9" ht="30" hidden="1" customHeight="1" x14ac:dyDescent="0.3">
      <c r="A177" s="44">
        <f>IF(ISBLANK(Employees[[#This Row],[Employee Name]]),"",A176+1)</f>
        <v>174</v>
      </c>
      <c r="B177" s="8" t="str">
        <f>CONCATENATE(Employees[[#This Row],[Lastname]]," ",Employees[[#This Row],[Firstname]], " ",LEFT(Employees[[#This Row],[Middlename]],1),IF(ISBLANK(Employees[[#This Row],[Middlename]])," ","."))</f>
        <v>CREUS SAMUEL A.</v>
      </c>
      <c r="C177" s="18" t="s">
        <v>785</v>
      </c>
      <c r="D177" s="18" t="s">
        <v>2077</v>
      </c>
      <c r="E177" s="18" t="s">
        <v>88</v>
      </c>
      <c r="F177" s="18" t="s">
        <v>2078</v>
      </c>
      <c r="G177" s="8"/>
      <c r="H177" s="18" t="s">
        <v>2069</v>
      </c>
      <c r="I177" s="8" t="b">
        <f>COUNTIF(Employees[Employee Name],Employees[[#This Row],[Employee Name]])&gt;1</f>
        <v>0</v>
      </c>
    </row>
    <row r="178" spans="1:9" ht="30" hidden="1" customHeight="1" x14ac:dyDescent="0.3">
      <c r="A178" s="44">
        <f>IF(ISBLANK(Employees[[#This Row],[Employee Name]]),"",A177+1)</f>
        <v>175</v>
      </c>
      <c r="B178" s="8" t="str">
        <f>CONCATENATE(Employees[[#This Row],[Lastname]]," ",Employees[[#This Row],[Firstname]], " ",LEFT(Employees[[#This Row],[Middlename]],1),IF(ISBLANK(Employees[[#This Row],[Middlename]])," ","."))</f>
        <v>CRIZALDO THELMA U.</v>
      </c>
      <c r="C178" s="8" t="s">
        <v>827</v>
      </c>
      <c r="D178" s="8" t="s">
        <v>828</v>
      </c>
      <c r="E178" s="8" t="s">
        <v>594</v>
      </c>
      <c r="F178" s="8" t="s">
        <v>162</v>
      </c>
      <c r="G178" s="8" t="s">
        <v>1997</v>
      </c>
      <c r="H178" s="8" t="s">
        <v>135</v>
      </c>
      <c r="I178" s="8" t="b">
        <f>COUNTIF(Employees[Employee Name],Employees[[#This Row],[Employee Name]])&gt;1</f>
        <v>0</v>
      </c>
    </row>
    <row r="179" spans="1:9" ht="30" hidden="1" customHeight="1" x14ac:dyDescent="0.3">
      <c r="A179" s="44">
        <f>IF(ISBLANK(Employees[[#This Row],[Employee Name]]),"",A178+1)</f>
        <v>176</v>
      </c>
      <c r="B179" s="8" t="str">
        <f>CONCATENATE(Employees[[#This Row],[Lastname]]," ",Employees[[#This Row],[Firstname]], " ",LEFT(Employees[[#This Row],[Middlename]],1),IF(ISBLANK(Employees[[#This Row],[Middlename]])," ","."))</f>
        <v>CROOX VALERIE R.</v>
      </c>
      <c r="C179" s="8" t="s">
        <v>1443</v>
      </c>
      <c r="D179" s="8" t="s">
        <v>1444</v>
      </c>
      <c r="E179" s="8" t="s">
        <v>1445</v>
      </c>
      <c r="F179" s="8" t="s">
        <v>1290</v>
      </c>
      <c r="G179" s="18" t="s">
        <v>1290</v>
      </c>
      <c r="H179" s="8" t="s">
        <v>97</v>
      </c>
      <c r="I179" s="8" t="b">
        <f>COUNTIF(Employees[Employee Name],Employees[[#This Row],[Employee Name]])&gt;1</f>
        <v>0</v>
      </c>
    </row>
    <row r="180" spans="1:9" ht="30" hidden="1" customHeight="1" x14ac:dyDescent="0.3">
      <c r="A180" s="44">
        <f>IF(ISBLANK(Employees[[#This Row],[Employee Name]]),"",A179+1)</f>
        <v>177</v>
      </c>
      <c r="B180" s="8" t="str">
        <f>CONCATENATE(Employees[[#This Row],[Lastname]]," ",Employees[[#This Row],[Firstname]], " ",LEFT(Employees[[#This Row],[Middlename]],1),IF(ISBLANK(Employees[[#This Row],[Middlename]])," ","."))</f>
        <v>CRUZADA MAGDALENA A.</v>
      </c>
      <c r="C180" s="8" t="s">
        <v>495</v>
      </c>
      <c r="D180" s="8" t="s">
        <v>496</v>
      </c>
      <c r="E180" s="8" t="s">
        <v>510</v>
      </c>
      <c r="F180" s="8" t="s">
        <v>170</v>
      </c>
      <c r="G180" s="18" t="s">
        <v>1997</v>
      </c>
      <c r="H180" s="8" t="s">
        <v>481</v>
      </c>
      <c r="I180" s="8" t="b">
        <f>COUNTIF(Employees[Employee Name],Employees[[#This Row],[Employee Name]])&gt;1</f>
        <v>0</v>
      </c>
    </row>
    <row r="181" spans="1:9" ht="30" hidden="1" customHeight="1" x14ac:dyDescent="0.3">
      <c r="A181" s="44">
        <f>IF(ISBLANK(Employees[[#This Row],[Employee Name]]),"",A180+1)</f>
        <v>178</v>
      </c>
      <c r="B181" s="8" t="str">
        <f>CONCATENATE(Employees[[#This Row],[Lastname]]," ",Employees[[#This Row],[Firstname]], " ",LEFT(Employees[[#This Row],[Middlename]],1),IF(ISBLANK(Employees[[#This Row],[Middlename]])," ","."))</f>
        <v>CUENO FLOR M.</v>
      </c>
      <c r="C181" s="8" t="s">
        <v>1446</v>
      </c>
      <c r="D181" s="8" t="s">
        <v>1447</v>
      </c>
      <c r="E181" s="8" t="s">
        <v>554</v>
      </c>
      <c r="F181" s="8" t="s">
        <v>1290</v>
      </c>
      <c r="G181" s="18" t="s">
        <v>1290</v>
      </c>
      <c r="H181" s="8" t="s">
        <v>199</v>
      </c>
      <c r="I181" s="8" t="b">
        <f>COUNTIF(Employees[Employee Name],Employees[[#This Row],[Employee Name]])&gt;1</f>
        <v>0</v>
      </c>
    </row>
    <row r="182" spans="1:9" ht="30" hidden="1" customHeight="1" x14ac:dyDescent="0.3">
      <c r="A182" s="44">
        <f>IF(ISBLANK(Employees[[#This Row],[Employee Name]]),"",A181+1)</f>
        <v>179</v>
      </c>
      <c r="B182" s="8" t="str">
        <f>CONCATENATE(Employees[[#This Row],[Lastname]]," ",Employees[[#This Row],[Firstname]], " ",LEFT(Employees[[#This Row],[Middlename]],1),IF(ISBLANK(Employees[[#This Row],[Middlename]])," ","."))</f>
        <v>CUIZON DAYLIN M.</v>
      </c>
      <c r="C182" s="18" t="s">
        <v>2060</v>
      </c>
      <c r="D182" s="18" t="s">
        <v>2061</v>
      </c>
      <c r="E182" s="18" t="s">
        <v>2064</v>
      </c>
      <c r="F182" s="18" t="s">
        <v>2062</v>
      </c>
      <c r="G182" s="18" t="s">
        <v>1290</v>
      </c>
      <c r="H182" s="18" t="s">
        <v>1066</v>
      </c>
      <c r="I182" s="8" t="b">
        <f>COUNTIF(Employees[Employee Name],Employees[[#This Row],[Employee Name]])&gt;1</f>
        <v>0</v>
      </c>
    </row>
    <row r="183" spans="1:9" ht="30" hidden="1" customHeight="1" x14ac:dyDescent="0.3">
      <c r="A183" s="44">
        <f>IF(ISBLANK(Employees[[#This Row],[Employee Name]]),"",A182+1)</f>
        <v>180</v>
      </c>
      <c r="B183" s="8" t="str">
        <f>CONCATENATE(Employees[[#This Row],[Lastname]]," ",Employees[[#This Row],[Firstname]], " ",LEFT(Employees[[#This Row],[Middlename]],1),IF(ISBLANK(Employees[[#This Row],[Middlename]])," ","."))</f>
        <v xml:space="preserve">DAIZ PAUL MICHAEL  </v>
      </c>
      <c r="C183" s="18" t="s">
        <v>2393</v>
      </c>
      <c r="D183" s="18" t="s">
        <v>2394</v>
      </c>
      <c r="E183" s="18"/>
      <c r="F183" s="18" t="s">
        <v>2279</v>
      </c>
      <c r="G183" s="18"/>
      <c r="H183" s="18" t="s">
        <v>2395</v>
      </c>
      <c r="I183" s="8" t="b">
        <f>COUNTIF(Employees[Employee Name],Employees[[#This Row],[Employee Name]])&gt;1</f>
        <v>0</v>
      </c>
    </row>
    <row r="184" spans="1:9" ht="30" hidden="1" customHeight="1" x14ac:dyDescent="0.3">
      <c r="A184" s="44">
        <f>IF(ISBLANK(Employees[[#This Row],[Employee Name]]),"",A183+1)</f>
        <v>181</v>
      </c>
      <c r="B184" s="8" t="str">
        <f>CONCATENATE(Employees[[#This Row],[Lastname]]," ",Employees[[#This Row],[Firstname]], " ",LEFT(Employees[[#This Row],[Middlename]],1),IF(ISBLANK(Employees[[#This Row],[Middlename]])," ","."))</f>
        <v>DAÑO ALMA R.</v>
      </c>
      <c r="C184" s="8" t="s">
        <v>1312</v>
      </c>
      <c r="D184" s="8" t="s">
        <v>87</v>
      </c>
      <c r="E184" s="8" t="s">
        <v>154</v>
      </c>
      <c r="F184" s="8" t="s">
        <v>198</v>
      </c>
      <c r="G184" s="18" t="s">
        <v>1997</v>
      </c>
      <c r="H184" s="8" t="s">
        <v>439</v>
      </c>
      <c r="I184" s="8" t="b">
        <f>COUNTIF(Employees[Employee Name],Employees[[#This Row],[Employee Name]])&gt;1</f>
        <v>0</v>
      </c>
    </row>
    <row r="185" spans="1:9" ht="30" hidden="1" customHeight="1" x14ac:dyDescent="0.3">
      <c r="A185" s="44">
        <f>IF(ISBLANK(Employees[[#This Row],[Employee Name]]),"",A184+1)</f>
        <v>182</v>
      </c>
      <c r="B185" s="8" t="str">
        <f>CONCATENATE(Employees[[#This Row],[Lastname]]," ",Employees[[#This Row],[Firstname]], " ",LEFT(Employees[[#This Row],[Middlename]],1),IF(ISBLANK(Employees[[#This Row],[Middlename]])," ","."))</f>
        <v>DATU SHIRLEY G.</v>
      </c>
      <c r="C185" s="8" t="s">
        <v>1448</v>
      </c>
      <c r="D185" s="8" t="s">
        <v>1449</v>
      </c>
      <c r="E185" s="8" t="s">
        <v>1450</v>
      </c>
      <c r="F185" s="8" t="s">
        <v>1716</v>
      </c>
      <c r="G185" s="18" t="s">
        <v>1290</v>
      </c>
      <c r="H185" s="8" t="s">
        <v>97</v>
      </c>
      <c r="I185" s="8" t="b">
        <f>COUNTIF(Employees[Employee Name],Employees[[#This Row],[Employee Name]])&gt;1</f>
        <v>0</v>
      </c>
    </row>
    <row r="186" spans="1:9" ht="30" hidden="1" customHeight="1" x14ac:dyDescent="0.3">
      <c r="A186" s="44">
        <f>IF(ISBLANK(Employees[[#This Row],[Employee Name]]),"",A185+1)</f>
        <v>183</v>
      </c>
      <c r="B186" s="8" t="str">
        <f>CONCATENATE(Employees[[#This Row],[Lastname]]," ",Employees[[#This Row],[Firstname]], " ",LEFT(Employees[[#This Row],[Middlename]],1),IF(ISBLANK(Employees[[#This Row],[Middlename]])," ","."))</f>
        <v>DAVID MELANIE D.</v>
      </c>
      <c r="C186" s="8" t="s">
        <v>1451</v>
      </c>
      <c r="D186" s="8" t="s">
        <v>705</v>
      </c>
      <c r="E186" s="8" t="s">
        <v>100</v>
      </c>
      <c r="F186" s="8" t="s">
        <v>1290</v>
      </c>
      <c r="G186" s="18" t="s">
        <v>1290</v>
      </c>
      <c r="H186" s="8" t="s">
        <v>1710</v>
      </c>
      <c r="I186" s="8" t="b">
        <f>COUNTIF(Employees[Employee Name],Employees[[#This Row],[Employee Name]])&gt;1</f>
        <v>0</v>
      </c>
    </row>
    <row r="187" spans="1:9" ht="30" hidden="1" customHeight="1" x14ac:dyDescent="0.3">
      <c r="A187" s="44">
        <f>IF(ISBLANK(Employees[[#This Row],[Employee Name]]),"",A186+1)</f>
        <v>184</v>
      </c>
      <c r="B187" s="8" t="str">
        <f>CONCATENATE(Employees[[#This Row],[Lastname]]," ",Employees[[#This Row],[Firstname]], " ",LEFT(Employees[[#This Row],[Middlename]],1),IF(ISBLANK(Employees[[#This Row],[Middlename]])," ","."))</f>
        <v>DE ASIS JANETTE D.</v>
      </c>
      <c r="C187" s="8" t="s">
        <v>1452</v>
      </c>
      <c r="D187" s="8" t="s">
        <v>1453</v>
      </c>
      <c r="E187" s="8" t="s">
        <v>119</v>
      </c>
      <c r="F187" s="8" t="s">
        <v>1290</v>
      </c>
      <c r="G187" s="18" t="s">
        <v>1290</v>
      </c>
      <c r="H187" s="8" t="s">
        <v>152</v>
      </c>
      <c r="I187" s="8" t="b">
        <f>COUNTIF(Employees[Employee Name],Employees[[#This Row],[Employee Name]])&gt;1</f>
        <v>0</v>
      </c>
    </row>
    <row r="188" spans="1:9" ht="30" hidden="1" customHeight="1" x14ac:dyDescent="0.3">
      <c r="A188" s="44">
        <f>IF(ISBLANK(Employees[[#This Row],[Employee Name]]),"",A187+1)</f>
        <v>185</v>
      </c>
      <c r="B188" s="8" t="str">
        <f>CONCATENATE(Employees[[#This Row],[Lastname]]," ",Employees[[#This Row],[Firstname]], " ",LEFT(Employees[[#This Row],[Middlename]],1),IF(ISBLANK(Employees[[#This Row],[Middlename]])," ","."))</f>
        <v>DE CASTRO  CHRISTINE JEAN D.</v>
      </c>
      <c r="C188" s="8" t="s">
        <v>453</v>
      </c>
      <c r="D188" s="8" t="s">
        <v>1454</v>
      </c>
      <c r="E188" s="8" t="s">
        <v>119</v>
      </c>
      <c r="F188" s="8" t="s">
        <v>1290</v>
      </c>
      <c r="G188" s="18" t="s">
        <v>1290</v>
      </c>
      <c r="H188" s="8" t="s">
        <v>213</v>
      </c>
      <c r="I188" s="8" t="b">
        <f>COUNTIF(Employees[Employee Name],Employees[[#This Row],[Employee Name]])&gt;1</f>
        <v>0</v>
      </c>
    </row>
    <row r="189" spans="1:9" ht="30" hidden="1" customHeight="1" x14ac:dyDescent="0.3">
      <c r="A189" s="44">
        <f>IF(ISBLANK(Employees[[#This Row],[Employee Name]]),"",A188+1)</f>
        <v>186</v>
      </c>
      <c r="B189" s="8" t="str">
        <f>CONCATENATE(Employees[[#This Row],[Lastname]]," ",Employees[[#This Row],[Firstname]], " ",LEFT(Employees[[#This Row],[Middlename]],1),IF(ISBLANK(Employees[[#This Row],[Middlename]])," ","."))</f>
        <v>DE CASTRO JENELYN I.</v>
      </c>
      <c r="C189" s="8" t="s">
        <v>453</v>
      </c>
      <c r="D189" s="8" t="s">
        <v>2330</v>
      </c>
      <c r="E189" s="8" t="s">
        <v>2331</v>
      </c>
      <c r="F189" s="8" t="s">
        <v>125</v>
      </c>
      <c r="G189" s="8" t="s">
        <v>1997</v>
      </c>
      <c r="H189" s="8" t="s">
        <v>1706</v>
      </c>
      <c r="I189" s="8" t="b">
        <f>COUNTIF(Employees[Employee Name],Employees[[#This Row],[Employee Name]])&gt;1</f>
        <v>0</v>
      </c>
    </row>
    <row r="190" spans="1:9" ht="30" hidden="1" customHeight="1" x14ac:dyDescent="0.3">
      <c r="A190" s="44">
        <f>IF(ISBLANK(Employees[[#This Row],[Employee Name]]),"",A189+1)</f>
        <v>187</v>
      </c>
      <c r="B190" s="8" t="str">
        <f>CONCATENATE(Employees[[#This Row],[Lastname]]," ",Employees[[#This Row],[Firstname]], " ",LEFT(Employees[[#This Row],[Middlename]],1),IF(ISBLANK(Employees[[#This Row],[Middlename]])," ","."))</f>
        <v>DE CASTRO JOSEPH NHOEL T.</v>
      </c>
      <c r="C190" s="8" t="s">
        <v>453</v>
      </c>
      <c r="D190" s="8" t="s">
        <v>954</v>
      </c>
      <c r="E190" s="8" t="s">
        <v>952</v>
      </c>
      <c r="F190" s="8" t="s">
        <v>953</v>
      </c>
      <c r="G190" s="8" t="s">
        <v>1997</v>
      </c>
      <c r="H190" s="8" t="s">
        <v>537</v>
      </c>
      <c r="I190" s="8" t="b">
        <f>COUNTIF(Employees[Employee Name],Employees[[#This Row],[Employee Name]])&gt;1</f>
        <v>0</v>
      </c>
    </row>
    <row r="191" spans="1:9" ht="30" hidden="1" customHeight="1" x14ac:dyDescent="0.3">
      <c r="A191" s="44">
        <f>IF(ISBLANK(Employees[[#This Row],[Employee Name]]),"",A190+1)</f>
        <v>188</v>
      </c>
      <c r="B191" s="8" t="str">
        <f>CONCATENATE(Employees[[#This Row],[Lastname]]," ",Employees[[#This Row],[Firstname]], " ",LEFT(Employees[[#This Row],[Middlename]],1),IF(ISBLANK(Employees[[#This Row],[Middlename]])," ","."))</f>
        <v>DE CASTRO JUANITA M.</v>
      </c>
      <c r="C191" s="8" t="s">
        <v>453</v>
      </c>
      <c r="D191" s="8" t="s">
        <v>454</v>
      </c>
      <c r="E191" s="8" t="s">
        <v>84</v>
      </c>
      <c r="F191" s="8" t="s">
        <v>455</v>
      </c>
      <c r="G191" s="18" t="s">
        <v>1997</v>
      </c>
      <c r="H191" s="8" t="s">
        <v>271</v>
      </c>
      <c r="I191" s="8" t="b">
        <f>COUNTIF(Employees[Employee Name],Employees[[#This Row],[Employee Name]])&gt;1</f>
        <v>0</v>
      </c>
    </row>
    <row r="192" spans="1:9" ht="30" hidden="1" customHeight="1" x14ac:dyDescent="0.3">
      <c r="A192" s="44">
        <f>IF(ISBLANK(Employees[[#This Row],[Employee Name]]),"",A191+1)</f>
        <v>189</v>
      </c>
      <c r="B192" s="8" t="str">
        <f>CONCATENATE(Employees[[#This Row],[Lastname]]," ",Employees[[#This Row],[Firstname]], " ",LEFT(Employees[[#This Row],[Middlename]],1),IF(ISBLANK(Employees[[#This Row],[Middlename]])," ","."))</f>
        <v>DE CASTRO MARYLEN A.</v>
      </c>
      <c r="C192" s="18" t="s">
        <v>453</v>
      </c>
      <c r="D192" s="18" t="s">
        <v>2117</v>
      </c>
      <c r="E192" s="18" t="s">
        <v>88</v>
      </c>
      <c r="F192" s="18" t="s">
        <v>2118</v>
      </c>
      <c r="G192" s="8"/>
      <c r="H192" s="18" t="s">
        <v>141</v>
      </c>
      <c r="I192" s="8" t="b">
        <f>COUNTIF(Employees[Employee Name],Employees[[#This Row],[Employee Name]])&gt;1</f>
        <v>0</v>
      </c>
    </row>
    <row r="193" spans="1:9" ht="30" hidden="1" customHeight="1" x14ac:dyDescent="0.3">
      <c r="A193" s="44">
        <f>IF(ISBLANK(Employees[[#This Row],[Employee Name]]),"",A192+1)</f>
        <v>190</v>
      </c>
      <c r="B193" s="8" t="str">
        <f>CONCATENATE(Employees[[#This Row],[Lastname]]," ",Employees[[#This Row],[Firstname]], " ",LEFT(Employees[[#This Row],[Middlename]],1),IF(ISBLANK(Employees[[#This Row],[Middlename]])," ","."))</f>
        <v>DE CASTRO ROSS EIZALHYNNE A.</v>
      </c>
      <c r="C193" s="8" t="s">
        <v>453</v>
      </c>
      <c r="D193" s="18" t="s">
        <v>2355</v>
      </c>
      <c r="E193" s="18" t="s">
        <v>284</v>
      </c>
      <c r="F193" s="18" t="s">
        <v>1288</v>
      </c>
      <c r="G193" s="18" t="s">
        <v>1290</v>
      </c>
      <c r="H193" s="18" t="s">
        <v>361</v>
      </c>
      <c r="I193" s="8" t="b">
        <f>COUNTIF(Employees[Employee Name],Employees[[#This Row],[Employee Name]])&gt;1</f>
        <v>0</v>
      </c>
    </row>
    <row r="194" spans="1:9" ht="30" hidden="1" customHeight="1" x14ac:dyDescent="0.3">
      <c r="A194" s="44">
        <f>IF(ISBLANK(Employees[[#This Row],[Employee Name]]),"",A193+1)</f>
        <v>191</v>
      </c>
      <c r="B194" s="8" t="str">
        <f>CONCATENATE(Employees[[#This Row],[Lastname]]," ",Employees[[#This Row],[Firstname]], " ",LEFT(Employees[[#This Row],[Middlename]],1),IF(ISBLANK(Employees[[#This Row],[Middlename]])," ","."))</f>
        <v>DE GRANO  RONALEI P.</v>
      </c>
      <c r="C194" s="18" t="s">
        <v>2203</v>
      </c>
      <c r="D194" s="18" t="s">
        <v>2204</v>
      </c>
      <c r="E194" s="18" t="s">
        <v>124</v>
      </c>
      <c r="F194" s="18" t="s">
        <v>1290</v>
      </c>
      <c r="G194" s="8"/>
      <c r="H194" s="18" t="s">
        <v>2054</v>
      </c>
      <c r="I194" s="8" t="b">
        <f>COUNTIF(Employees[Employee Name],Employees[[#This Row],[Employee Name]])&gt;1</f>
        <v>0</v>
      </c>
    </row>
    <row r="195" spans="1:9" ht="30" hidden="1" customHeight="1" x14ac:dyDescent="0.3">
      <c r="A195" s="44">
        <f>IF(ISBLANK(Employees[[#This Row],[Employee Name]]),"",A194+1)</f>
        <v>192</v>
      </c>
      <c r="B195" s="8" t="str">
        <f>CONCATENATE(Employees[[#This Row],[Lastname]]," ",Employees[[#This Row],[Firstname]], " ",LEFT(Employees[[#This Row],[Middlename]],1),IF(ISBLANK(Employees[[#This Row],[Middlename]])," ","."))</f>
        <v>DE GRANO LIUSA R.</v>
      </c>
      <c r="C195" s="8" t="s">
        <v>416</v>
      </c>
      <c r="D195" s="8" t="s">
        <v>768</v>
      </c>
      <c r="E195" s="8" t="s">
        <v>330</v>
      </c>
      <c r="F195" s="8" t="s">
        <v>125</v>
      </c>
      <c r="G195" s="18" t="s">
        <v>1997</v>
      </c>
      <c r="H195" s="8" t="s">
        <v>103</v>
      </c>
      <c r="I195" s="8" t="b">
        <f>COUNTIF(Employees[Employee Name],Employees[[#This Row],[Employee Name]])&gt;1</f>
        <v>0</v>
      </c>
    </row>
    <row r="196" spans="1:9" ht="30" hidden="1" customHeight="1" x14ac:dyDescent="0.3">
      <c r="A196" s="44">
        <f>IF(ISBLANK(Employees[[#This Row],[Employee Name]]),"",A195+1)</f>
        <v>193</v>
      </c>
      <c r="B196" s="8" t="str">
        <f>CONCATENATE(Employees[[#This Row],[Lastname]]," ",Employees[[#This Row],[Firstname]], " ",LEFT(Employees[[#This Row],[Middlename]],1),IF(ISBLANK(Employees[[#This Row],[Middlename]])," ","."))</f>
        <v>DE GRANO MA. ERLINDA F.</v>
      </c>
      <c r="C196" s="8" t="s">
        <v>416</v>
      </c>
      <c r="D196" s="8" t="s">
        <v>417</v>
      </c>
      <c r="E196" s="8" t="s">
        <v>237</v>
      </c>
      <c r="F196" s="8" t="s">
        <v>125</v>
      </c>
      <c r="G196" s="18" t="s">
        <v>1997</v>
      </c>
      <c r="H196" s="8" t="s">
        <v>103</v>
      </c>
      <c r="I196" s="8" t="b">
        <f>COUNTIF(Employees[Employee Name],Employees[[#This Row],[Employee Name]])&gt;1</f>
        <v>0</v>
      </c>
    </row>
    <row r="197" spans="1:9" ht="30" hidden="1" customHeight="1" x14ac:dyDescent="0.3">
      <c r="A197" s="44">
        <f>IF(ISBLANK(Employees[[#This Row],[Employee Name]]),"",A196+1)</f>
        <v>194</v>
      </c>
      <c r="B197" s="8" t="str">
        <f>CONCATENATE(Employees[[#This Row],[Lastname]]," ",Employees[[#This Row],[Firstname]], " ",LEFT(Employees[[#This Row],[Middlename]],1),IF(ISBLANK(Employees[[#This Row],[Middlename]])," ","."))</f>
        <v>DE GUIA MARIVIC B.</v>
      </c>
      <c r="C197" s="8" t="s">
        <v>1455</v>
      </c>
      <c r="D197" s="8" t="s">
        <v>1456</v>
      </c>
      <c r="E197" s="8" t="s">
        <v>1457</v>
      </c>
      <c r="F197" s="8" t="s">
        <v>1705</v>
      </c>
      <c r="G197" s="18" t="s">
        <v>1705</v>
      </c>
      <c r="H197" s="8" t="s">
        <v>1706</v>
      </c>
      <c r="I197" s="8" t="b">
        <f>COUNTIF(Employees[Employee Name],Employees[[#This Row],[Employee Name]])&gt;1</f>
        <v>0</v>
      </c>
    </row>
    <row r="198" spans="1:9" ht="30" hidden="1" customHeight="1" x14ac:dyDescent="0.3">
      <c r="A198" s="44">
        <f>IF(ISBLANK(Employees[[#This Row],[Employee Name]]),"",A197+1)</f>
        <v>195</v>
      </c>
      <c r="B198" s="8" t="str">
        <f>CONCATENATE(Employees[[#This Row],[Lastname]]," ",Employees[[#This Row],[Firstname]], " ",LEFT(Employees[[#This Row],[Middlename]],1),IF(ISBLANK(Employees[[#This Row],[Middlename]])," ","."))</f>
        <v xml:space="preserve">DE GUZMAN CLEMENTE  </v>
      </c>
      <c r="C198" s="8" t="s">
        <v>164</v>
      </c>
      <c r="D198" s="8" t="s">
        <v>1458</v>
      </c>
      <c r="E198" s="8"/>
      <c r="F198" s="8" t="s">
        <v>1290</v>
      </c>
      <c r="G198" s="18" t="s">
        <v>1290</v>
      </c>
      <c r="H198" s="8" t="s">
        <v>97</v>
      </c>
      <c r="I198" s="8" t="b">
        <f>COUNTIF(Employees[Employee Name],Employees[[#This Row],[Employee Name]])&gt;1</f>
        <v>0</v>
      </c>
    </row>
    <row r="199" spans="1:9" ht="30" hidden="1" customHeight="1" x14ac:dyDescent="0.3">
      <c r="A199" s="44">
        <f>IF(ISBLANK(Employees[[#This Row],[Employee Name]]),"",A198+1)</f>
        <v>196</v>
      </c>
      <c r="B199" s="8" t="str">
        <f>CONCATENATE(Employees[[#This Row],[Lastname]]," ",Employees[[#This Row],[Firstname]], " ",LEFT(Employees[[#This Row],[Middlename]],1),IF(ISBLANK(Employees[[#This Row],[Middlename]])," ","."))</f>
        <v>DE GUZMAN RONALD ANDREW G.</v>
      </c>
      <c r="C199" s="8" t="s">
        <v>164</v>
      </c>
      <c r="D199" s="8" t="s">
        <v>165</v>
      </c>
      <c r="E199" s="8" t="s">
        <v>807</v>
      </c>
      <c r="F199" s="8" t="s">
        <v>96</v>
      </c>
      <c r="G199" s="8" t="s">
        <v>1997</v>
      </c>
      <c r="H199" s="8" t="s">
        <v>135</v>
      </c>
      <c r="I199" s="8" t="b">
        <f>COUNTIF(Employees[Employee Name],Employees[[#This Row],[Employee Name]])&gt;1</f>
        <v>0</v>
      </c>
    </row>
    <row r="200" spans="1:9" ht="30" hidden="1" customHeight="1" x14ac:dyDescent="0.3">
      <c r="A200" s="44">
        <f>IF(ISBLANK(Employees[[#This Row],[Employee Name]]),"",A199+1)</f>
        <v>197</v>
      </c>
      <c r="B200" s="8" t="str">
        <f>CONCATENATE(Employees[[#This Row],[Lastname]]," ",Employees[[#This Row],[Firstname]], " ",LEFT(Employees[[#This Row],[Middlename]],1),IF(ISBLANK(Employees[[#This Row],[Middlename]])," ","."))</f>
        <v>DE LARA GRACE L.</v>
      </c>
      <c r="C200" s="8" t="s">
        <v>1459</v>
      </c>
      <c r="D200" s="8" t="s">
        <v>1460</v>
      </c>
      <c r="E200" s="8" t="s">
        <v>1461</v>
      </c>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198</v>
      </c>
      <c r="B201" s="8" t="str">
        <f>CONCATENATE(Employees[[#This Row],[Lastname]]," ",Employees[[#This Row],[Firstname]], " ",LEFT(Employees[[#This Row],[Middlename]],1),IF(ISBLANK(Employees[[#This Row],[Middlename]])," ","."))</f>
        <v>DE LEON ANALITA B.</v>
      </c>
      <c r="C201" s="8" t="s">
        <v>1462</v>
      </c>
      <c r="D201" s="8" t="s">
        <v>1463</v>
      </c>
      <c r="E201" s="8" t="s">
        <v>342</v>
      </c>
      <c r="F201" s="8" t="s">
        <v>1290</v>
      </c>
      <c r="G201" s="18" t="s">
        <v>1290</v>
      </c>
      <c r="H201" s="8" t="s">
        <v>199</v>
      </c>
      <c r="I201" s="8" t="b">
        <f>COUNTIF(Employees[Employee Name],Employees[[#This Row],[Employee Name]])&gt;1</f>
        <v>0</v>
      </c>
    </row>
    <row r="202" spans="1:9" ht="30" hidden="1" customHeight="1" x14ac:dyDescent="0.3">
      <c r="A202" s="44">
        <f>IF(ISBLANK(Employees[[#This Row],[Employee Name]]),"",A201+1)</f>
        <v>199</v>
      </c>
      <c r="B202" s="8" t="str">
        <f>CONCATENATE(Employees[[#This Row],[Lastname]]," ",Employees[[#This Row],[Firstname]], " ",LEFT(Employees[[#This Row],[Middlename]],1),IF(ISBLANK(Employees[[#This Row],[Middlename]])," ","."))</f>
        <v xml:space="preserve">DE LUNA ERNESTO  </v>
      </c>
      <c r="C202" s="8" t="s">
        <v>989</v>
      </c>
      <c r="D202" s="8" t="s">
        <v>905</v>
      </c>
      <c r="E202" s="8"/>
      <c r="F202" s="8" t="s">
        <v>198</v>
      </c>
      <c r="G202" s="18" t="s">
        <v>1997</v>
      </c>
      <c r="H202" s="8" t="s">
        <v>590</v>
      </c>
      <c r="I202" s="8" t="b">
        <f>COUNTIF(Employees[Employee Name],Employees[[#This Row],[Employee Name]])&gt;1</f>
        <v>0</v>
      </c>
    </row>
    <row r="203" spans="1:9" ht="30" hidden="1" customHeight="1" x14ac:dyDescent="0.3">
      <c r="A203" s="44">
        <f>IF(ISBLANK(Employees[[#This Row],[Employee Name]]),"",A202+1)</f>
        <v>200</v>
      </c>
      <c r="B203" s="8" t="str">
        <f>CONCATENATE(Employees[[#This Row],[Lastname]]," ",Employees[[#This Row],[Firstname]], " ",LEFT(Employees[[#This Row],[Middlename]],1),IF(ISBLANK(Employees[[#This Row],[Middlename]])," ","."))</f>
        <v>DE OCAMPO ALMA A.</v>
      </c>
      <c r="C203" s="8" t="s">
        <v>359</v>
      </c>
      <c r="D203" s="8" t="s">
        <v>87</v>
      </c>
      <c r="E203" s="8" t="s">
        <v>1274</v>
      </c>
      <c r="F203" s="8" t="s">
        <v>125</v>
      </c>
      <c r="G203" s="18" t="s">
        <v>1997</v>
      </c>
      <c r="H203" s="8" t="s">
        <v>103</v>
      </c>
      <c r="I203" s="8" t="b">
        <f>COUNTIF(Employees[Employee Name],Employees[[#This Row],[Employee Name]])&gt;1</f>
        <v>0</v>
      </c>
    </row>
    <row r="204" spans="1:9" ht="30" hidden="1" customHeight="1" x14ac:dyDescent="0.3">
      <c r="A204" s="44">
        <f>IF(ISBLANK(Employees[[#This Row],[Employee Name]]),"",A203+1)</f>
        <v>201</v>
      </c>
      <c r="B204" s="8" t="str">
        <f>CONCATENATE(Employees[[#This Row],[Lastname]]," ",Employees[[#This Row],[Firstname]], " ",LEFT(Employees[[#This Row],[Middlename]],1),IF(ISBLANK(Employees[[#This Row],[Middlename]])," ","."))</f>
        <v>DE OCAMPO MA. ELENA D.</v>
      </c>
      <c r="C204" s="8" t="s">
        <v>359</v>
      </c>
      <c r="D204" s="8" t="s">
        <v>360</v>
      </c>
      <c r="E204" s="8" t="s">
        <v>119</v>
      </c>
      <c r="F204" s="8" t="s">
        <v>125</v>
      </c>
      <c r="G204" s="18" t="s">
        <v>1997</v>
      </c>
      <c r="H204" s="8" t="s">
        <v>361</v>
      </c>
      <c r="I204" s="8" t="b">
        <f>COUNTIF(Employees[Employee Name],Employees[[#This Row],[Employee Name]])&gt;1</f>
        <v>0</v>
      </c>
    </row>
    <row r="205" spans="1:9" ht="30" hidden="1" customHeight="1" x14ac:dyDescent="0.3">
      <c r="A205" s="44">
        <f>IF(ISBLANK(Employees[[#This Row],[Employee Name]]),"",A204+1)</f>
        <v>202</v>
      </c>
      <c r="B205" s="8" t="str">
        <f>CONCATENATE(Employees[[#This Row],[Lastname]]," ",Employees[[#This Row],[Firstname]], " ",LEFT(Employees[[#This Row],[Middlename]],1),IF(ISBLANK(Employees[[#This Row],[Middlename]])," ","."))</f>
        <v>DE OCAMPO MARISSA B.</v>
      </c>
      <c r="C205" s="8" t="s">
        <v>359</v>
      </c>
      <c r="D205" s="8" t="s">
        <v>185</v>
      </c>
      <c r="E205" s="8" t="s">
        <v>145</v>
      </c>
      <c r="F205" s="8" t="s">
        <v>486</v>
      </c>
      <c r="G205" s="8" t="s">
        <v>1997</v>
      </c>
      <c r="H205" s="8" t="s">
        <v>487</v>
      </c>
      <c r="I205" s="8" t="b">
        <f>COUNTIF(Employees[Employee Name],Employees[[#This Row],[Employee Name]])&gt;1</f>
        <v>0</v>
      </c>
    </row>
    <row r="206" spans="1:9" ht="30" hidden="1" customHeight="1" x14ac:dyDescent="0.3">
      <c r="A206" s="44">
        <f>IF(ISBLANK(Employees[[#This Row],[Employee Name]]),"",A205+1)</f>
        <v>203</v>
      </c>
      <c r="B206" s="8" t="str">
        <f>CONCATENATE(Employees[[#This Row],[Lastname]]," ",Employees[[#This Row],[Firstname]], " ",LEFT(Employees[[#This Row],[Middlename]],1),IF(ISBLANK(Employees[[#This Row],[Middlename]])," ","."))</f>
        <v>DE SAGUN NANCY D.</v>
      </c>
      <c r="C206" s="8" t="s">
        <v>247</v>
      </c>
      <c r="D206" s="8" t="s">
        <v>1464</v>
      </c>
      <c r="E206" s="8" t="s">
        <v>100</v>
      </c>
      <c r="F206" s="8" t="s">
        <v>1290</v>
      </c>
      <c r="G206" s="18" t="s">
        <v>1290</v>
      </c>
      <c r="H206" s="8" t="s">
        <v>361</v>
      </c>
      <c r="I206" s="8" t="b">
        <f>COUNTIF(Employees[Employee Name],Employees[[#This Row],[Employee Name]])&gt;1</f>
        <v>0</v>
      </c>
    </row>
    <row r="207" spans="1:9" ht="30" hidden="1" customHeight="1" x14ac:dyDescent="0.3">
      <c r="A207" s="44">
        <f>IF(ISBLANK(Employees[[#This Row],[Employee Name]]),"",A206+1)</f>
        <v>204</v>
      </c>
      <c r="B207" s="8" t="str">
        <f>CONCATENATE(Employees[[#This Row],[Lastname]]," ",Employees[[#This Row],[Firstname]], " ",LEFT(Employees[[#This Row],[Middlename]],1),IF(ISBLANK(Employees[[#This Row],[Middlename]])," ","."))</f>
        <v>DE SAGUN NOLI E.</v>
      </c>
      <c r="C207" s="18" t="s">
        <v>247</v>
      </c>
      <c r="D207" s="18" t="s">
        <v>2312</v>
      </c>
      <c r="E207" s="18" t="s">
        <v>2313</v>
      </c>
      <c r="F207" s="18" t="s">
        <v>2314</v>
      </c>
      <c r="G207" s="8"/>
      <c r="H207" s="8"/>
      <c r="I207" s="8" t="b">
        <f>COUNTIF(Employees[Employee Name],Employees[[#This Row],[Employee Name]])&gt;1</f>
        <v>0</v>
      </c>
    </row>
    <row r="208" spans="1:9" ht="30" hidden="1" customHeight="1" x14ac:dyDescent="0.3">
      <c r="A208" s="44">
        <f>IF(ISBLANK(Employees[[#This Row],[Employee Name]]),"",A207+1)</f>
        <v>205</v>
      </c>
      <c r="B208" s="8" t="str">
        <f>CONCATENATE(Employees[[#This Row],[Lastname]]," ",Employees[[#This Row],[Firstname]], " ",LEFT(Employees[[#This Row],[Middlename]],1),IF(ISBLANK(Employees[[#This Row],[Middlename]])," ","."))</f>
        <v>DE SAGUN VICTOR V.</v>
      </c>
      <c r="C208" s="8" t="s">
        <v>247</v>
      </c>
      <c r="D208" s="8" t="s">
        <v>248</v>
      </c>
      <c r="E208" s="8" t="s">
        <v>150</v>
      </c>
      <c r="F208" s="18" t="s">
        <v>2002</v>
      </c>
      <c r="G208" s="18" t="s">
        <v>1997</v>
      </c>
      <c r="H208" s="8" t="s">
        <v>241</v>
      </c>
      <c r="I208" s="8" t="b">
        <f>COUNTIF(Employees[Employee Name],Employees[[#This Row],[Employee Name]])&gt;1</f>
        <v>0</v>
      </c>
    </row>
    <row r="209" spans="1:9" ht="30" hidden="1" customHeight="1" x14ac:dyDescent="0.3">
      <c r="A209" s="44">
        <f>IF(ISBLANK(Employees[[#This Row],[Employee Name]]),"",A208+1)</f>
        <v>206</v>
      </c>
      <c r="B209" s="8" t="str">
        <f>CONCATENATE(Employees[[#This Row],[Lastname]]," ",Employees[[#This Row],[Firstname]], " ",LEFT(Employees[[#This Row],[Middlename]],1),IF(ISBLANK(Employees[[#This Row],[Middlename]])," ","."))</f>
        <v>DE VILLA JAYVEE U.</v>
      </c>
      <c r="C209" s="8" t="s">
        <v>337</v>
      </c>
      <c r="D209" s="8" t="s">
        <v>2022</v>
      </c>
      <c r="E209" s="8" t="s">
        <v>2023</v>
      </c>
      <c r="F209" s="8" t="s">
        <v>2024</v>
      </c>
      <c r="G209" s="8" t="s">
        <v>1997</v>
      </c>
      <c r="H209" s="8" t="s">
        <v>439</v>
      </c>
      <c r="I209" s="8" t="b">
        <f>COUNTIF(Employees[Employee Name],Employees[[#This Row],[Employee Name]])&gt;1</f>
        <v>0</v>
      </c>
    </row>
    <row r="210" spans="1:9" ht="30" hidden="1" customHeight="1" x14ac:dyDescent="0.3">
      <c r="A210" s="44">
        <f>IF(ISBLANK(Employees[[#This Row],[Employee Name]]),"",A209+1)</f>
        <v>207</v>
      </c>
      <c r="B210" s="8" t="str">
        <f>CONCATENATE(Employees[[#This Row],[Lastname]]," ",Employees[[#This Row],[Firstname]], " ",LEFT(Employees[[#This Row],[Middlename]],1),IF(ISBLANK(Employees[[#This Row],[Middlename]])," ","."))</f>
        <v>DE VILLA MYRNA D.</v>
      </c>
      <c r="C210" s="8" t="s">
        <v>337</v>
      </c>
      <c r="D210" s="8" t="s">
        <v>529</v>
      </c>
      <c r="E210" s="8" t="s">
        <v>782</v>
      </c>
      <c r="F210" s="8" t="s">
        <v>198</v>
      </c>
      <c r="G210" s="18" t="s">
        <v>1997</v>
      </c>
      <c r="H210" s="8" t="s">
        <v>209</v>
      </c>
      <c r="I210" s="8" t="b">
        <f>COUNTIF(Employees[Employee Name],Employees[[#This Row],[Employee Name]])&gt;1</f>
        <v>0</v>
      </c>
    </row>
    <row r="211" spans="1:9" ht="30" hidden="1" customHeight="1" x14ac:dyDescent="0.3">
      <c r="A211" s="44">
        <f>IF(ISBLANK(Employees[[#This Row],[Employee Name]]),"",A210+1)</f>
        <v>208</v>
      </c>
      <c r="B211" s="8" t="str">
        <f>CONCATENATE(Employees[[#This Row],[Lastname]]," ",Employees[[#This Row],[Firstname]], " ",LEFT(Employees[[#This Row],[Middlename]],1),IF(ISBLANK(Employees[[#This Row],[Middlename]])," ","."))</f>
        <v>DE VILLA OFELIA G.</v>
      </c>
      <c r="C211" s="8" t="s">
        <v>337</v>
      </c>
      <c r="D211" s="8" t="s">
        <v>197</v>
      </c>
      <c r="E211" s="8" t="s">
        <v>166</v>
      </c>
      <c r="F211" s="8" t="s">
        <v>198</v>
      </c>
      <c r="G211" s="18" t="s">
        <v>1997</v>
      </c>
      <c r="H211" s="8" t="s">
        <v>335</v>
      </c>
      <c r="I211" s="8" t="b">
        <f>COUNTIF(Employees[Employee Name],Employees[[#This Row],[Employee Name]])&gt;1</f>
        <v>0</v>
      </c>
    </row>
    <row r="212" spans="1:9" ht="30" hidden="1" customHeight="1" x14ac:dyDescent="0.3">
      <c r="A212" s="44">
        <f>IF(ISBLANK(Employees[[#This Row],[Employee Name]]),"",A211+1)</f>
        <v>209</v>
      </c>
      <c r="B212" s="8" t="str">
        <f>CONCATENATE(Employees[[#This Row],[Lastname]]," ",Employees[[#This Row],[Firstname]], " ",LEFT(Employees[[#This Row],[Middlename]],1),IF(ISBLANK(Employees[[#This Row],[Middlename]])," ","."))</f>
        <v>DEL MUNDO ESTER B.</v>
      </c>
      <c r="C212" s="8" t="s">
        <v>447</v>
      </c>
      <c r="D212" s="8" t="s">
        <v>448</v>
      </c>
      <c r="E212" s="8" t="s">
        <v>145</v>
      </c>
      <c r="F212" s="8" t="s">
        <v>125</v>
      </c>
      <c r="G212" s="18" t="s">
        <v>1997</v>
      </c>
      <c r="H212" s="8" t="s">
        <v>271</v>
      </c>
      <c r="I212" s="8" t="b">
        <f>COUNTIF(Employees[Employee Name],Employees[[#This Row],[Employee Name]])&gt;1</f>
        <v>0</v>
      </c>
    </row>
    <row r="213" spans="1:9" ht="30" hidden="1" customHeight="1" x14ac:dyDescent="0.3">
      <c r="A213" s="44">
        <f>IF(ISBLANK(Employees[[#This Row],[Employee Name]]),"",A212+1)</f>
        <v>210</v>
      </c>
      <c r="B213" s="8" t="str">
        <f>CONCATENATE(Employees[[#This Row],[Lastname]]," ",Employees[[#This Row],[Firstname]], " ",LEFT(Employees[[#This Row],[Middlename]],1),IF(ISBLANK(Employees[[#This Row],[Middlename]])," ","."))</f>
        <v>DEL MUNDO HERMOGENES C.</v>
      </c>
      <c r="C213" s="8" t="s">
        <v>447</v>
      </c>
      <c r="D213" s="8" t="s">
        <v>450</v>
      </c>
      <c r="E213" s="8" t="s">
        <v>134</v>
      </c>
      <c r="F213" s="8" t="s">
        <v>451</v>
      </c>
      <c r="G213" s="18" t="s">
        <v>1997</v>
      </c>
      <c r="H213" s="8" t="s">
        <v>271</v>
      </c>
      <c r="I213" s="8" t="b">
        <f>COUNTIF(Employees[Employee Name],Employees[[#This Row],[Employee Name]])&gt;1</f>
        <v>0</v>
      </c>
    </row>
    <row r="214" spans="1:9" ht="30" hidden="1" customHeight="1" x14ac:dyDescent="0.3">
      <c r="A214" s="44">
        <f>IF(ISBLANK(Employees[[#This Row],[Employee Name]]),"",A213+1)</f>
        <v>211</v>
      </c>
      <c r="B214" s="8" t="str">
        <f>CONCATENATE(Employees[[#This Row],[Lastname]]," ",Employees[[#This Row],[Firstname]], " ",LEFT(Employees[[#This Row],[Middlename]],1),IF(ISBLANK(Employees[[#This Row],[Middlename]])," ","."))</f>
        <v>DEL MUNDO JONAS B.</v>
      </c>
      <c r="C214" s="8" t="s">
        <v>447</v>
      </c>
      <c r="D214" s="8" t="s">
        <v>1992</v>
      </c>
      <c r="E214" s="8" t="s">
        <v>145</v>
      </c>
      <c r="F214" s="8" t="s">
        <v>1290</v>
      </c>
      <c r="G214" s="18" t="s">
        <v>1290</v>
      </c>
      <c r="H214" s="8" t="s">
        <v>135</v>
      </c>
      <c r="I214" s="8" t="b">
        <f>COUNTIF(Employees[Employee Name],Employees[[#This Row],[Employee Name]])&gt;1</f>
        <v>0</v>
      </c>
    </row>
    <row r="215" spans="1:9" ht="30" hidden="1" customHeight="1" x14ac:dyDescent="0.3">
      <c r="A215" s="44">
        <f>IF(ISBLANK(Employees[[#This Row],[Employee Name]]),"",A214+1)</f>
        <v>212</v>
      </c>
      <c r="B215" s="8" t="str">
        <f>CONCATENATE(Employees[[#This Row],[Lastname]]," ",Employees[[#This Row],[Firstname]], " ",LEFT(Employees[[#This Row],[Middlename]],1),IF(ISBLANK(Employees[[#This Row],[Middlename]])," ","."))</f>
        <v>DEL MUNDO ROSALLE A.</v>
      </c>
      <c r="C215" s="8" t="s">
        <v>447</v>
      </c>
      <c r="D215" s="8" t="s">
        <v>521</v>
      </c>
      <c r="E215" s="8" t="s">
        <v>88</v>
      </c>
      <c r="F215" s="8" t="s">
        <v>125</v>
      </c>
      <c r="G215" s="18" t="s">
        <v>1997</v>
      </c>
      <c r="H215" s="8" t="s">
        <v>156</v>
      </c>
      <c r="I215" s="8" t="b">
        <f>COUNTIF(Employees[Employee Name],Employees[[#This Row],[Employee Name]])&gt;1</f>
        <v>0</v>
      </c>
    </row>
    <row r="216" spans="1:9" ht="30" hidden="1" customHeight="1" x14ac:dyDescent="0.3">
      <c r="A216" s="44">
        <f>IF(ISBLANK(Employees[[#This Row],[Employee Name]]),"",A215+1)</f>
        <v>213</v>
      </c>
      <c r="B216" s="8" t="str">
        <f>CONCATENATE(Employees[[#This Row],[Lastname]]," ",Employees[[#This Row],[Firstname]], " ",LEFT(Employees[[#This Row],[Middlename]],1),IF(ISBLANK(Employees[[#This Row],[Middlename]])," ","."))</f>
        <v>DELA CRUZ CHARITO A.</v>
      </c>
      <c r="C216" s="8" t="s">
        <v>1015</v>
      </c>
      <c r="D216" s="8" t="s">
        <v>1465</v>
      </c>
      <c r="E216" s="8" t="s">
        <v>663</v>
      </c>
      <c r="F216" s="8" t="s">
        <v>1290</v>
      </c>
      <c r="G216" s="18" t="s">
        <v>1290</v>
      </c>
      <c r="H216" s="8" t="s">
        <v>642</v>
      </c>
      <c r="I216" s="8" t="b">
        <f>COUNTIF(Employees[Employee Name],Employees[[#This Row],[Employee Name]])&gt;1</f>
        <v>0</v>
      </c>
    </row>
    <row r="217" spans="1:9" ht="30" hidden="1" customHeight="1" x14ac:dyDescent="0.3">
      <c r="A217" s="44">
        <f>IF(ISBLANK(Employees[[#This Row],[Employee Name]]),"",A216+1)</f>
        <v>214</v>
      </c>
      <c r="B217" s="8" t="str">
        <f>CONCATENATE(Employees[[#This Row],[Lastname]]," ",Employees[[#This Row],[Firstname]], " ",LEFT(Employees[[#This Row],[Middlename]],1),IF(ISBLANK(Employees[[#This Row],[Middlename]])," ","."))</f>
        <v>DELA CRUZ EVANGELINE P.</v>
      </c>
      <c r="C217" s="8" t="s">
        <v>1015</v>
      </c>
      <c r="D217" s="8" t="s">
        <v>208</v>
      </c>
      <c r="E217" s="8" t="s">
        <v>124</v>
      </c>
      <c r="F217" s="8" t="s">
        <v>125</v>
      </c>
      <c r="G217" s="18" t="s">
        <v>1997</v>
      </c>
      <c r="H217" s="8" t="s">
        <v>1016</v>
      </c>
      <c r="I217" s="8" t="b">
        <f>COUNTIF(Employees[Employee Name],Employees[[#This Row],[Employee Name]])&gt;1</f>
        <v>0</v>
      </c>
    </row>
    <row r="218" spans="1:9" ht="30" hidden="1" customHeight="1" x14ac:dyDescent="0.3">
      <c r="A218" s="44">
        <f>IF(ISBLANK(Employees[[#This Row],[Employee Name]]),"",A217+1)</f>
        <v>215</v>
      </c>
      <c r="B218" s="8" t="str">
        <f>CONCATENATE(Employees[[#This Row],[Lastname]]," ",Employees[[#This Row],[Firstname]], " ",LEFT(Employees[[#This Row],[Middlename]],1),IF(ISBLANK(Employees[[#This Row],[Middlename]])," ","."))</f>
        <v>DELA CRUZ SHEILA G.</v>
      </c>
      <c r="C218" s="8" t="s">
        <v>1015</v>
      </c>
      <c r="D218" s="18" t="s">
        <v>2359</v>
      </c>
      <c r="E218" s="8" t="s">
        <v>1990</v>
      </c>
      <c r="F218" s="8" t="s">
        <v>192</v>
      </c>
      <c r="G218" s="8" t="s">
        <v>1997</v>
      </c>
      <c r="H218" s="8" t="s">
        <v>97</v>
      </c>
      <c r="I218" s="8" t="b">
        <f>COUNTIF(Employees[Employee Name],Employees[[#This Row],[Employee Name]])&gt;1</f>
        <v>0</v>
      </c>
    </row>
    <row r="219" spans="1:9" ht="30" hidden="1" customHeight="1" x14ac:dyDescent="0.3">
      <c r="A219" s="44">
        <f>IF(ISBLANK(Employees[[#This Row],[Employee Name]]),"",A218+1)</f>
        <v>216</v>
      </c>
      <c r="B219" s="8" t="str">
        <f>CONCATENATE(Employees[[#This Row],[Lastname]]," ",Employees[[#This Row],[Firstname]], " ",LEFT(Employees[[#This Row],[Middlename]],1),IF(ISBLANK(Employees[[#This Row],[Middlename]])," ","."))</f>
        <v>DELA GRACIA MA. CECILIA P.</v>
      </c>
      <c r="C219" s="8" t="s">
        <v>864</v>
      </c>
      <c r="D219" s="8" t="s">
        <v>865</v>
      </c>
      <c r="E219" s="8" t="s">
        <v>866</v>
      </c>
      <c r="F219" s="8" t="s">
        <v>867</v>
      </c>
      <c r="G219" s="18" t="s">
        <v>1997</v>
      </c>
      <c r="H219" s="8" t="s">
        <v>439</v>
      </c>
      <c r="I219" s="8" t="b">
        <f>COUNTIF(Employees[Employee Name],Employees[[#This Row],[Employee Name]])&gt;1</f>
        <v>0</v>
      </c>
    </row>
    <row r="220" spans="1:9" ht="30" hidden="1" customHeight="1" x14ac:dyDescent="0.3">
      <c r="A220" s="44">
        <f>IF(ISBLANK(Employees[[#This Row],[Employee Name]]),"",A219+1)</f>
        <v>217</v>
      </c>
      <c r="B220" s="8" t="str">
        <f>CONCATENATE(Employees[[#This Row],[Lastname]]," ",Employees[[#This Row],[Firstname]], " ",LEFT(Employees[[#This Row],[Middlename]],1),IF(ISBLANK(Employees[[#This Row],[Middlename]])," ","."))</f>
        <v>DELA PEÑA ALFREDO C.</v>
      </c>
      <c r="C220" s="8" t="s">
        <v>999</v>
      </c>
      <c r="D220" s="8" t="s">
        <v>180</v>
      </c>
      <c r="E220" s="8" t="s">
        <v>901</v>
      </c>
      <c r="F220" s="8" t="s">
        <v>900</v>
      </c>
      <c r="G220" s="18" t="s">
        <v>1997</v>
      </c>
      <c r="H220" s="8" t="s">
        <v>271</v>
      </c>
      <c r="I220" s="8" t="b">
        <f>COUNTIF(Employees[Employee Name],Employees[[#This Row],[Employee Name]])&gt;1</f>
        <v>0</v>
      </c>
    </row>
    <row r="221" spans="1:9" ht="30" hidden="1" customHeight="1" x14ac:dyDescent="0.3">
      <c r="A221" s="44">
        <f>IF(ISBLANK(Employees[[#This Row],[Employee Name]]),"",A220+1)</f>
        <v>218</v>
      </c>
      <c r="B221" s="8" t="str">
        <f>CONCATENATE(Employees[[#This Row],[Lastname]]," ",Employees[[#This Row],[Firstname]], " ",LEFT(Employees[[#This Row],[Middlename]],1),IF(ISBLANK(Employees[[#This Row],[Middlename]])," ","."))</f>
        <v>DELFINO NINA C.</v>
      </c>
      <c r="C221" s="8" t="s">
        <v>386</v>
      </c>
      <c r="D221" s="8" t="s">
        <v>387</v>
      </c>
      <c r="E221" s="8" t="s">
        <v>134</v>
      </c>
      <c r="F221" s="8" t="s">
        <v>96</v>
      </c>
      <c r="G221" s="8" t="s">
        <v>1997</v>
      </c>
      <c r="H221" s="8" t="s">
        <v>97</v>
      </c>
      <c r="I221" s="8" t="b">
        <f>COUNTIF(Employees[Employee Name],Employees[[#This Row],[Employee Name]])&gt;1</f>
        <v>0</v>
      </c>
    </row>
    <row r="222" spans="1:9" ht="30" hidden="1" customHeight="1" x14ac:dyDescent="0.3">
      <c r="A222" s="44">
        <f>IF(ISBLANK(Employees[[#This Row],[Employee Name]]),"",A221+1)</f>
        <v>219</v>
      </c>
      <c r="B222" s="8" t="str">
        <f>CONCATENATE(Employees[[#This Row],[Lastname]]," ",Employees[[#This Row],[Firstname]], " ",LEFT(Employees[[#This Row],[Middlename]],1),IF(ISBLANK(Employees[[#This Row],[Middlename]])," ","."))</f>
        <v xml:space="preserve">DELMUNDO JONAS  </v>
      </c>
      <c r="C222" s="18" t="s">
        <v>2105</v>
      </c>
      <c r="D222" s="18" t="s">
        <v>1992</v>
      </c>
      <c r="E222" s="8"/>
      <c r="F222" s="18" t="s">
        <v>2106</v>
      </c>
      <c r="G222" s="8"/>
      <c r="H222" s="18" t="s">
        <v>135</v>
      </c>
      <c r="I222" s="8" t="b">
        <f>COUNTIF(Employees[Employee Name],Employees[[#This Row],[Employee Name]])&gt;1</f>
        <v>0</v>
      </c>
    </row>
    <row r="223" spans="1:9" ht="30" hidden="1" customHeight="1" x14ac:dyDescent="0.3">
      <c r="A223" s="44">
        <f>IF(ISBLANK(Employees[[#This Row],[Employee Name]]),"",A222+1)</f>
        <v>220</v>
      </c>
      <c r="B223" s="8" t="str">
        <f>CONCATENATE(Employees[[#This Row],[Lastname]]," ",Employees[[#This Row],[Firstname]], " ",LEFT(Employees[[#This Row],[Middlename]],1),IF(ISBLANK(Employees[[#This Row],[Middlename]])," ","."))</f>
        <v>DEMATERA PEDRO B.</v>
      </c>
      <c r="C223" s="8" t="s">
        <v>1466</v>
      </c>
      <c r="D223" s="8" t="s">
        <v>1467</v>
      </c>
      <c r="E223" s="8" t="s">
        <v>800</v>
      </c>
      <c r="F223" s="8" t="s">
        <v>1290</v>
      </c>
      <c r="G223" s="18" t="s">
        <v>1290</v>
      </c>
      <c r="H223" s="8" t="s">
        <v>350</v>
      </c>
      <c r="I223" s="8" t="b">
        <f>COUNTIF(Employees[Employee Name],Employees[[#This Row],[Employee Name]])&gt;1</f>
        <v>0</v>
      </c>
    </row>
    <row r="224" spans="1:9" ht="30" hidden="1" customHeight="1" x14ac:dyDescent="0.3">
      <c r="A224" s="44">
        <f>IF(ISBLANK(Employees[[#This Row],[Employee Name]]),"",A223+1)</f>
        <v>221</v>
      </c>
      <c r="B224" s="8" t="str">
        <f>CONCATENATE(Employees[[#This Row],[Lastname]]," ",Employees[[#This Row],[Firstname]], " ",LEFT(Employees[[#This Row],[Middlename]],1),IF(ISBLANK(Employees[[#This Row],[Middlename]])," ","."))</f>
        <v>DERLA APOLONIO JR D.</v>
      </c>
      <c r="C224" s="8" t="s">
        <v>1468</v>
      </c>
      <c r="D224" s="8" t="s">
        <v>1469</v>
      </c>
      <c r="E224" s="8" t="s">
        <v>119</v>
      </c>
      <c r="F224" s="8" t="s">
        <v>1290</v>
      </c>
      <c r="G224" s="18" t="s">
        <v>1290</v>
      </c>
      <c r="H224" s="8" t="s">
        <v>289</v>
      </c>
      <c r="I224" s="8" t="b">
        <f>COUNTIF(Employees[Employee Name],Employees[[#This Row],[Employee Name]])&gt;1</f>
        <v>0</v>
      </c>
    </row>
    <row r="225" spans="1:9" ht="30" hidden="1" customHeight="1" x14ac:dyDescent="0.3">
      <c r="A225" s="44">
        <f>IF(ISBLANK(Employees[[#This Row],[Employee Name]]),"",A224+1)</f>
        <v>222</v>
      </c>
      <c r="B225" s="8" t="str">
        <f>CONCATENATE(Employees[[#This Row],[Lastname]]," ",Employees[[#This Row],[Firstname]], " ",LEFT(Employees[[#This Row],[Middlename]],1),IF(ISBLANK(Employees[[#This Row],[Middlename]])," ","."))</f>
        <v>DERLA ARTHUR D.</v>
      </c>
      <c r="C225" s="8" t="s">
        <v>1468</v>
      </c>
      <c r="D225" s="8" t="s">
        <v>1470</v>
      </c>
      <c r="E225" s="8" t="s">
        <v>1471</v>
      </c>
      <c r="F225" s="8" t="s">
        <v>1290</v>
      </c>
      <c r="G225" s="18" t="s">
        <v>1290</v>
      </c>
      <c r="H225" s="8" t="s">
        <v>289</v>
      </c>
      <c r="I225" s="8" t="b">
        <f>COUNTIF(Employees[Employee Name],Employees[[#This Row],[Employee Name]])&gt;1</f>
        <v>0</v>
      </c>
    </row>
    <row r="226" spans="1:9" ht="30" hidden="1" customHeight="1" x14ac:dyDescent="0.3">
      <c r="A226" s="44">
        <f>IF(ISBLANK(Employees[[#This Row],[Employee Name]]),"",A225+1)</f>
        <v>223</v>
      </c>
      <c r="B226" s="8" t="str">
        <f>CONCATENATE(Employees[[#This Row],[Lastname]]," ",Employees[[#This Row],[Firstname]], " ",LEFT(Employees[[#This Row],[Middlename]],1),IF(ISBLANK(Employees[[#This Row],[Middlename]])," ","."))</f>
        <v>DESEPEDA ADELAIDA R.</v>
      </c>
      <c r="C226" s="18" t="s">
        <v>2103</v>
      </c>
      <c r="D226" s="18" t="s">
        <v>263</v>
      </c>
      <c r="E226" s="18" t="s">
        <v>330</v>
      </c>
      <c r="F226" s="18" t="s">
        <v>1290</v>
      </c>
      <c r="G226" s="8"/>
      <c r="H226" s="18" t="s">
        <v>209</v>
      </c>
      <c r="I226" s="8" t="b">
        <f>COUNTIF(Employees[Employee Name],Employees[[#This Row],[Employee Name]])&gt;1</f>
        <v>0</v>
      </c>
    </row>
    <row r="227" spans="1:9" ht="30" hidden="1" customHeight="1" x14ac:dyDescent="0.3">
      <c r="A227" s="44">
        <f>IF(ISBLANK(Employees[[#This Row],[Employee Name]]),"",A226+1)</f>
        <v>224</v>
      </c>
      <c r="B227" s="8" t="str">
        <f>CONCATENATE(Employees[[#This Row],[Lastname]]," ",Employees[[#This Row],[Firstname]], " ",LEFT(Employees[[#This Row],[Middlename]],1),IF(ISBLANK(Employees[[#This Row],[Middlename]])," ","."))</f>
        <v>DESINGAŃO PURIFICACION A.</v>
      </c>
      <c r="C227" s="8" t="s">
        <v>1472</v>
      </c>
      <c r="D227" s="8" t="s">
        <v>1473</v>
      </c>
      <c r="E227" s="8" t="s">
        <v>1474</v>
      </c>
      <c r="F227" s="8" t="s">
        <v>1290</v>
      </c>
      <c r="G227" s="18" t="s">
        <v>1290</v>
      </c>
      <c r="H227" s="8" t="s">
        <v>361</v>
      </c>
      <c r="I227" s="8" t="b">
        <f>COUNTIF(Employees[Employee Name],Employees[[#This Row],[Employee Name]])&gt;1</f>
        <v>0</v>
      </c>
    </row>
    <row r="228" spans="1:9" ht="30" hidden="1" customHeight="1" x14ac:dyDescent="0.3">
      <c r="A228" s="44">
        <f>IF(ISBLANK(Employees[[#This Row],[Employee Name]]),"",A227+1)</f>
        <v>225</v>
      </c>
      <c r="B228" s="8" t="str">
        <f>CONCATENATE(Employees[[#This Row],[Lastname]]," ",Employees[[#This Row],[Firstname]], " ",LEFT(Employees[[#This Row],[Middlename]],1),IF(ISBLANK(Employees[[#This Row],[Middlename]])," ","."))</f>
        <v xml:space="preserve">DESIPEDA ALDWIN  </v>
      </c>
      <c r="C228" s="18" t="s">
        <v>1475</v>
      </c>
      <c r="D228" s="18" t="s">
        <v>2101</v>
      </c>
      <c r="E228" s="8"/>
      <c r="F228" s="18" t="s">
        <v>1290</v>
      </c>
      <c r="G228" s="18"/>
      <c r="H228" s="18" t="s">
        <v>289</v>
      </c>
      <c r="I228" s="8" t="b">
        <f>COUNTIF(Employees[Employee Name],Employees[[#This Row],[Employee Name]])&gt;1</f>
        <v>0</v>
      </c>
    </row>
    <row r="229" spans="1:9" ht="30" hidden="1" customHeight="1" x14ac:dyDescent="0.3">
      <c r="A229" s="44">
        <f>IF(ISBLANK(Employees[[#This Row],[Employee Name]]),"",A228+1)</f>
        <v>226</v>
      </c>
      <c r="B229" s="8" t="str">
        <f>CONCATENATE(Employees[[#This Row],[Lastname]]," ",Employees[[#This Row],[Firstname]], " ",LEFT(Employees[[#This Row],[Middlename]],1),IF(ISBLANK(Employees[[#This Row],[Middlename]])," ","."))</f>
        <v>DESIPEDA MACARIA P.</v>
      </c>
      <c r="C229" s="8" t="s">
        <v>1475</v>
      </c>
      <c r="D229" s="8" t="s">
        <v>1476</v>
      </c>
      <c r="E229" s="8" t="s">
        <v>1477</v>
      </c>
      <c r="F229" s="8" t="s">
        <v>1290</v>
      </c>
      <c r="G229" s="18" t="s">
        <v>1290</v>
      </c>
      <c r="H229" s="8" t="s">
        <v>1706</v>
      </c>
      <c r="I229" s="8" t="b">
        <f>COUNTIF(Employees[Employee Name],Employees[[#This Row],[Employee Name]])&gt;1</f>
        <v>0</v>
      </c>
    </row>
    <row r="230" spans="1:9" ht="30" hidden="1" customHeight="1" x14ac:dyDescent="0.3">
      <c r="A230" s="44">
        <f>IF(ISBLANK(Employees[[#This Row],[Employee Name]]),"",A229+1)</f>
        <v>227</v>
      </c>
      <c r="B230" s="8" t="str">
        <f>CONCATENATE(Employees[[#This Row],[Lastname]]," ",Employees[[#This Row],[Firstname]], " ",LEFT(Employees[[#This Row],[Middlename]],1),IF(ISBLANK(Employees[[#This Row],[Middlename]])," ","."))</f>
        <v>DEVILLA ALICE P.</v>
      </c>
      <c r="C230" s="18" t="s">
        <v>2097</v>
      </c>
      <c r="D230" s="18" t="s">
        <v>2098</v>
      </c>
      <c r="E230" s="18" t="s">
        <v>124</v>
      </c>
      <c r="F230" s="18" t="s">
        <v>1290</v>
      </c>
      <c r="G230" s="8"/>
      <c r="H230" s="18" t="s">
        <v>2054</v>
      </c>
      <c r="I230" s="8" t="b">
        <f>COUNTIF(Employees[Employee Name],Employees[[#This Row],[Employee Name]])&gt;1</f>
        <v>0</v>
      </c>
    </row>
    <row r="231" spans="1:9" ht="30" hidden="1" customHeight="1" x14ac:dyDescent="0.3">
      <c r="A231" s="44">
        <f>IF(ISBLANK(Employees[[#This Row],[Employee Name]]),"",A230+1)</f>
        <v>228</v>
      </c>
      <c r="B231" s="8" t="str">
        <f>CONCATENATE(Employees[[#This Row],[Lastname]]," ",Employees[[#This Row],[Firstname]], " ",LEFT(Employees[[#This Row],[Middlename]],1),IF(ISBLANK(Employees[[#This Row],[Middlename]])," ","."))</f>
        <v>DIAZ CAROLINA P.</v>
      </c>
      <c r="C231" s="8" t="s">
        <v>1287</v>
      </c>
      <c r="D231" s="8" t="s">
        <v>542</v>
      </c>
      <c r="E231" s="8" t="s">
        <v>124</v>
      </c>
      <c r="F231" s="8" t="s">
        <v>1290</v>
      </c>
      <c r="G231" s="18" t="s">
        <v>1290</v>
      </c>
      <c r="H231" s="8" t="s">
        <v>361</v>
      </c>
      <c r="I231" s="8" t="b">
        <f>COUNTIF(Employees[Employee Name],Employees[[#This Row],[Employee Name]])&gt;1</f>
        <v>0</v>
      </c>
    </row>
    <row r="232" spans="1:9" s="8" customFormat="1" ht="30" hidden="1" customHeight="1" x14ac:dyDescent="0.3">
      <c r="A232" s="44">
        <f>IF(ISBLANK(Employees[[#This Row],[Employee Name]]),"",A231+1)</f>
        <v>229</v>
      </c>
      <c r="B232" s="8" t="str">
        <f>CONCATENATE(Employees[[#This Row],[Lastname]]," ",Employees[[#This Row],[Firstname]], " ",LEFT(Employees[[#This Row],[Middlename]],1),IF(ISBLANK(Employees[[#This Row],[Middlename]])," ","."))</f>
        <v xml:space="preserve">DIGNO DANILO  </v>
      </c>
      <c r="C232" s="8" t="s">
        <v>1478</v>
      </c>
      <c r="D232" s="8" t="s">
        <v>306</v>
      </c>
      <c r="F232" s="8" t="s">
        <v>1290</v>
      </c>
      <c r="G232" s="18" t="s">
        <v>1290</v>
      </c>
      <c r="H232" s="8" t="s">
        <v>289</v>
      </c>
      <c r="I232" s="8" t="b">
        <f>COUNTIF(Employees[Employee Name],Employees[[#This Row],[Employee Name]])&gt;1</f>
        <v>0</v>
      </c>
    </row>
    <row r="233" spans="1:9" s="8" customFormat="1" ht="30" hidden="1" customHeight="1" x14ac:dyDescent="0.3">
      <c r="A233" s="44">
        <f>IF(ISBLANK(Employees[[#This Row],[Employee Name]]),"",A232+1)</f>
        <v>230</v>
      </c>
      <c r="B233" s="8" t="str">
        <f>CONCATENATE(Employees[[#This Row],[Lastname]]," ",Employees[[#This Row],[Firstname]], " ",LEFT(Employees[[#This Row],[Middlename]],1),IF(ISBLANK(Employees[[#This Row],[Middlename]])," ","."))</f>
        <v xml:space="preserve">DIGO MANUEL  </v>
      </c>
      <c r="C233" s="8" t="s">
        <v>291</v>
      </c>
      <c r="D233" s="8" t="s">
        <v>292</v>
      </c>
      <c r="F233" s="18" t="s">
        <v>2003</v>
      </c>
      <c r="G233" s="18" t="s">
        <v>1997</v>
      </c>
      <c r="H233" s="8" t="s">
        <v>199</v>
      </c>
      <c r="I233" s="8" t="b">
        <f>COUNTIF(Employees[Employee Name],Employees[[#This Row],[Employee Name]])&gt;1</f>
        <v>0</v>
      </c>
    </row>
    <row r="234" spans="1:9" s="8" customFormat="1" ht="30" hidden="1" customHeight="1" x14ac:dyDescent="0.3">
      <c r="A234" s="44">
        <f>IF(ISBLANK(Employees[[#This Row],[Employee Name]]),"",A233+1)</f>
        <v>231</v>
      </c>
      <c r="B234" s="8" t="str">
        <f>CONCATENATE(Employees[[#This Row],[Lastname]]," ",Employees[[#This Row],[Firstname]], " ",LEFT(Employees[[#This Row],[Middlename]],1),IF(ISBLANK(Employees[[#This Row],[Middlename]])," ","."))</f>
        <v>DIGO MARIE BERNADETTE C.</v>
      </c>
      <c r="C234" s="8" t="s">
        <v>291</v>
      </c>
      <c r="D234" s="8" t="s">
        <v>1479</v>
      </c>
      <c r="E234" s="8" t="s">
        <v>1480</v>
      </c>
      <c r="F234" s="8" t="s">
        <v>1290</v>
      </c>
      <c r="G234" s="18" t="s">
        <v>1290</v>
      </c>
      <c r="H234" s="8" t="s">
        <v>97</v>
      </c>
      <c r="I234" s="8" t="b">
        <f>COUNTIF(Employees[Employee Name],Employees[[#This Row],[Employee Name]])&gt;1</f>
        <v>0</v>
      </c>
    </row>
    <row r="235" spans="1:9" ht="30" hidden="1" customHeight="1" x14ac:dyDescent="0.3">
      <c r="A235" s="44">
        <f>IF(ISBLANK(Employees[[#This Row],[Employee Name]]),"",A234+1)</f>
        <v>232</v>
      </c>
      <c r="B235" s="8" t="str">
        <f>CONCATENATE(Employees[[#This Row],[Lastname]]," ",Employees[[#This Row],[Firstname]], " ",LEFT(Employees[[#This Row],[Middlename]],1),IF(ISBLANK(Employees[[#This Row],[Middlename]])," ","."))</f>
        <v>DIGO VIRGILIO M.</v>
      </c>
      <c r="C235" s="18" t="s">
        <v>291</v>
      </c>
      <c r="D235" s="18" t="s">
        <v>1130</v>
      </c>
      <c r="E235" s="18" t="s">
        <v>84</v>
      </c>
      <c r="F235" s="18" t="s">
        <v>198</v>
      </c>
      <c r="G235" s="8"/>
      <c r="H235" s="18" t="s">
        <v>1066</v>
      </c>
      <c r="I235" s="8" t="b">
        <f>COUNTIF(Employees[Employee Name],Employees[[#This Row],[Employee Name]])&gt;1</f>
        <v>0</v>
      </c>
    </row>
    <row r="236" spans="1:9" ht="30" hidden="1" customHeight="1" x14ac:dyDescent="0.3">
      <c r="A236" s="44">
        <f>IF(ISBLANK(Employees[[#This Row],[Employee Name]]),"",A235+1)</f>
        <v>233</v>
      </c>
      <c r="B236" s="8" t="str">
        <f>CONCATENATE(Employees[[#This Row],[Lastname]]," ",Employees[[#This Row],[Firstname]], " ",LEFT(Employees[[#This Row],[Middlename]],1),IF(ISBLANK(Employees[[#This Row],[Middlename]])," ","."))</f>
        <v>DILIDILI AIREEN M.</v>
      </c>
      <c r="C236" s="8" t="s">
        <v>1481</v>
      </c>
      <c r="D236" s="8" t="s">
        <v>1482</v>
      </c>
      <c r="E236" s="8" t="s">
        <v>806</v>
      </c>
      <c r="F236" s="8" t="s">
        <v>1290</v>
      </c>
      <c r="G236" s="18" t="s">
        <v>1290</v>
      </c>
      <c r="H236" s="8" t="s">
        <v>1706</v>
      </c>
      <c r="I236" s="8" t="b">
        <f>COUNTIF(Employees[Employee Name],Employees[[#This Row],[Employee Name]])&gt;1</f>
        <v>0</v>
      </c>
    </row>
    <row r="237" spans="1:9" ht="30" hidden="1" customHeight="1" x14ac:dyDescent="0.3">
      <c r="A237" s="44">
        <f>IF(ISBLANK(Employees[[#This Row],[Employee Name]]),"",A236+1)</f>
        <v>234</v>
      </c>
      <c r="B237" s="8" t="str">
        <f>CONCATENATE(Employees[[#This Row],[Lastname]]," ",Employees[[#This Row],[Firstname]], " ",LEFT(Employees[[#This Row],[Middlename]],1),IF(ISBLANK(Employees[[#This Row],[Middlename]])," ","."))</f>
        <v>DIMAANO LEOVIGILDA A.</v>
      </c>
      <c r="C237" s="8" t="s">
        <v>1483</v>
      </c>
      <c r="D237" s="8" t="s">
        <v>1484</v>
      </c>
      <c r="E237" s="8" t="s">
        <v>284</v>
      </c>
      <c r="F237" s="8" t="s">
        <v>1290</v>
      </c>
      <c r="G237" s="18" t="s">
        <v>1290</v>
      </c>
      <c r="H237" s="8" t="s">
        <v>1708</v>
      </c>
      <c r="I237" s="8" t="b">
        <f>COUNTIF(Employees[Employee Name],Employees[[#This Row],[Employee Name]])&gt;1</f>
        <v>0</v>
      </c>
    </row>
    <row r="238" spans="1:9" ht="30" hidden="1" customHeight="1" x14ac:dyDescent="0.3">
      <c r="A238" s="44">
        <f>IF(ISBLANK(Employees[[#This Row],[Employee Name]]),"",A237+1)</f>
        <v>235</v>
      </c>
      <c r="B238" s="8" t="str">
        <f>CONCATENATE(Employees[[#This Row],[Lastname]]," ",Employees[[#This Row],[Firstname]], " ",LEFT(Employees[[#This Row],[Middlename]],1),IF(ISBLANK(Employees[[#This Row],[Middlename]])," ","."))</f>
        <v>DIMAILIG ARLYN R.</v>
      </c>
      <c r="C238" s="8" t="s">
        <v>1485</v>
      </c>
      <c r="D238" s="8" t="s">
        <v>1486</v>
      </c>
      <c r="E238" s="8" t="s">
        <v>330</v>
      </c>
      <c r="F238" s="8" t="s">
        <v>1290</v>
      </c>
      <c r="G238" s="18" t="s">
        <v>1290</v>
      </c>
      <c r="H238" s="8" t="s">
        <v>590</v>
      </c>
      <c r="I238" s="8" t="b">
        <f>COUNTIF(Employees[Employee Name],Employees[[#This Row],[Employee Name]])&gt;1</f>
        <v>0</v>
      </c>
    </row>
    <row r="239" spans="1:9" ht="30" hidden="1" customHeight="1" x14ac:dyDescent="0.3">
      <c r="A239" s="44">
        <f>IF(ISBLANK(Employees[[#This Row],[Employee Name]]),"",A238+1)</f>
        <v>236</v>
      </c>
      <c r="B239" s="8" t="str">
        <f>CONCATENATE(Employees[[#This Row],[Lastname]]," ",Employees[[#This Row],[Firstname]], " ",LEFT(Employees[[#This Row],[Middlename]],1),IF(ISBLANK(Employees[[#This Row],[Middlename]])," ","."))</f>
        <v>DIMAPILIS ALFREDO C.</v>
      </c>
      <c r="C239" s="8" t="s">
        <v>100</v>
      </c>
      <c r="D239" s="8" t="s">
        <v>180</v>
      </c>
      <c r="E239" s="8" t="s">
        <v>134</v>
      </c>
      <c r="F239" s="8" t="s">
        <v>181</v>
      </c>
      <c r="G239" s="18" t="s">
        <v>1997</v>
      </c>
      <c r="H239" s="8" t="s">
        <v>182</v>
      </c>
      <c r="I239" s="8" t="b">
        <f>COUNTIF(Employees[Employee Name],Employees[[#This Row],[Employee Name]])&gt;1</f>
        <v>0</v>
      </c>
    </row>
    <row r="240" spans="1:9" ht="30" hidden="1" customHeight="1" x14ac:dyDescent="0.3">
      <c r="A240" s="44">
        <f>IF(ISBLANK(Employees[[#This Row],[Employee Name]]),"",A239+1)</f>
        <v>237</v>
      </c>
      <c r="B240" s="8" t="str">
        <f>CONCATENATE(Employees[[#This Row],[Lastname]]," ",Employees[[#This Row],[Firstname]], " ",LEFT(Employees[[#This Row],[Middlename]],1),IF(ISBLANK(Employees[[#This Row],[Middlename]])," ","."))</f>
        <v>DIMAPILIS ANTHONY A.</v>
      </c>
      <c r="C240" s="8" t="s">
        <v>100</v>
      </c>
      <c r="D240" s="8" t="s">
        <v>101</v>
      </c>
      <c r="E240" s="8" t="s">
        <v>88</v>
      </c>
      <c r="F240" s="8" t="s">
        <v>102</v>
      </c>
      <c r="G240" s="8" t="s">
        <v>1997</v>
      </c>
      <c r="H240" s="8" t="s">
        <v>103</v>
      </c>
      <c r="I240" s="8" t="b">
        <f>COUNTIF(Employees[Employee Name],Employees[[#This Row],[Employee Name]])&gt;1</f>
        <v>0</v>
      </c>
    </row>
    <row r="241" spans="1:9" ht="30" hidden="1" customHeight="1" x14ac:dyDescent="0.3">
      <c r="A241" s="44">
        <f>IF(ISBLANK(Employees[[#This Row],[Employee Name]]),"",A240+1)</f>
        <v>238</v>
      </c>
      <c r="B241" s="8" t="str">
        <f>CONCATENATE(Employees[[#This Row],[Lastname]]," ",Employees[[#This Row],[Firstname]], " ",LEFT(Employees[[#This Row],[Middlename]],1),IF(ISBLANK(Employees[[#This Row],[Middlename]])," ","."))</f>
        <v>DIMAPILIS ARIEL M.</v>
      </c>
      <c r="C241" s="8" t="s">
        <v>100</v>
      </c>
      <c r="D241" s="8" t="s">
        <v>400</v>
      </c>
      <c r="E241" s="8" t="s">
        <v>320</v>
      </c>
      <c r="F241" s="8" t="s">
        <v>401</v>
      </c>
      <c r="G241" s="8" t="s">
        <v>1997</v>
      </c>
      <c r="H241" s="8" t="s">
        <v>103</v>
      </c>
      <c r="I241" s="8" t="b">
        <f>COUNTIF(Employees[Employee Name],Employees[[#This Row],[Employee Name]])&gt;1</f>
        <v>0</v>
      </c>
    </row>
    <row r="242" spans="1:9" ht="30" hidden="1" customHeight="1" x14ac:dyDescent="0.3">
      <c r="A242" s="44">
        <f>IF(ISBLANK(Employees[[#This Row],[Employee Name]]),"",A241+1)</f>
        <v>239</v>
      </c>
      <c r="B242" s="8" t="str">
        <f>CONCATENATE(Employees[[#This Row],[Lastname]]," ",Employees[[#This Row],[Firstname]], " ",LEFT(Employees[[#This Row],[Middlename]],1),IF(ISBLANK(Employees[[#This Row],[Middlename]])," ","."))</f>
        <v>DIMAPILIS DENNIS C.</v>
      </c>
      <c r="C242" s="8" t="s">
        <v>100</v>
      </c>
      <c r="D242" s="8" t="s">
        <v>300</v>
      </c>
      <c r="E242" s="8" t="s">
        <v>134</v>
      </c>
      <c r="F242" s="8" t="s">
        <v>301</v>
      </c>
      <c r="G242" s="18" t="s">
        <v>1997</v>
      </c>
      <c r="H242" s="8" t="s">
        <v>296</v>
      </c>
      <c r="I242" s="8" t="b">
        <f>COUNTIF(Employees[Employee Name],Employees[[#This Row],[Employee Name]])&gt;1</f>
        <v>0</v>
      </c>
    </row>
    <row r="243" spans="1:9" ht="30" hidden="1" customHeight="1" x14ac:dyDescent="0.3">
      <c r="A243" s="44">
        <f>IF(ISBLANK(Employees[[#This Row],[Employee Name]]),"",A242+1)</f>
        <v>240</v>
      </c>
      <c r="B243" s="8" t="str">
        <f>CONCATENATE(Employees[[#This Row],[Lastname]]," ",Employees[[#This Row],[Firstname]], " ",LEFT(Employees[[#This Row],[Middlename]],1),IF(ISBLANK(Employees[[#This Row],[Middlename]])," ","."))</f>
        <v>DIMAPILIS ELIZABETH A.</v>
      </c>
      <c r="C243" s="8" t="s">
        <v>100</v>
      </c>
      <c r="D243" s="8" t="s">
        <v>211</v>
      </c>
      <c r="E243" s="8" t="s">
        <v>616</v>
      </c>
      <c r="F243" s="8" t="s">
        <v>212</v>
      </c>
      <c r="G243" s="18" t="s">
        <v>1997</v>
      </c>
      <c r="H243" s="8" t="s">
        <v>213</v>
      </c>
      <c r="I243" s="8" t="b">
        <f>COUNTIF(Employees[Employee Name],Employees[[#This Row],[Employee Name]])&gt;1</f>
        <v>0</v>
      </c>
    </row>
    <row r="244" spans="1:9" ht="30" hidden="1" customHeight="1" x14ac:dyDescent="0.3">
      <c r="A244" s="44">
        <f>IF(ISBLANK(Employees[[#This Row],[Employee Name]]),"",A243+1)</f>
        <v>241</v>
      </c>
      <c r="B244" s="8" t="str">
        <f>CONCATENATE(Employees[[#This Row],[Lastname]]," ",Employees[[#This Row],[Firstname]], " ",LEFT(Employees[[#This Row],[Middlename]],1),IF(ISBLANK(Employees[[#This Row],[Middlename]])," ","."))</f>
        <v>DIMAPILIS ELVIRA S.</v>
      </c>
      <c r="C244" s="8" t="s">
        <v>100</v>
      </c>
      <c r="D244" s="8" t="s">
        <v>499</v>
      </c>
      <c r="E244" s="8" t="s">
        <v>161</v>
      </c>
      <c r="F244" s="8" t="s">
        <v>125</v>
      </c>
      <c r="G244" s="18" t="s">
        <v>1997</v>
      </c>
      <c r="H244" s="8" t="s">
        <v>103</v>
      </c>
      <c r="I244" s="8" t="b">
        <f>COUNTIF(Employees[Employee Name],Employees[[#This Row],[Employee Name]])&gt;1</f>
        <v>0</v>
      </c>
    </row>
    <row r="245" spans="1:9" ht="30" hidden="1" customHeight="1" x14ac:dyDescent="0.3">
      <c r="A245" s="44">
        <f>IF(ISBLANK(Employees[[#This Row],[Employee Name]]),"",A244+1)</f>
        <v>242</v>
      </c>
      <c r="B245" s="8" t="str">
        <f>CONCATENATE(Employees[[#This Row],[Lastname]]," ",Employees[[#This Row],[Firstname]], " ",LEFT(Employees[[#This Row],[Middlename]],1),IF(ISBLANK(Employees[[#This Row],[Middlename]])," ","."))</f>
        <v>DIMAPILIS JONNA T.</v>
      </c>
      <c r="C245" s="8" t="s">
        <v>100</v>
      </c>
      <c r="D245" s="8" t="s">
        <v>106</v>
      </c>
      <c r="E245" s="8" t="s">
        <v>107</v>
      </c>
      <c r="F245" s="8" t="s">
        <v>108</v>
      </c>
      <c r="G245" s="18" t="s">
        <v>1997</v>
      </c>
      <c r="H245" s="8" t="s">
        <v>109</v>
      </c>
      <c r="I245" s="8" t="b">
        <f>COUNTIF(Employees[Employee Name],Employees[[#This Row],[Employee Name]])&gt;1</f>
        <v>0</v>
      </c>
    </row>
    <row r="246" spans="1:9" ht="30" hidden="1" customHeight="1" x14ac:dyDescent="0.3">
      <c r="A246" s="44">
        <f>IF(ISBLANK(Employees[[#This Row],[Employee Name]]),"",A245+1)</f>
        <v>243</v>
      </c>
      <c r="B246" s="8" t="str">
        <f>CONCATENATE(Employees[[#This Row],[Lastname]]," ",Employees[[#This Row],[Firstname]], " ",LEFT(Employees[[#This Row],[Middlename]],1),IF(ISBLANK(Employees[[#This Row],[Middlename]])," ","."))</f>
        <v>DIMAPILIS JOSEPHINE P.</v>
      </c>
      <c r="C246" s="8" t="s">
        <v>100</v>
      </c>
      <c r="D246" s="8" t="s">
        <v>406</v>
      </c>
      <c r="E246" s="8" t="s">
        <v>124</v>
      </c>
      <c r="F246" s="8" t="s">
        <v>125</v>
      </c>
      <c r="G246" s="18" t="s">
        <v>1997</v>
      </c>
      <c r="H246" s="8" t="s">
        <v>103</v>
      </c>
      <c r="I246" s="8" t="b">
        <f>COUNTIF(Employees[Employee Name],Employees[[#This Row],[Employee Name]])&gt;1</f>
        <v>0</v>
      </c>
    </row>
    <row r="247" spans="1:9" ht="30" hidden="1" customHeight="1" x14ac:dyDescent="0.3">
      <c r="A247" s="44">
        <f>IF(ISBLANK(Employees[[#This Row],[Employee Name]]),"",A246+1)</f>
        <v>244</v>
      </c>
      <c r="B247" s="8" t="str">
        <f>CONCATENATE(Employees[[#This Row],[Lastname]]," ",Employees[[#This Row],[Firstname]], " ",LEFT(Employees[[#This Row],[Middlename]],1),IF(ISBLANK(Employees[[#This Row],[Middlename]])," ","."))</f>
        <v>DIMAPILIS MA. TRINIDAD S.</v>
      </c>
      <c r="C247" s="8" t="s">
        <v>100</v>
      </c>
      <c r="D247" s="8" t="s">
        <v>259</v>
      </c>
      <c r="E247" s="8" t="s">
        <v>161</v>
      </c>
      <c r="F247" s="8" t="s">
        <v>198</v>
      </c>
      <c r="G247" s="18" t="s">
        <v>1997</v>
      </c>
      <c r="H247" s="8" t="s">
        <v>260</v>
      </c>
      <c r="I247" s="8" t="b">
        <f>COUNTIF(Employees[Employee Name],Employees[[#This Row],[Employee Name]])&gt;1</f>
        <v>0</v>
      </c>
    </row>
    <row r="248" spans="1:9" ht="30" hidden="1" customHeight="1" x14ac:dyDescent="0.3">
      <c r="A248" s="44">
        <f>IF(ISBLANK(Employees[[#This Row],[Employee Name]]),"",A247+1)</f>
        <v>245</v>
      </c>
      <c r="B248" s="8" t="str">
        <f>CONCATENATE(Employees[[#This Row],[Lastname]]," ",Employees[[#This Row],[Firstname]], " ",LEFT(Employees[[#This Row],[Middlename]],1),IF(ISBLANK(Employees[[#This Row],[Middlename]])," ","."))</f>
        <v>DIMAPILIS VILMA T.</v>
      </c>
      <c r="C248" s="8" t="s">
        <v>100</v>
      </c>
      <c r="D248" s="8" t="s">
        <v>524</v>
      </c>
      <c r="E248" s="8" t="s">
        <v>879</v>
      </c>
      <c r="F248" s="8" t="s">
        <v>198</v>
      </c>
      <c r="G248" s="18" t="s">
        <v>1997</v>
      </c>
      <c r="H248" s="8" t="s">
        <v>209</v>
      </c>
      <c r="I248" s="8" t="b">
        <f>COUNTIF(Employees[Employee Name],Employees[[#This Row],[Employee Name]])&gt;1</f>
        <v>0</v>
      </c>
    </row>
    <row r="249" spans="1:9" ht="30" hidden="1" customHeight="1" x14ac:dyDescent="0.3">
      <c r="A249" s="44">
        <f>IF(ISBLANK(Employees[[#This Row],[Employee Name]]),"",A248+1)</f>
        <v>246</v>
      </c>
      <c r="B249" s="8" t="str">
        <f>CONCATENATE(Employees[[#This Row],[Lastname]]," ",Employees[[#This Row],[Firstname]], " ",LEFT(Employees[[#This Row],[Middlename]],1),IF(ISBLANK(Employees[[#This Row],[Middlename]])," ","."))</f>
        <v>DIMAPILIS VINCE BENEDICT R.</v>
      </c>
      <c r="C249" s="8" t="s">
        <v>100</v>
      </c>
      <c r="D249" s="8" t="s">
        <v>1487</v>
      </c>
      <c r="E249" s="8" t="s">
        <v>1488</v>
      </c>
      <c r="F249" s="8" t="s">
        <v>1705</v>
      </c>
      <c r="G249" s="18" t="s">
        <v>1705</v>
      </c>
      <c r="H249" s="8" t="s">
        <v>135</v>
      </c>
      <c r="I249" s="8" t="b">
        <f>COUNTIF(Employees[Employee Name],Employees[[#This Row],[Employee Name]])&gt;1</f>
        <v>0</v>
      </c>
    </row>
    <row r="250" spans="1:9" ht="30" hidden="1" customHeight="1" x14ac:dyDescent="0.3">
      <c r="A250" s="44">
        <f>IF(ISBLANK(Employees[[#This Row],[Employee Name]]),"",A249+1)</f>
        <v>247</v>
      </c>
      <c r="B250" s="8" t="str">
        <f>CONCATENATE(Employees[[#This Row],[Lastname]]," ",Employees[[#This Row],[Firstname]], " ",LEFT(Employees[[#This Row],[Middlename]],1),IF(ISBLANK(Employees[[#This Row],[Middlename]])," ","."))</f>
        <v>DIMARANAN ANNA P.</v>
      </c>
      <c r="C250" s="8" t="s">
        <v>168</v>
      </c>
      <c r="D250" s="8" t="s">
        <v>1489</v>
      </c>
      <c r="E250" s="8" t="s">
        <v>1490</v>
      </c>
      <c r="F250" s="8" t="s">
        <v>1705</v>
      </c>
      <c r="G250" s="18" t="s">
        <v>1705</v>
      </c>
      <c r="H250" s="8" t="s">
        <v>1718</v>
      </c>
      <c r="I250" s="8" t="b">
        <f>COUNTIF(Employees[Employee Name],Employees[[#This Row],[Employee Name]])&gt;1</f>
        <v>0</v>
      </c>
    </row>
    <row r="251" spans="1:9" ht="30" hidden="1" customHeight="1" x14ac:dyDescent="0.3">
      <c r="A251" s="44">
        <f>IF(ISBLANK(Employees[[#This Row],[Employee Name]]),"",A250+1)</f>
        <v>248</v>
      </c>
      <c r="B251" s="8" t="str">
        <f>CONCATENATE(Employees[[#This Row],[Lastname]]," ",Employees[[#This Row],[Firstname]], " ",LEFT(Employees[[#This Row],[Middlename]],1),IF(ISBLANK(Employees[[#This Row],[Middlename]])," ","."))</f>
        <v>DIMARANAN GREGORIA C.</v>
      </c>
      <c r="C251" s="8" t="s">
        <v>168</v>
      </c>
      <c r="D251" s="8" t="s">
        <v>862</v>
      </c>
      <c r="E251" s="8" t="s">
        <v>652</v>
      </c>
      <c r="F251" s="8" t="s">
        <v>312</v>
      </c>
      <c r="G251" s="18" t="s">
        <v>1997</v>
      </c>
      <c r="H251" s="8" t="s">
        <v>439</v>
      </c>
      <c r="I251" s="8" t="b">
        <f>COUNTIF(Employees[Employee Name],Employees[[#This Row],[Employee Name]])&gt;1</f>
        <v>0</v>
      </c>
    </row>
    <row r="252" spans="1:9" ht="30" hidden="1" customHeight="1" x14ac:dyDescent="0.3">
      <c r="A252" s="44">
        <f>IF(ISBLANK(Employees[[#This Row],[Employee Name]]),"",A251+1)</f>
        <v>249</v>
      </c>
      <c r="B252" s="8" t="str">
        <f>CONCATENATE(Employees[[#This Row],[Lastname]]," ",Employees[[#This Row],[Firstname]], " ",LEFT(Employees[[#This Row],[Middlename]],1),IF(ISBLANK(Employees[[#This Row],[Middlename]])," ","."))</f>
        <v>DIMARANAN JENELIN B.</v>
      </c>
      <c r="C252" s="18" t="s">
        <v>168</v>
      </c>
      <c r="D252" s="18" t="s">
        <v>2038</v>
      </c>
      <c r="E252" s="18" t="s">
        <v>145</v>
      </c>
      <c r="F252" s="18" t="s">
        <v>1288</v>
      </c>
      <c r="G252" s="18" t="s">
        <v>1290</v>
      </c>
      <c r="H252" s="18" t="s">
        <v>361</v>
      </c>
      <c r="I252" s="8" t="b">
        <f>COUNTIF(Employees[Employee Name],Employees[[#This Row],[Employee Name]])&gt;1</f>
        <v>0</v>
      </c>
    </row>
    <row r="253" spans="1:9" ht="30" hidden="1" customHeight="1" x14ac:dyDescent="0.3">
      <c r="A253" s="44">
        <f>IF(ISBLANK(Employees[[#This Row],[Employee Name]]),"",A252+1)</f>
        <v>250</v>
      </c>
      <c r="B253" s="8" t="str">
        <f>CONCATENATE(Employees[[#This Row],[Lastname]]," ",Employees[[#This Row],[Firstname]], " ",LEFT(Employees[[#This Row],[Middlename]],1),IF(ISBLANK(Employees[[#This Row],[Middlename]])," ","."))</f>
        <v>DIMARANAN JOEL M.</v>
      </c>
      <c r="C253" s="8" t="s">
        <v>168</v>
      </c>
      <c r="D253" s="8" t="s">
        <v>790</v>
      </c>
      <c r="E253" s="8" t="s">
        <v>84</v>
      </c>
      <c r="F253" s="8" t="s">
        <v>1705</v>
      </c>
      <c r="G253" s="18" t="s">
        <v>1705</v>
      </c>
      <c r="H253" s="8" t="s">
        <v>1706</v>
      </c>
      <c r="I253" s="8" t="b">
        <f>COUNTIF(Employees[Employee Name],Employees[[#This Row],[Employee Name]])&gt;1</f>
        <v>0</v>
      </c>
    </row>
    <row r="254" spans="1:9" ht="30" hidden="1" customHeight="1" x14ac:dyDescent="0.3">
      <c r="A254" s="44">
        <f>IF(ISBLANK(Employees[[#This Row],[Employee Name]]),"",A253+1)</f>
        <v>251</v>
      </c>
      <c r="B254" s="8" t="str">
        <f>CONCATENATE(Employees[[#This Row],[Lastname]]," ",Employees[[#This Row],[Firstname]], " ",LEFT(Employees[[#This Row],[Middlename]],1),IF(ISBLANK(Employees[[#This Row],[Middlename]])," ","."))</f>
        <v>DIMARANAN KHRISSELLE E.</v>
      </c>
      <c r="C254" s="8" t="s">
        <v>168</v>
      </c>
      <c r="D254" s="8" t="s">
        <v>1491</v>
      </c>
      <c r="E254" s="8" t="s">
        <v>1492</v>
      </c>
      <c r="F254" s="8" t="s">
        <v>1712</v>
      </c>
      <c r="G254" s="8" t="s">
        <v>1705</v>
      </c>
      <c r="H254" s="8" t="s">
        <v>1710</v>
      </c>
      <c r="I254" s="8" t="b">
        <f>COUNTIF(Employees[Employee Name],Employees[[#This Row],[Employee Name]])&gt;1</f>
        <v>0</v>
      </c>
    </row>
    <row r="255" spans="1:9" ht="30" hidden="1" customHeight="1" x14ac:dyDescent="0.3">
      <c r="A255" s="44">
        <f>IF(ISBLANK(Employees[[#This Row],[Employee Name]]),"",A254+1)</f>
        <v>252</v>
      </c>
      <c r="B255" s="8" t="str">
        <f>CONCATENATE(Employees[[#This Row],[Lastname]]," ",Employees[[#This Row],[Firstname]], " ",LEFT(Employees[[#This Row],[Middlename]],1),IF(ISBLANK(Employees[[#This Row],[Middlename]])," ","."))</f>
        <v>DIMARANAN PERPETUA F.</v>
      </c>
      <c r="C255" s="8" t="s">
        <v>168</v>
      </c>
      <c r="D255" s="8" t="s">
        <v>526</v>
      </c>
      <c r="E255" s="8" t="s">
        <v>237</v>
      </c>
      <c r="F255" s="8" t="s">
        <v>120</v>
      </c>
      <c r="G255" s="18" t="s">
        <v>1997</v>
      </c>
      <c r="H255" s="8" t="s">
        <v>527</v>
      </c>
      <c r="I255" s="8" t="b">
        <f>COUNTIF(Employees[Employee Name],Employees[[#This Row],[Employee Name]])&gt;1</f>
        <v>0</v>
      </c>
    </row>
    <row r="256" spans="1:9" ht="30" hidden="1" customHeight="1" x14ac:dyDescent="0.3">
      <c r="A256" s="44">
        <f>IF(ISBLANK(Employees[[#This Row],[Employee Name]]),"",A255+1)</f>
        <v>253</v>
      </c>
      <c r="B256" s="8" t="str">
        <f>CONCATENATE(Employees[[#This Row],[Lastname]]," ",Employees[[#This Row],[Firstname]], " ",LEFT(Employees[[#This Row],[Middlename]],1),IF(ISBLANK(Employees[[#This Row],[Middlename]])," ","."))</f>
        <v>DIMARANAN REYNALDO R.</v>
      </c>
      <c r="C256" s="8" t="s">
        <v>168</v>
      </c>
      <c r="D256" s="8" t="s">
        <v>598</v>
      </c>
      <c r="E256" s="8" t="s">
        <v>330</v>
      </c>
      <c r="F256" s="8" t="s">
        <v>198</v>
      </c>
      <c r="G256" s="18" t="s">
        <v>1997</v>
      </c>
      <c r="H256" s="8" t="s">
        <v>286</v>
      </c>
      <c r="I256" s="8" t="b">
        <f>COUNTIF(Employees[Employee Name],Employees[[#This Row],[Employee Name]])&gt;1</f>
        <v>0</v>
      </c>
    </row>
    <row r="257" spans="1:9" ht="30" hidden="1" customHeight="1" x14ac:dyDescent="0.3">
      <c r="A257" s="44">
        <f>IF(ISBLANK(Employees[[#This Row],[Employee Name]]),"",A256+1)</f>
        <v>254</v>
      </c>
      <c r="B257" s="8" t="str">
        <f>CONCATENATE(Employees[[#This Row],[Lastname]]," ",Employees[[#This Row],[Firstname]], " ",LEFT(Employees[[#This Row],[Middlename]],1),IF(ISBLANK(Employees[[#This Row],[Middlename]])," ","."))</f>
        <v>DIMARANAN RODORA G.</v>
      </c>
      <c r="C257" s="8" t="s">
        <v>168</v>
      </c>
      <c r="D257" s="8" t="s">
        <v>169</v>
      </c>
      <c r="E257" s="8" t="s">
        <v>166</v>
      </c>
      <c r="F257" s="8" t="s">
        <v>170</v>
      </c>
      <c r="G257" s="18" t="s">
        <v>1997</v>
      </c>
      <c r="H257" s="8" t="s">
        <v>89</v>
      </c>
      <c r="I257" s="8" t="b">
        <f>COUNTIF(Employees[Employee Name],Employees[[#This Row],[Employee Name]])&gt;1</f>
        <v>0</v>
      </c>
    </row>
    <row r="258" spans="1:9" ht="30" hidden="1" customHeight="1" x14ac:dyDescent="0.3">
      <c r="A258" s="44">
        <f>IF(ISBLANK(Employees[[#This Row],[Employee Name]]),"",A257+1)</f>
        <v>255</v>
      </c>
      <c r="B258" s="8" t="str">
        <f>CONCATENATE(Employees[[#This Row],[Lastname]]," ",Employees[[#This Row],[Firstname]], " ",LEFT(Employees[[#This Row],[Middlename]],1),IF(ISBLANK(Employees[[#This Row],[Middlename]])," ","."))</f>
        <v xml:space="preserve">DISEPEDA ALDWIN  </v>
      </c>
      <c r="C258" s="18" t="s">
        <v>293</v>
      </c>
      <c r="D258" s="18" t="s">
        <v>2101</v>
      </c>
      <c r="E258" s="8"/>
      <c r="F258" s="18" t="s">
        <v>1290</v>
      </c>
      <c r="G258" s="18"/>
      <c r="H258" s="18" t="s">
        <v>289</v>
      </c>
      <c r="I258" s="8" t="b">
        <f>COUNTIF(Employees[Employee Name],Employees[[#This Row],[Employee Name]])&gt;1</f>
        <v>0</v>
      </c>
    </row>
    <row r="259" spans="1:9" ht="30" hidden="1" customHeight="1" x14ac:dyDescent="0.3">
      <c r="A259" s="44">
        <f>IF(ISBLANK(Employees[[#This Row],[Employee Name]]),"",A258+1)</f>
        <v>256</v>
      </c>
      <c r="B259" s="8" t="str">
        <f>CONCATENATE(Employees[[#This Row],[Lastname]]," ",Employees[[#This Row],[Firstname]], " ",LEFT(Employees[[#This Row],[Middlename]],1),IF(ISBLANK(Employees[[#This Row],[Middlename]])," ","."))</f>
        <v>DISEPEDA MACARIA P.</v>
      </c>
      <c r="C259" s="8" t="s">
        <v>293</v>
      </c>
      <c r="D259" s="8" t="s">
        <v>1476</v>
      </c>
      <c r="E259" s="8" t="s">
        <v>1477</v>
      </c>
      <c r="F259" s="8" t="s">
        <v>1290</v>
      </c>
      <c r="G259" s="18" t="s">
        <v>1290</v>
      </c>
      <c r="H259" s="8" t="s">
        <v>1706</v>
      </c>
      <c r="I259" s="8" t="b">
        <f>COUNTIF(Employees[Employee Name],Employees[[#This Row],[Employee Name]])&gt;1</f>
        <v>0</v>
      </c>
    </row>
    <row r="260" spans="1:9" ht="30" hidden="1" customHeight="1" x14ac:dyDescent="0.3">
      <c r="A260" s="44">
        <f>IF(ISBLANK(Employees[[#This Row],[Employee Name]]),"",A259+1)</f>
        <v>257</v>
      </c>
      <c r="B260" s="8" t="str">
        <f>CONCATENATE(Employees[[#This Row],[Lastname]]," ",Employees[[#This Row],[Firstname]], " ",LEFT(Employees[[#This Row],[Middlename]],1),IF(ISBLANK(Employees[[#This Row],[Middlename]])," ","."))</f>
        <v xml:space="preserve">DISEPEDA ROMELITO  </v>
      </c>
      <c r="C260" s="8" t="s">
        <v>293</v>
      </c>
      <c r="D260" s="8" t="s">
        <v>294</v>
      </c>
      <c r="E260" s="8"/>
      <c r="F260" s="8" t="s">
        <v>295</v>
      </c>
      <c r="G260" s="8" t="s">
        <v>1997</v>
      </c>
      <c r="H260" s="8" t="s">
        <v>296</v>
      </c>
      <c r="I260" s="8" t="b">
        <f>COUNTIF(Employees[Employee Name],Employees[[#This Row],[Employee Name]])&gt;1</f>
        <v>0</v>
      </c>
    </row>
    <row r="261" spans="1:9" ht="30" hidden="1" customHeight="1" x14ac:dyDescent="0.3">
      <c r="A261" s="44">
        <f>IF(ISBLANK(Employees[[#This Row],[Employee Name]]),"",A260+1)</f>
        <v>258</v>
      </c>
      <c r="B261" s="8" t="str">
        <f>CONCATENATE(Employees[[#This Row],[Lastname]]," ",Employees[[#This Row],[Firstname]], " ",LEFT(Employees[[#This Row],[Middlename]],1),IF(ISBLANK(Employees[[#This Row],[Middlename]])," ","."))</f>
        <v xml:space="preserve">DOCTORA ZENAIDA  </v>
      </c>
      <c r="C261" s="8" t="s">
        <v>288</v>
      </c>
      <c r="D261" s="8" t="s">
        <v>160</v>
      </c>
      <c r="E261" s="8"/>
      <c r="F261" s="18" t="s">
        <v>198</v>
      </c>
      <c r="G261" s="18" t="s">
        <v>1997</v>
      </c>
      <c r="H261" s="8" t="s">
        <v>289</v>
      </c>
      <c r="I261" s="8" t="b">
        <f>COUNTIF(Employees[Employee Name],Employees[[#This Row],[Employee Name]])&gt;1</f>
        <v>0</v>
      </c>
    </row>
    <row r="262" spans="1:9" ht="30" hidden="1" customHeight="1" x14ac:dyDescent="0.3">
      <c r="A262" s="44">
        <f>IF(ISBLANK(Employees[[#This Row],[Employee Name]]),"",A261+1)</f>
        <v>259</v>
      </c>
      <c r="B262" s="8" t="str">
        <f>CONCATENATE(Employees[[#This Row],[Lastname]]," ",Employees[[#This Row],[Firstname]], " ",LEFT(Employees[[#This Row],[Middlename]],1),IF(ISBLANK(Employees[[#This Row],[Middlename]])," ","."))</f>
        <v>DOGELIO CHRISTIAN B.</v>
      </c>
      <c r="C262" s="8" t="s">
        <v>533</v>
      </c>
      <c r="D262" s="8" t="s">
        <v>1493</v>
      </c>
      <c r="E262" s="8" t="s">
        <v>145</v>
      </c>
      <c r="F262" s="8" t="s">
        <v>1290</v>
      </c>
      <c r="G262" s="18" t="s">
        <v>1290</v>
      </c>
      <c r="H262" s="8" t="s">
        <v>326</v>
      </c>
      <c r="I262" s="8" t="b">
        <f>COUNTIF(Employees[Employee Name],Employees[[#This Row],[Employee Name]])&gt;1</f>
        <v>0</v>
      </c>
    </row>
    <row r="263" spans="1:9" ht="30" hidden="1" customHeight="1" x14ac:dyDescent="0.3">
      <c r="A263" s="44">
        <f>IF(ISBLANK(Employees[[#This Row],[Employee Name]]),"",A262+1)</f>
        <v>260</v>
      </c>
      <c r="B263" s="8" t="str">
        <f>CONCATENATE(Employees[[#This Row],[Lastname]]," ",Employees[[#This Row],[Firstname]], " ",LEFT(Employees[[#This Row],[Middlename]],1),IF(ISBLANK(Employees[[#This Row],[Middlename]])," ","."))</f>
        <v>DOGELIO DANNA MARIZ V.</v>
      </c>
      <c r="C263" s="18" t="s">
        <v>533</v>
      </c>
      <c r="D263" s="18" t="s">
        <v>2108</v>
      </c>
      <c r="E263" s="18" t="s">
        <v>150</v>
      </c>
      <c r="F263" s="18" t="s">
        <v>2109</v>
      </c>
      <c r="G263" s="18"/>
      <c r="H263" s="18" t="s">
        <v>439</v>
      </c>
      <c r="I263" s="8" t="b">
        <f>COUNTIF(Employees[Employee Name],Employees[[#This Row],[Employee Name]])&gt;1</f>
        <v>0</v>
      </c>
    </row>
    <row r="264" spans="1:9" ht="30" hidden="1" customHeight="1" x14ac:dyDescent="0.3">
      <c r="A264" s="44">
        <f>IF(ISBLANK(Employees[[#This Row],[Employee Name]]),"",A263+1)</f>
        <v>261</v>
      </c>
      <c r="B264" s="8" t="str">
        <f>CONCATENATE(Employees[[#This Row],[Lastname]]," ",Employees[[#This Row],[Firstname]], " ",LEFT(Employees[[#This Row],[Middlename]],1),IF(ISBLANK(Employees[[#This Row],[Middlename]])," ","."))</f>
        <v>DOGELIO JEAN MELODY M.</v>
      </c>
      <c r="C264" s="8" t="s">
        <v>533</v>
      </c>
      <c r="D264" s="8" t="s">
        <v>1494</v>
      </c>
      <c r="E264" s="8" t="s">
        <v>1495</v>
      </c>
      <c r="F264" s="8" t="s">
        <v>1705</v>
      </c>
      <c r="G264" s="18" t="s">
        <v>1705</v>
      </c>
      <c r="H264" s="8" t="s">
        <v>103</v>
      </c>
      <c r="I264" s="8" t="b">
        <f>COUNTIF(Employees[Employee Name],Employees[[#This Row],[Employee Name]])&gt;1</f>
        <v>0</v>
      </c>
    </row>
    <row r="265" spans="1:9" ht="30" hidden="1" customHeight="1" x14ac:dyDescent="0.3">
      <c r="A265" s="44">
        <f>IF(ISBLANK(Employees[[#This Row],[Employee Name]]),"",A264+1)</f>
        <v>262</v>
      </c>
      <c r="B265" s="8" t="str">
        <f>CONCATENATE(Employees[[#This Row],[Lastname]]," ",Employees[[#This Row],[Firstname]], " ",LEFT(Employees[[#This Row],[Middlename]],1),IF(ISBLANK(Employees[[#This Row],[Middlename]])," ","."))</f>
        <v>DOGELIO RONNEL D.</v>
      </c>
      <c r="C265" s="8" t="s">
        <v>533</v>
      </c>
      <c r="D265" s="8" t="s">
        <v>1309</v>
      </c>
      <c r="E265" s="8" t="s">
        <v>1310</v>
      </c>
      <c r="F265" s="8" t="s">
        <v>272</v>
      </c>
      <c r="G265" s="18" t="s">
        <v>1997</v>
      </c>
      <c r="H265" s="8" t="s">
        <v>271</v>
      </c>
      <c r="I265" s="8" t="b">
        <f>COUNTIF(Employees[Employee Name],Employees[[#This Row],[Employee Name]])&gt;1</f>
        <v>0</v>
      </c>
    </row>
    <row r="266" spans="1:9" ht="30" hidden="1" customHeight="1" x14ac:dyDescent="0.3">
      <c r="A266" s="44">
        <f>IF(ISBLANK(Employees[[#This Row],[Employee Name]]),"",A265+1)</f>
        <v>263</v>
      </c>
      <c r="B266" s="8" t="str">
        <f>CONCATENATE(Employees[[#This Row],[Lastname]]," ",Employees[[#This Row],[Firstname]], " ",LEFT(Employees[[#This Row],[Middlename]],1),IF(ISBLANK(Employees[[#This Row],[Middlename]])," ","."))</f>
        <v>DOGNIDON MARLYN P.</v>
      </c>
      <c r="C266" s="8" t="s">
        <v>700</v>
      </c>
      <c r="D266" s="8" t="s">
        <v>701</v>
      </c>
      <c r="E266" s="8" t="s">
        <v>124</v>
      </c>
      <c r="F266" s="8" t="s">
        <v>96</v>
      </c>
      <c r="G266" s="8" t="s">
        <v>1997</v>
      </c>
      <c r="H266" s="8" t="s">
        <v>97</v>
      </c>
      <c r="I266" s="8" t="b">
        <f>COUNTIF(Employees[Employee Name],Employees[[#This Row],[Employee Name]])&gt;1</f>
        <v>0</v>
      </c>
    </row>
    <row r="267" spans="1:9" ht="30" hidden="1" customHeight="1" x14ac:dyDescent="0.3">
      <c r="A267" s="44">
        <f>IF(ISBLANK(Employees[[#This Row],[Employee Name]]),"",A266+1)</f>
        <v>264</v>
      </c>
      <c r="B267" s="8" t="str">
        <f>CONCATENATE(Employees[[#This Row],[Lastname]]," ",Employees[[#This Row],[Firstname]], " ",LEFT(Employees[[#This Row],[Middlename]],1),IF(ISBLANK(Employees[[#This Row],[Middlename]])," ","."))</f>
        <v>DOLOT JESUS JR. D.</v>
      </c>
      <c r="C267" s="8" t="s">
        <v>1047</v>
      </c>
      <c r="D267" s="8" t="s">
        <v>1048</v>
      </c>
      <c r="E267" s="8" t="s">
        <v>119</v>
      </c>
      <c r="F267" s="8" t="s">
        <v>125</v>
      </c>
      <c r="G267" s="18" t="s">
        <v>1997</v>
      </c>
      <c r="H267" s="8" t="s">
        <v>156</v>
      </c>
      <c r="I267" s="8" t="b">
        <f>COUNTIF(Employees[Employee Name],Employees[[#This Row],[Employee Name]])&gt;1</f>
        <v>0</v>
      </c>
    </row>
    <row r="268" spans="1:9" ht="30" hidden="1" customHeight="1" x14ac:dyDescent="0.3">
      <c r="A268" s="44">
        <f>IF(ISBLANK(Employees[[#This Row],[Employee Name]]),"",A267+1)</f>
        <v>265</v>
      </c>
      <c r="B268" s="8" t="str">
        <f>CONCATENATE(Employees[[#This Row],[Lastname]]," ",Employees[[#This Row],[Firstname]], " ",LEFT(Employees[[#This Row],[Middlename]],1),IF(ISBLANK(Employees[[#This Row],[Middlename]])," ","."))</f>
        <v>DOMINGO RACHEL L.</v>
      </c>
      <c r="C268" s="8" t="s">
        <v>1231</v>
      </c>
      <c r="D268" s="8" t="s">
        <v>1232</v>
      </c>
      <c r="E268" s="8" t="s">
        <v>227</v>
      </c>
      <c r="F268" s="8" t="s">
        <v>1284</v>
      </c>
      <c r="G268" s="18" t="s">
        <v>1997</v>
      </c>
      <c r="H268" s="8" t="s">
        <v>199</v>
      </c>
      <c r="I268" s="8" t="b">
        <f>COUNTIF(Employees[Employee Name],Employees[[#This Row],[Employee Name]])&gt;1</f>
        <v>0</v>
      </c>
    </row>
    <row r="269" spans="1:9" ht="30" hidden="1" customHeight="1" x14ac:dyDescent="0.3">
      <c r="A269" s="44">
        <f>IF(ISBLANK(Employees[[#This Row],[Employee Name]]),"",A268+1)</f>
        <v>266</v>
      </c>
      <c r="B269" s="8" t="str">
        <f>CONCATENATE(Employees[[#This Row],[Lastname]]," ",Employees[[#This Row],[Firstname]], " ",LEFT(Employees[[#This Row],[Middlename]],1),IF(ISBLANK(Employees[[#This Row],[Middlename]])," ","."))</f>
        <v>DORADO JULAIDA M.</v>
      </c>
      <c r="C269" s="18" t="s">
        <v>2224</v>
      </c>
      <c r="D269" s="18" t="s">
        <v>2225</v>
      </c>
      <c r="E269" s="18" t="s">
        <v>84</v>
      </c>
      <c r="F269" s="18" t="s">
        <v>2226</v>
      </c>
      <c r="G269" s="8"/>
      <c r="H269" s="18" t="s">
        <v>289</v>
      </c>
      <c r="I269" s="8" t="b">
        <f>COUNTIF(Employees[Employee Name],Employees[[#This Row],[Employee Name]])&gt;1</f>
        <v>0</v>
      </c>
    </row>
    <row r="270" spans="1:9" ht="30" hidden="1" customHeight="1" x14ac:dyDescent="0.3">
      <c r="A270" s="44">
        <f>IF(ISBLANK(Employees[[#This Row],[Employee Name]]),"",A269+1)</f>
        <v>267</v>
      </c>
      <c r="B270" s="8" t="str">
        <f>CONCATENATE(Employees[[#This Row],[Lastname]]," ",Employees[[#This Row],[Firstname]], " ",LEFT(Employees[[#This Row],[Middlename]],1),IF(ISBLANK(Employees[[#This Row],[Middlename]])," ","."))</f>
        <v>DUNGO PURISIMA CORAZON E.</v>
      </c>
      <c r="C270" s="8" t="s">
        <v>1020</v>
      </c>
      <c r="D270" s="8" t="s">
        <v>408</v>
      </c>
      <c r="E270" s="8" t="s">
        <v>378</v>
      </c>
      <c r="F270" s="8" t="s">
        <v>390</v>
      </c>
      <c r="G270" s="8" t="s">
        <v>1997</v>
      </c>
      <c r="H270" s="8" t="s">
        <v>103</v>
      </c>
      <c r="I270" s="8" t="b">
        <f>COUNTIF(Employees[Employee Name],Employees[[#This Row],[Employee Name]])&gt;1</f>
        <v>0</v>
      </c>
    </row>
    <row r="271" spans="1:9" ht="30" hidden="1" customHeight="1" x14ac:dyDescent="0.3">
      <c r="A271" s="44">
        <f>IF(ISBLANK(Employees[[#This Row],[Employee Name]]),"",A270+1)</f>
        <v>268</v>
      </c>
      <c r="B271" s="8" t="str">
        <f>CONCATENATE(Employees[[#This Row],[Lastname]]," ",Employees[[#This Row],[Firstname]], " ",LEFT(Employees[[#This Row],[Middlename]],1),IF(ISBLANK(Employees[[#This Row],[Middlename]])," ","."))</f>
        <v>EGASAN DELIA J.</v>
      </c>
      <c r="C271" s="8" t="s">
        <v>820</v>
      </c>
      <c r="D271" s="8" t="s">
        <v>821</v>
      </c>
      <c r="E271" s="8" t="s">
        <v>193</v>
      </c>
      <c r="F271" s="18" t="s">
        <v>198</v>
      </c>
      <c r="G271" s="18" t="s">
        <v>1997</v>
      </c>
      <c r="H271" s="8" t="s">
        <v>135</v>
      </c>
      <c r="I271" s="8" t="b">
        <f>COUNTIF(Employees[Employee Name],Employees[[#This Row],[Employee Name]])&gt;1</f>
        <v>0</v>
      </c>
    </row>
    <row r="272" spans="1:9" ht="30" hidden="1" customHeight="1" x14ac:dyDescent="0.3">
      <c r="A272" s="44">
        <f>IF(ISBLANK(Employees[[#This Row],[Employee Name]]),"",A271+1)</f>
        <v>269</v>
      </c>
      <c r="B272" s="8" t="str">
        <f>CONCATENATE(Employees[[#This Row],[Lastname]]," ",Employees[[#This Row],[Firstname]], " ",LEFT(Employees[[#This Row],[Middlename]],1),IF(ISBLANK(Employees[[#This Row],[Middlename]])," ","."))</f>
        <v>EMELO MARXIANE T.</v>
      </c>
      <c r="C272" s="8" t="s">
        <v>926</v>
      </c>
      <c r="D272" s="8" t="s">
        <v>927</v>
      </c>
      <c r="E272" s="8" t="s">
        <v>107</v>
      </c>
      <c r="F272" s="8" t="s">
        <v>813</v>
      </c>
      <c r="G272" s="8" t="s">
        <v>1997</v>
      </c>
      <c r="H272" s="8" t="s">
        <v>97</v>
      </c>
      <c r="I272" s="8" t="b">
        <f>COUNTIF(Employees[Employee Name],Employees[[#This Row],[Employee Name]])&gt;1</f>
        <v>0</v>
      </c>
    </row>
    <row r="273" spans="1:9" ht="30" hidden="1" customHeight="1" x14ac:dyDescent="0.3">
      <c r="A273" s="44">
        <f>IF(ISBLANK(Employees[[#This Row],[Employee Name]]),"",A272+1)</f>
        <v>270</v>
      </c>
      <c r="B273" s="8" t="str">
        <f>CONCATENATE(Employees[[#This Row],[Lastname]]," ",Employees[[#This Row],[Firstname]], " ",LEFT(Employees[[#This Row],[Middlename]],1),IF(ISBLANK(Employees[[#This Row],[Middlename]])," ","."))</f>
        <v>EMELO MARYJANE T.</v>
      </c>
      <c r="C273" s="8" t="s">
        <v>926</v>
      </c>
      <c r="D273" s="8" t="s">
        <v>1043</v>
      </c>
      <c r="E273" s="8" t="s">
        <v>107</v>
      </c>
      <c r="F273" s="8" t="s">
        <v>813</v>
      </c>
      <c r="G273" s="8" t="s">
        <v>1997</v>
      </c>
      <c r="H273" s="8" t="s">
        <v>97</v>
      </c>
      <c r="I273" s="8" t="b">
        <f>COUNTIF(Employees[Employee Name],Employees[[#This Row],[Employee Name]])&gt;1</f>
        <v>0</v>
      </c>
    </row>
    <row r="274" spans="1:9" ht="30" hidden="1" customHeight="1" x14ac:dyDescent="0.3">
      <c r="A274" s="44">
        <f>IF(ISBLANK(Employees[[#This Row],[Employee Name]]),"",A273+1)</f>
        <v>271</v>
      </c>
      <c r="B274" s="8" t="str">
        <f>CONCATENATE(Employees[[#This Row],[Lastname]]," ",Employees[[#This Row],[Firstname]], " ",LEFT(Employees[[#This Row],[Middlename]],1),IF(ISBLANK(Employees[[#This Row],[Middlename]])," ","."))</f>
        <v>ENMACIO LEILA A.</v>
      </c>
      <c r="C274" s="8" t="s">
        <v>516</v>
      </c>
      <c r="D274" s="8" t="s">
        <v>517</v>
      </c>
      <c r="E274" s="8" t="s">
        <v>284</v>
      </c>
      <c r="F274" s="8" t="s">
        <v>518</v>
      </c>
      <c r="G274" s="18" t="s">
        <v>1997</v>
      </c>
      <c r="H274" s="8" t="s">
        <v>439</v>
      </c>
      <c r="I274" s="8" t="b">
        <f>COUNTIF(Employees[Employee Name],Employees[[#This Row],[Employee Name]])&gt;1</f>
        <v>0</v>
      </c>
    </row>
    <row r="275" spans="1:9" ht="30" hidden="1" customHeight="1" x14ac:dyDescent="0.3">
      <c r="A275" s="44">
        <f>IF(ISBLANK(Employees[[#This Row],[Employee Name]]),"",A274+1)</f>
        <v>272</v>
      </c>
      <c r="B275" s="8" t="str">
        <f>CONCATENATE(Employees[[#This Row],[Lastname]]," ",Employees[[#This Row],[Firstname]], " ",LEFT(Employees[[#This Row],[Middlename]],1),IF(ISBLANK(Employees[[#This Row],[Middlename]])," ","."))</f>
        <v>ENRIQUEZ ANABEL O.</v>
      </c>
      <c r="C275" s="8" t="s">
        <v>122</v>
      </c>
      <c r="D275" s="8" t="s">
        <v>389</v>
      </c>
      <c r="E275" s="8" t="s">
        <v>1497</v>
      </c>
      <c r="F275" s="8" t="s">
        <v>1290</v>
      </c>
      <c r="G275" s="18" t="s">
        <v>1290</v>
      </c>
      <c r="H275" s="8" t="s">
        <v>135</v>
      </c>
      <c r="I275" s="8" t="b">
        <f>COUNTIF(Employees[Employee Name],Employees[[#This Row],[Employee Name]])&gt;1</f>
        <v>0</v>
      </c>
    </row>
    <row r="276" spans="1:9" ht="30" hidden="1" customHeight="1" x14ac:dyDescent="0.3">
      <c r="A276" s="44">
        <f>IF(ISBLANK(Employees[[#This Row],[Employee Name]]),"",A275+1)</f>
        <v>273</v>
      </c>
      <c r="B276" s="8" t="str">
        <f>CONCATENATE(Employees[[#This Row],[Lastname]]," ",Employees[[#This Row],[Firstname]], " ",LEFT(Employees[[#This Row],[Middlename]],1),IF(ISBLANK(Employees[[#This Row],[Middlename]])," ","."))</f>
        <v>ENRIQUEZ EDGAR P.</v>
      </c>
      <c r="C276" s="8" t="s">
        <v>122</v>
      </c>
      <c r="D276" s="8" t="s">
        <v>123</v>
      </c>
      <c r="E276" s="8" t="s">
        <v>124</v>
      </c>
      <c r="F276" s="8" t="s">
        <v>125</v>
      </c>
      <c r="G276" s="18" t="s">
        <v>1997</v>
      </c>
      <c r="H276" s="8" t="s">
        <v>126</v>
      </c>
      <c r="I276" s="8" t="b">
        <f>COUNTIF(Employees[Employee Name],Employees[[#This Row],[Employee Name]])&gt;1</f>
        <v>0</v>
      </c>
    </row>
    <row r="277" spans="1:9" ht="30" hidden="1" customHeight="1" x14ac:dyDescent="0.3">
      <c r="A277" s="44">
        <f>IF(ISBLANK(Employees[[#This Row],[Employee Name]]),"",A276+1)</f>
        <v>274</v>
      </c>
      <c r="B277" s="8" t="str">
        <f>CONCATENATE(Employees[[#This Row],[Lastname]]," ",Employees[[#This Row],[Firstname]], " ",LEFT(Employees[[#This Row],[Middlename]],1),IF(ISBLANK(Employees[[#This Row],[Middlename]])," ","."))</f>
        <v xml:space="preserve">ENRIQUEZ ERIBERTO  </v>
      </c>
      <c r="C277" s="18" t="s">
        <v>122</v>
      </c>
      <c r="D277" s="18" t="s">
        <v>2115</v>
      </c>
      <c r="E277" s="8"/>
      <c r="F277" s="18" t="s">
        <v>1290</v>
      </c>
      <c r="G277" s="8"/>
      <c r="H277" s="18" t="s">
        <v>289</v>
      </c>
      <c r="I277" s="8" t="b">
        <f>COUNTIF(Employees[Employee Name],Employees[[#This Row],[Employee Name]])&gt;1</f>
        <v>0</v>
      </c>
    </row>
    <row r="278" spans="1:9" ht="30" hidden="1" customHeight="1" x14ac:dyDescent="0.3">
      <c r="A278" s="44">
        <f>IF(ISBLANK(Employees[[#This Row],[Employee Name]]),"",A277+1)</f>
        <v>275</v>
      </c>
      <c r="B278" s="8" t="str">
        <f>CONCATENATE(Employees[[#This Row],[Lastname]]," ",Employees[[#This Row],[Firstname]], " ",LEFT(Employees[[#This Row],[Middlename]],1),IF(ISBLANK(Employees[[#This Row],[Middlename]])," ","."))</f>
        <v>EREÑO MELANIE B.</v>
      </c>
      <c r="C278" s="18" t="s">
        <v>2138</v>
      </c>
      <c r="D278" s="18" t="s">
        <v>705</v>
      </c>
      <c r="E278" s="18" t="s">
        <v>145</v>
      </c>
      <c r="F278" s="18" t="s">
        <v>125</v>
      </c>
      <c r="G278" s="8"/>
      <c r="H278" s="18" t="s">
        <v>152</v>
      </c>
      <c r="I278" s="8" t="b">
        <f>COUNTIF(Employees[Employee Name],Employees[[#This Row],[Employee Name]])&gt;1</f>
        <v>0</v>
      </c>
    </row>
    <row r="279" spans="1:9" ht="30" hidden="1" customHeight="1" x14ac:dyDescent="0.3">
      <c r="A279" s="44">
        <f>IF(ISBLANK(Employees[[#This Row],[Employee Name]]),"",A278+1)</f>
        <v>276</v>
      </c>
      <c r="B279" s="8" t="str">
        <f>CONCATENATE(Employees[[#This Row],[Lastname]]," ",Employees[[#This Row],[Firstname]], " ",LEFT(Employees[[#This Row],[Middlename]],1),IF(ISBLANK(Employees[[#This Row],[Middlename]])," ","."))</f>
        <v>ERIDAO ROSALINDA P.</v>
      </c>
      <c r="C279" s="8" t="s">
        <v>230</v>
      </c>
      <c r="D279" s="8" t="s">
        <v>229</v>
      </c>
      <c r="E279" s="8" t="s">
        <v>124</v>
      </c>
      <c r="F279" s="8" t="s">
        <v>223</v>
      </c>
      <c r="G279" s="8" t="s">
        <v>1997</v>
      </c>
      <c r="H279" s="8" t="s">
        <v>213</v>
      </c>
      <c r="I279" s="8" t="b">
        <f>COUNTIF(Employees[Employee Name],Employees[[#This Row],[Employee Name]])&gt;1</f>
        <v>0</v>
      </c>
    </row>
    <row r="280" spans="1:9" ht="30" hidden="1" customHeight="1" x14ac:dyDescent="0.3">
      <c r="A280" s="44">
        <f>IF(ISBLANK(Employees[[#This Row],[Employee Name]]),"",A279+1)</f>
        <v>277</v>
      </c>
      <c r="B280" s="8" t="str">
        <f>CONCATENATE(Employees[[#This Row],[Lastname]]," ",Employees[[#This Row],[Firstname]], " ",LEFT(Employees[[#This Row],[Middlename]],1),IF(ISBLANK(Employees[[#This Row],[Middlename]])," ","."))</f>
        <v xml:space="preserve">ERNI RANDY  </v>
      </c>
      <c r="C280" s="18" t="s">
        <v>1523</v>
      </c>
      <c r="D280" s="18" t="s">
        <v>2256</v>
      </c>
      <c r="E280" s="8"/>
      <c r="F280" s="18" t="s">
        <v>2257</v>
      </c>
      <c r="G280" s="8"/>
      <c r="H280" s="18" t="s">
        <v>1717</v>
      </c>
      <c r="I280" s="8" t="b">
        <f>COUNTIF(Employees[Employee Name],Employees[[#This Row],[Employee Name]])&gt;1</f>
        <v>0</v>
      </c>
    </row>
    <row r="281" spans="1:9" ht="30" hidden="1" customHeight="1" x14ac:dyDescent="0.3">
      <c r="A281" s="44">
        <f>IF(ISBLANK(Employees[[#This Row],[Employee Name]]),"",A280+1)</f>
        <v>278</v>
      </c>
      <c r="B281" s="8" t="str">
        <f>CONCATENATE(Employees[[#This Row],[Lastname]]," ",Employees[[#This Row],[Firstname]], " ",LEFT(Employees[[#This Row],[Middlename]],1),IF(ISBLANK(Employees[[#This Row],[Middlename]])," ","."))</f>
        <v>ESCAMILLAS EVELYN M.</v>
      </c>
      <c r="C281" s="8" t="s">
        <v>412</v>
      </c>
      <c r="D281" s="8" t="s">
        <v>413</v>
      </c>
      <c r="E281" s="8" t="s">
        <v>84</v>
      </c>
      <c r="F281" s="8" t="s">
        <v>414</v>
      </c>
      <c r="G281" s="8" t="s">
        <v>1997</v>
      </c>
      <c r="H281" s="8" t="s">
        <v>103</v>
      </c>
      <c r="I281" s="8" t="b">
        <f>COUNTIF(Employees[Employee Name],Employees[[#This Row],[Employee Name]])&gt;1</f>
        <v>0</v>
      </c>
    </row>
    <row r="282" spans="1:9" ht="30" hidden="1" customHeight="1" x14ac:dyDescent="0.3">
      <c r="A282" s="44">
        <f>IF(ISBLANK(Employees[[#This Row],[Employee Name]]),"",A281+1)</f>
        <v>279</v>
      </c>
      <c r="B282" s="8" t="str">
        <f>CONCATENATE(Employees[[#This Row],[Lastname]]," ",Employees[[#This Row],[Firstname]], " ",LEFT(Employees[[#This Row],[Middlename]],1),IF(ISBLANK(Employees[[#This Row],[Middlename]])," ","."))</f>
        <v xml:space="preserve">ESMAEL EMRAN  </v>
      </c>
      <c r="C282" s="8" t="s">
        <v>1498</v>
      </c>
      <c r="D282" s="8" t="s">
        <v>1499</v>
      </c>
      <c r="E282" s="8"/>
      <c r="F282" s="8" t="s">
        <v>1290</v>
      </c>
      <c r="G282" s="18" t="s">
        <v>1290</v>
      </c>
      <c r="H282" s="8" t="s">
        <v>289</v>
      </c>
      <c r="I282" s="8" t="b">
        <f>COUNTIF(Employees[Employee Name],Employees[[#This Row],[Employee Name]])&gt;1</f>
        <v>0</v>
      </c>
    </row>
    <row r="283" spans="1:9" ht="30" hidden="1" customHeight="1" x14ac:dyDescent="0.3">
      <c r="A283" s="44">
        <f>IF(ISBLANK(Employees[[#This Row],[Employee Name]]),"",A282+1)</f>
        <v>280</v>
      </c>
      <c r="B283" s="8" t="str">
        <f>CONCATENATE(Employees[[#This Row],[Lastname]]," ",Employees[[#This Row],[Firstname]], " ",LEFT(Employees[[#This Row],[Middlename]],1),IF(ISBLANK(Employees[[#This Row],[Middlename]])," ","."))</f>
        <v>ESPINELI LORETA N.</v>
      </c>
      <c r="C283" s="18" t="s">
        <v>2242</v>
      </c>
      <c r="D283" s="18" t="s">
        <v>2243</v>
      </c>
      <c r="E283" s="18" t="s">
        <v>334</v>
      </c>
      <c r="F283" s="18" t="s">
        <v>1290</v>
      </c>
      <c r="G283" s="8"/>
      <c r="H283" s="18" t="s">
        <v>199</v>
      </c>
      <c r="I283" s="8" t="b">
        <f>COUNTIF(Employees[Employee Name],Employees[[#This Row],[Employee Name]])&gt;1</f>
        <v>0</v>
      </c>
    </row>
    <row r="284" spans="1:9" ht="30" hidden="1" customHeight="1" x14ac:dyDescent="0.3">
      <c r="A284" s="44">
        <f>IF(ISBLANK(Employees[[#This Row],[Employee Name]]),"",A283+1)</f>
        <v>281</v>
      </c>
      <c r="B284" s="8" t="str">
        <f>CONCATENATE(Employees[[#This Row],[Lastname]]," ",Employees[[#This Row],[Firstname]], " ",LEFT(Employees[[#This Row],[Middlename]],1),IF(ISBLANK(Employees[[#This Row],[Middlename]])," ","."))</f>
        <v>ESPINOSA RUBY ANN V.</v>
      </c>
      <c r="C284" s="8" t="s">
        <v>1500</v>
      </c>
      <c r="D284" s="8" t="s">
        <v>1501</v>
      </c>
      <c r="E284" s="8" t="s">
        <v>723</v>
      </c>
      <c r="F284" s="8" t="s">
        <v>1290</v>
      </c>
      <c r="G284" s="18" t="s">
        <v>1290</v>
      </c>
      <c r="H284" s="8" t="s">
        <v>97</v>
      </c>
      <c r="I284" s="8" t="b">
        <f>COUNTIF(Employees[Employee Name],Employees[[#This Row],[Employee Name]])&gt;1</f>
        <v>0</v>
      </c>
    </row>
    <row r="285" spans="1:9" ht="30" hidden="1" customHeight="1" x14ac:dyDescent="0.3">
      <c r="A285" s="44">
        <f>IF(ISBLANK(Employees[[#This Row],[Employee Name]]),"",A284+1)</f>
        <v>282</v>
      </c>
      <c r="B285" s="8" t="str">
        <f>CONCATENATE(Employees[[#This Row],[Lastname]]," ",Employees[[#This Row],[Firstname]], " ",LEFT(Employees[[#This Row],[Middlename]],1),IF(ISBLANK(Employees[[#This Row],[Middlename]])," ","."))</f>
        <v>ESPIRITU RONALD M.</v>
      </c>
      <c r="C285" s="8" t="s">
        <v>622</v>
      </c>
      <c r="D285" s="8" t="s">
        <v>623</v>
      </c>
      <c r="E285" s="8" t="s">
        <v>84</v>
      </c>
      <c r="F285" s="8" t="s">
        <v>125</v>
      </c>
      <c r="G285" s="18" t="s">
        <v>1997</v>
      </c>
      <c r="H285" s="8" t="s">
        <v>103</v>
      </c>
      <c r="I285" s="8" t="b">
        <f>COUNTIF(Employees[Employee Name],Employees[[#This Row],[Employee Name]])&gt;1</f>
        <v>0</v>
      </c>
    </row>
    <row r="286" spans="1:9" ht="30" hidden="1" customHeight="1" x14ac:dyDescent="0.3">
      <c r="A286" s="44">
        <f>IF(ISBLANK(Employees[[#This Row],[Employee Name]]),"",A285+1)</f>
        <v>283</v>
      </c>
      <c r="B286" s="8" t="str">
        <f>CONCATENATE(Employees[[#This Row],[Lastname]]," ",Employees[[#This Row],[Firstname]], " ",LEFT(Employees[[#This Row],[Middlename]],1),IF(ISBLANK(Employees[[#This Row],[Middlename]])," ","."))</f>
        <v>ESTABILLO JUSTINE CARL G.</v>
      </c>
      <c r="C286" s="8" t="s">
        <v>1405</v>
      </c>
      <c r="D286" s="8" t="s">
        <v>1502</v>
      </c>
      <c r="E286" s="8" t="s">
        <v>1503</v>
      </c>
      <c r="F286" s="8" t="s">
        <v>1705</v>
      </c>
      <c r="G286" s="18" t="s">
        <v>1705</v>
      </c>
      <c r="H286" s="8" t="s">
        <v>135</v>
      </c>
      <c r="I286" s="8" t="b">
        <f>COUNTIF(Employees[Employee Name],Employees[[#This Row],[Employee Name]])&gt;1</f>
        <v>0</v>
      </c>
    </row>
    <row r="287" spans="1:9" ht="30" hidden="1" customHeight="1" x14ac:dyDescent="0.3">
      <c r="A287" s="44">
        <f>IF(ISBLANK(Employees[[#This Row],[Employee Name]]),"",A286+1)</f>
        <v>284</v>
      </c>
      <c r="B287" s="8" t="str">
        <f>CONCATENATE(Employees[[#This Row],[Lastname]]," ",Employees[[#This Row],[Firstname]], " ",LEFT(Employees[[#This Row],[Middlename]],1),IF(ISBLANK(Employees[[#This Row],[Middlename]])," ","."))</f>
        <v>ESTALE JOCELYN M.</v>
      </c>
      <c r="C287" s="8" t="s">
        <v>1504</v>
      </c>
      <c r="D287" s="8" t="s">
        <v>1505</v>
      </c>
      <c r="E287" s="8" t="s">
        <v>132</v>
      </c>
      <c r="F287" s="8" t="s">
        <v>1290</v>
      </c>
      <c r="G287" s="18" t="s">
        <v>1290</v>
      </c>
      <c r="H287" s="8" t="s">
        <v>1708</v>
      </c>
      <c r="I287" s="8" t="b">
        <f>COUNTIF(Employees[Employee Name],Employees[[#This Row],[Employee Name]])&gt;1</f>
        <v>0</v>
      </c>
    </row>
    <row r="288" spans="1:9" ht="30" hidden="1" customHeight="1" x14ac:dyDescent="0.3">
      <c r="A288" s="44">
        <f>IF(ISBLANK(Employees[[#This Row],[Employee Name]]),"",A287+1)</f>
        <v>285</v>
      </c>
      <c r="B288" s="8" t="str">
        <f>CONCATENATE(Employees[[#This Row],[Lastname]]," ",Employees[[#This Row],[Firstname]], " ",LEFT(Employees[[#This Row],[Middlename]],1),IF(ISBLANK(Employees[[#This Row],[Middlename]])," ","."))</f>
        <v>ESTIEBAR ARISTOTLE B.</v>
      </c>
      <c r="C288" s="18" t="s">
        <v>2347</v>
      </c>
      <c r="D288" s="8" t="s">
        <v>1506</v>
      </c>
      <c r="E288" s="8" t="s">
        <v>145</v>
      </c>
      <c r="F288" s="8" t="s">
        <v>1290</v>
      </c>
      <c r="G288" s="18" t="s">
        <v>1290</v>
      </c>
      <c r="H288" s="8" t="s">
        <v>289</v>
      </c>
      <c r="I288" s="8" t="b">
        <f>COUNTIF(Employees[Employee Name],Employees[[#This Row],[Employee Name]])&gt;1</f>
        <v>0</v>
      </c>
    </row>
    <row r="289" spans="1:9" ht="30" hidden="1" customHeight="1" x14ac:dyDescent="0.3">
      <c r="A289" s="44">
        <f>IF(ISBLANK(Employees[[#This Row],[Employee Name]]),"",A288+1)</f>
        <v>286</v>
      </c>
      <c r="B289" s="8" t="str">
        <f>CONCATENATE(Employees[[#This Row],[Lastname]]," ",Employees[[#This Row],[Firstname]], " ",LEFT(Employees[[#This Row],[Middlename]],1),IF(ISBLANK(Employees[[#This Row],[Middlename]])," ","."))</f>
        <v>ESTIGOY BEVERLY ANNE P.</v>
      </c>
      <c r="C289" s="8" t="s">
        <v>383</v>
      </c>
      <c r="D289" s="8" t="s">
        <v>384</v>
      </c>
      <c r="E289" s="8" t="s">
        <v>124</v>
      </c>
      <c r="F289" s="8" t="s">
        <v>96</v>
      </c>
      <c r="G289" s="8" t="s">
        <v>1997</v>
      </c>
      <c r="H289" s="8" t="s">
        <v>97</v>
      </c>
      <c r="I289" s="8" t="b">
        <f>COUNTIF(Employees[Employee Name],Employees[[#This Row],[Employee Name]])&gt;1</f>
        <v>0</v>
      </c>
    </row>
    <row r="290" spans="1:9" ht="30" hidden="1" customHeight="1" x14ac:dyDescent="0.3">
      <c r="A290" s="44">
        <f>IF(ISBLANK(Employees[[#This Row],[Employee Name]]),"",A289+1)</f>
        <v>287</v>
      </c>
      <c r="B290" s="8" t="str">
        <f>CONCATENATE(Employees[[#This Row],[Lastname]]," ",Employees[[#This Row],[Firstname]], " ",LEFT(Employees[[#This Row],[Middlename]],1),IF(ISBLANK(Employees[[#This Row],[Middlename]])," ","."))</f>
        <v>ESTOLE JOCELYN D.</v>
      </c>
      <c r="C290" s="8" t="s">
        <v>1507</v>
      </c>
      <c r="D290" s="8" t="s">
        <v>1505</v>
      </c>
      <c r="E290" s="8" t="s">
        <v>119</v>
      </c>
      <c r="F290" s="8" t="s">
        <v>1290</v>
      </c>
      <c r="G290" s="18" t="s">
        <v>1290</v>
      </c>
      <c r="H290" s="8" t="s">
        <v>366</v>
      </c>
      <c r="I290" s="8" t="b">
        <f>COUNTIF(Employees[Employee Name],Employees[[#This Row],[Employee Name]])&gt;1</f>
        <v>0</v>
      </c>
    </row>
    <row r="291" spans="1:9" ht="30" hidden="1" customHeight="1" x14ac:dyDescent="0.3">
      <c r="A291" s="44">
        <f>IF(ISBLANK(Employees[[#This Row],[Employee Name]]),"",A290+1)</f>
        <v>288</v>
      </c>
      <c r="B291" s="8" t="str">
        <f>CONCATENATE(Employees[[#This Row],[Lastname]]," ",Employees[[#This Row],[Firstname]], " ",LEFT(Employees[[#This Row],[Middlename]],1),IF(ISBLANK(Employees[[#This Row],[Middlename]])," ","."))</f>
        <v>ESTRANGCO MERCY U.</v>
      </c>
      <c r="C291" s="8" t="s">
        <v>592</v>
      </c>
      <c r="D291" s="8" t="s">
        <v>593</v>
      </c>
      <c r="E291" s="8" t="s">
        <v>594</v>
      </c>
      <c r="F291" s="8" t="s">
        <v>198</v>
      </c>
      <c r="G291" s="18" t="s">
        <v>1997</v>
      </c>
      <c r="H291" s="8" t="s">
        <v>590</v>
      </c>
      <c r="I291" s="8" t="b">
        <f>COUNTIF(Employees[Employee Name],Employees[[#This Row],[Employee Name]])&gt;1</f>
        <v>0</v>
      </c>
    </row>
    <row r="292" spans="1:9" ht="30" hidden="1" customHeight="1" x14ac:dyDescent="0.3">
      <c r="A292" s="44">
        <f>IF(ISBLANK(Employees[[#This Row],[Employee Name]]),"",A291+1)</f>
        <v>289</v>
      </c>
      <c r="B292" s="8" t="str">
        <f>CONCATENATE(Employees[[#This Row],[Lastname]]," ",Employees[[#This Row],[Firstname]], " ",LEFT(Employees[[#This Row],[Middlename]],1),IF(ISBLANK(Employees[[#This Row],[Middlename]])," ","."))</f>
        <v>EVANGELISTA NORENA S.</v>
      </c>
      <c r="C292" s="8" t="s">
        <v>764</v>
      </c>
      <c r="D292" s="8" t="s">
        <v>765</v>
      </c>
      <c r="E292" s="8" t="s">
        <v>161</v>
      </c>
      <c r="F292" s="8" t="s">
        <v>766</v>
      </c>
      <c r="G292" s="18" t="s">
        <v>1997</v>
      </c>
      <c r="H292" s="8" t="s">
        <v>103</v>
      </c>
      <c r="I292" s="8" t="b">
        <f>COUNTIF(Employees[Employee Name],Employees[[#This Row],[Employee Name]])&gt;1</f>
        <v>0</v>
      </c>
    </row>
    <row r="293" spans="1:9" ht="30" hidden="1" customHeight="1" x14ac:dyDescent="0.3">
      <c r="A293" s="44">
        <f>IF(ISBLANK(Employees[[#This Row],[Employee Name]]),"",A292+1)</f>
        <v>290</v>
      </c>
      <c r="B293" s="8" t="str">
        <f>CONCATENATE(Employees[[#This Row],[Lastname]]," ",Employees[[#This Row],[Firstname]], " ",LEFT(Employees[[#This Row],[Middlename]],1),IF(ISBLANK(Employees[[#This Row],[Middlename]])," ","."))</f>
        <v>FELICIDARIO PAMELA C.</v>
      </c>
      <c r="C293" s="8" t="s">
        <v>1262</v>
      </c>
      <c r="D293" s="8" t="s">
        <v>1263</v>
      </c>
      <c r="E293" s="8" t="s">
        <v>1264</v>
      </c>
      <c r="F293" s="8" t="s">
        <v>125</v>
      </c>
      <c r="G293" s="18" t="s">
        <v>1997</v>
      </c>
      <c r="H293" s="8" t="s">
        <v>1198</v>
      </c>
      <c r="I293" s="8" t="b">
        <f>COUNTIF(Employees[Employee Name],Employees[[#This Row],[Employee Name]])&gt;1</f>
        <v>0</v>
      </c>
    </row>
    <row r="294" spans="1:9" ht="30" hidden="1" customHeight="1" x14ac:dyDescent="0.3">
      <c r="A294" s="44">
        <f>IF(ISBLANK(Employees[[#This Row],[Employee Name]]),"",A293+1)</f>
        <v>291</v>
      </c>
      <c r="B294" s="8" t="str">
        <f>CONCATENATE(Employees[[#This Row],[Lastname]]," ",Employees[[#This Row],[Firstname]], " ",LEFT(Employees[[#This Row],[Middlename]],1),IF(ISBLANK(Employees[[#This Row],[Middlename]])," ","."))</f>
        <v>FELLO VIRGILIO O.</v>
      </c>
      <c r="C294" s="8" t="s">
        <v>1129</v>
      </c>
      <c r="D294" s="8" t="s">
        <v>1130</v>
      </c>
      <c r="E294" s="8" t="s">
        <v>581</v>
      </c>
      <c r="F294" s="8" t="s">
        <v>1290</v>
      </c>
      <c r="G294" s="18" t="s">
        <v>1290</v>
      </c>
      <c r="H294" s="8" t="s">
        <v>199</v>
      </c>
      <c r="I294" s="8" t="b">
        <f>COUNTIF(Employees[Employee Name],Employees[[#This Row],[Employee Name]])&gt;1</f>
        <v>0</v>
      </c>
    </row>
    <row r="295" spans="1:9" ht="30" hidden="1" customHeight="1" x14ac:dyDescent="0.3">
      <c r="A295" s="44">
        <f>IF(ISBLANK(Employees[[#This Row],[Employee Name]]),"",A294+1)</f>
        <v>292</v>
      </c>
      <c r="B295" s="8" t="str">
        <f>CONCATENATE(Employees[[#This Row],[Lastname]]," ",Employees[[#This Row],[Firstname]], " ",LEFT(Employees[[#This Row],[Middlename]],1),IF(ISBLANK(Employees[[#This Row],[Middlename]])," ","."))</f>
        <v>FERMA AMELITA V.</v>
      </c>
      <c r="C295" s="8" t="s">
        <v>430</v>
      </c>
      <c r="D295" s="8" t="s">
        <v>770</v>
      </c>
      <c r="E295" s="8" t="s">
        <v>723</v>
      </c>
      <c r="F295" s="18" t="s">
        <v>2004</v>
      </c>
      <c r="G295" s="18" t="s">
        <v>1997</v>
      </c>
      <c r="H295" s="18" t="s">
        <v>1065</v>
      </c>
      <c r="I295" s="8" t="b">
        <f>COUNTIF(Employees[Employee Name],Employees[[#This Row],[Employee Name]])&gt;1</f>
        <v>0</v>
      </c>
    </row>
    <row r="296" spans="1:9" ht="30" hidden="1" customHeight="1" x14ac:dyDescent="0.3">
      <c r="A296" s="44">
        <f>IF(ISBLANK(Employees[[#This Row],[Employee Name]]),"",A295+1)</f>
        <v>293</v>
      </c>
      <c r="B296" s="8" t="str">
        <f>CONCATENATE(Employees[[#This Row],[Lastname]]," ",Employees[[#This Row],[Firstname]], " ",LEFT(Employees[[#This Row],[Middlename]],1),IF(ISBLANK(Employees[[#This Row],[Middlename]])," ","."))</f>
        <v>FERMA ARCELI C.</v>
      </c>
      <c r="C296" s="8" t="s">
        <v>430</v>
      </c>
      <c r="D296" s="8" t="s">
        <v>431</v>
      </c>
      <c r="E296" s="8" t="s">
        <v>134</v>
      </c>
      <c r="F296" s="8" t="s">
        <v>125</v>
      </c>
      <c r="G296" s="18" t="s">
        <v>1997</v>
      </c>
      <c r="H296" s="8" t="s">
        <v>331</v>
      </c>
      <c r="I296" s="8" t="b">
        <f>COUNTIF(Employees[Employee Name],Employees[[#This Row],[Employee Name]])&gt;1</f>
        <v>0</v>
      </c>
    </row>
    <row r="297" spans="1:9" ht="30" hidden="1" customHeight="1" x14ac:dyDescent="0.3">
      <c r="A297" s="44">
        <f>IF(ISBLANK(Employees[[#This Row],[Employee Name]]),"",A296+1)</f>
        <v>294</v>
      </c>
      <c r="B297" s="8" t="str">
        <f>CONCATENATE(Employees[[#This Row],[Lastname]]," ",Employees[[#This Row],[Firstname]], " ",LEFT(Employees[[#This Row],[Middlename]],1),IF(ISBLANK(Employees[[#This Row],[Middlename]])," ","."))</f>
        <v>FERMA ELIZA C.</v>
      </c>
      <c r="C297" s="18" t="s">
        <v>430</v>
      </c>
      <c r="D297" s="18" t="s">
        <v>2131</v>
      </c>
      <c r="E297" s="18" t="s">
        <v>134</v>
      </c>
      <c r="F297" s="18" t="s">
        <v>2132</v>
      </c>
      <c r="G297" s="8"/>
      <c r="H297" s="18" t="s">
        <v>2133</v>
      </c>
      <c r="I297" s="8" t="b">
        <f>COUNTIF(Employees[Employee Name],Employees[[#This Row],[Employee Name]])&gt;1</f>
        <v>0</v>
      </c>
    </row>
    <row r="298" spans="1:9" ht="30" hidden="1" customHeight="1" x14ac:dyDescent="0.3">
      <c r="A298" s="44">
        <f>IF(ISBLANK(Employees[[#This Row],[Employee Name]]),"",A297+1)</f>
        <v>295</v>
      </c>
      <c r="B298" s="8" t="str">
        <f>CONCATENATE(Employees[[#This Row],[Lastname]]," ",Employees[[#This Row],[Firstname]], " ",LEFT(Employees[[#This Row],[Middlename]],1),IF(ISBLANK(Employees[[#This Row],[Middlename]])," ","."))</f>
        <v>FERMA ERIC N.</v>
      </c>
      <c r="C298" s="8" t="s">
        <v>430</v>
      </c>
      <c r="D298" s="8" t="s">
        <v>1508</v>
      </c>
      <c r="E298" s="8" t="s">
        <v>1509</v>
      </c>
      <c r="F298" s="8" t="s">
        <v>1290</v>
      </c>
      <c r="G298" s="18" t="s">
        <v>1290</v>
      </c>
      <c r="H298" s="8" t="s">
        <v>209</v>
      </c>
      <c r="I298" s="8" t="b">
        <f>COUNTIF(Employees[Employee Name],Employees[[#This Row],[Employee Name]])&gt;1</f>
        <v>0</v>
      </c>
    </row>
    <row r="299" spans="1:9" ht="30" hidden="1" customHeight="1" x14ac:dyDescent="0.3">
      <c r="A299" s="44">
        <f>IF(ISBLANK(Employees[[#This Row],[Employee Name]]),"",A298+1)</f>
        <v>296</v>
      </c>
      <c r="B299" s="8" t="str">
        <f>CONCATENATE(Employees[[#This Row],[Lastname]]," ",Employees[[#This Row],[Firstname]], " ",LEFT(Employees[[#This Row],[Middlename]],1),IF(ISBLANK(Employees[[#This Row],[Middlename]])," ","."))</f>
        <v>FERMA ETHEL GRACE N.</v>
      </c>
      <c r="C299" s="8" t="s">
        <v>430</v>
      </c>
      <c r="D299" s="8" t="s">
        <v>1510</v>
      </c>
      <c r="E299" s="8" t="s">
        <v>1511</v>
      </c>
      <c r="F299" s="8" t="s">
        <v>1290</v>
      </c>
      <c r="G299" s="18" t="s">
        <v>1290</v>
      </c>
      <c r="H299" s="8" t="s">
        <v>97</v>
      </c>
      <c r="I299" s="8" t="b">
        <f>COUNTIF(Employees[Employee Name],Employees[[#This Row],[Employee Name]])&gt;1</f>
        <v>0</v>
      </c>
    </row>
    <row r="300" spans="1:9" ht="30" hidden="1" customHeight="1" x14ac:dyDescent="0.3">
      <c r="A300" s="44">
        <f>IF(ISBLANK(Employees[[#This Row],[Employee Name]]),"",A299+1)</f>
        <v>297</v>
      </c>
      <c r="B300" s="8" t="str">
        <f>CONCATENATE(Employees[[#This Row],[Lastname]]," ",Employees[[#This Row],[Firstname]], " ",LEFT(Employees[[#This Row],[Middlename]],1),IF(ISBLANK(Employees[[#This Row],[Middlename]])," ","."))</f>
        <v>FERMA JOSEFA O.</v>
      </c>
      <c r="C300" s="8" t="s">
        <v>430</v>
      </c>
      <c r="D300" s="8" t="s">
        <v>1096</v>
      </c>
      <c r="E300" s="8" t="s">
        <v>838</v>
      </c>
      <c r="F300" s="8" t="s">
        <v>867</v>
      </c>
      <c r="G300" s="18" t="s">
        <v>1997</v>
      </c>
      <c r="H300" s="18" t="s">
        <v>109</v>
      </c>
      <c r="I300" s="8" t="b">
        <f>COUNTIF(Employees[Employee Name],Employees[[#This Row],[Employee Name]])&gt;1</f>
        <v>0</v>
      </c>
    </row>
    <row r="301" spans="1:9" ht="30" hidden="1" customHeight="1" x14ac:dyDescent="0.3">
      <c r="A301" s="44">
        <f>IF(ISBLANK(Employees[[#This Row],[Employee Name]]),"",A300+1)</f>
        <v>298</v>
      </c>
      <c r="B301" s="8" t="str">
        <f>CONCATENATE(Employees[[#This Row],[Lastname]]," ",Employees[[#This Row],[Firstname]], " ",LEFT(Employees[[#This Row],[Middlename]],1),IF(ISBLANK(Employees[[#This Row],[Middlename]])," ","."))</f>
        <v>FERMA MARIA I.</v>
      </c>
      <c r="C301" s="8" t="s">
        <v>430</v>
      </c>
      <c r="D301" s="8" t="s">
        <v>721</v>
      </c>
      <c r="E301" s="8" t="s">
        <v>957</v>
      </c>
      <c r="F301" s="8" t="s">
        <v>125</v>
      </c>
      <c r="G301" s="18" t="s">
        <v>1997</v>
      </c>
      <c r="H301" s="8" t="s">
        <v>537</v>
      </c>
      <c r="I301" s="8" t="b">
        <f>COUNTIF(Employees[Employee Name],Employees[[#This Row],[Employee Name]])&gt;1</f>
        <v>0</v>
      </c>
    </row>
    <row r="302" spans="1:9" ht="30" hidden="1" customHeight="1" x14ac:dyDescent="0.3">
      <c r="A302" s="44">
        <f>IF(ISBLANK(Employees[[#This Row],[Employee Name]]),"",A301+1)</f>
        <v>299</v>
      </c>
      <c r="B302" s="8" t="str">
        <f>CONCATENATE(Employees[[#This Row],[Lastname]]," ",Employees[[#This Row],[Firstname]], " ",LEFT(Employees[[#This Row],[Middlename]],1),IF(ISBLANK(Employees[[#This Row],[Middlename]])," ","."))</f>
        <v>FERMA MARIA VICTORIA D.</v>
      </c>
      <c r="C302" s="8" t="s">
        <v>430</v>
      </c>
      <c r="D302" s="8" t="s">
        <v>573</v>
      </c>
      <c r="E302" s="8" t="s">
        <v>119</v>
      </c>
      <c r="F302" s="8" t="s">
        <v>125</v>
      </c>
      <c r="G302" s="18" t="s">
        <v>1997</v>
      </c>
      <c r="H302" s="8" t="s">
        <v>366</v>
      </c>
      <c r="I302" s="8" t="b">
        <f>COUNTIF(Employees[Employee Name],Employees[[#This Row],[Employee Name]])&gt;1</f>
        <v>0</v>
      </c>
    </row>
    <row r="303" spans="1:9" ht="30" hidden="1" customHeight="1" x14ac:dyDescent="0.3">
      <c r="A303" s="44">
        <f>IF(ISBLANK(Employees[[#This Row],[Employee Name]]),"",A302+1)</f>
        <v>300</v>
      </c>
      <c r="B303" s="8" t="str">
        <f>CONCATENATE(Employees[[#This Row],[Lastname]]," ",Employees[[#This Row],[Firstname]], " ",LEFT(Employees[[#This Row],[Middlename]],1),IF(ISBLANK(Employees[[#This Row],[Middlename]])," ","."))</f>
        <v xml:space="preserve">FERMA RAYMOND  </v>
      </c>
      <c r="C303" s="8" t="s">
        <v>430</v>
      </c>
      <c r="D303" s="8" t="s">
        <v>1512</v>
      </c>
      <c r="E303" s="8"/>
      <c r="F303" s="8" t="s">
        <v>1290</v>
      </c>
      <c r="G303" s="18" t="s">
        <v>1290</v>
      </c>
      <c r="H303" s="8" t="s">
        <v>289</v>
      </c>
      <c r="I303" s="8" t="b">
        <f>COUNTIF(Employees[Employee Name],Employees[[#This Row],[Employee Name]])&gt;1</f>
        <v>0</v>
      </c>
    </row>
    <row r="304" spans="1:9" ht="30" hidden="1" customHeight="1" x14ac:dyDescent="0.3">
      <c r="A304" s="44">
        <f>IF(ISBLANK(Employees[[#This Row],[Employee Name]]),"",A303+1)</f>
        <v>301</v>
      </c>
      <c r="B304" s="8" t="str">
        <f>CONCATENATE(Employees[[#This Row],[Lastname]]," ",Employees[[#This Row],[Firstname]], " ",LEFT(Employees[[#This Row],[Middlename]],1),IF(ISBLANK(Employees[[#This Row],[Middlename]])," ","."))</f>
        <v xml:space="preserve">FERMA ROMEO  </v>
      </c>
      <c r="C304" s="8" t="s">
        <v>430</v>
      </c>
      <c r="D304" s="8" t="s">
        <v>792</v>
      </c>
      <c r="E304" s="8"/>
      <c r="F304" s="18" t="s">
        <v>125</v>
      </c>
      <c r="G304" s="18" t="s">
        <v>1997</v>
      </c>
      <c r="H304" s="8" t="s">
        <v>289</v>
      </c>
      <c r="I304" s="8" t="b">
        <f>COUNTIF(Employees[Employee Name],Employees[[#This Row],[Employee Name]])&gt;1</f>
        <v>0</v>
      </c>
    </row>
    <row r="305" spans="1:9" ht="30" hidden="1" customHeight="1" x14ac:dyDescent="0.3">
      <c r="A305" s="44">
        <f>IF(ISBLANK(Employees[[#This Row],[Employee Name]]),"",A304+1)</f>
        <v>302</v>
      </c>
      <c r="B305" s="8" t="str">
        <f>CONCATENATE(Employees[[#This Row],[Lastname]]," ",Employees[[#This Row],[Firstname]], " ",LEFT(Employees[[#This Row],[Middlename]],1),IF(ISBLANK(Employees[[#This Row],[Middlename]])," ","."))</f>
        <v>FERNANDEZ MILAGROS C.</v>
      </c>
      <c r="C305" s="8" t="s">
        <v>784</v>
      </c>
      <c r="D305" s="8" t="s">
        <v>1077</v>
      </c>
      <c r="E305" s="8" t="s">
        <v>652</v>
      </c>
      <c r="F305" s="8" t="s">
        <v>198</v>
      </c>
      <c r="G305" s="18" t="s">
        <v>1997</v>
      </c>
      <c r="H305" s="8" t="s">
        <v>103</v>
      </c>
      <c r="I305" s="8" t="b">
        <f>COUNTIF(Employees[Employee Name],Employees[[#This Row],[Employee Name]])&gt;1</f>
        <v>0</v>
      </c>
    </row>
    <row r="306" spans="1:9" ht="30" hidden="1" customHeight="1" x14ac:dyDescent="0.3">
      <c r="A306" s="44">
        <f>IF(ISBLANK(Employees[[#This Row],[Employee Name]]),"",A305+1)</f>
        <v>303</v>
      </c>
      <c r="B306" s="8" t="str">
        <f>CONCATENATE(Employees[[#This Row],[Lastname]]," ",Employees[[#This Row],[Firstname]], " ",LEFT(Employees[[#This Row],[Middlename]],1),IF(ISBLANK(Employees[[#This Row],[Middlename]])," ","."))</f>
        <v>FERRY FRANCIS R.</v>
      </c>
      <c r="C306" s="18" t="s">
        <v>2309</v>
      </c>
      <c r="D306" s="18" t="s">
        <v>600</v>
      </c>
      <c r="E306" s="18" t="s">
        <v>2310</v>
      </c>
      <c r="F306" s="18" t="s">
        <v>96</v>
      </c>
      <c r="G306" s="8"/>
      <c r="H306" s="18" t="s">
        <v>97</v>
      </c>
      <c r="I306" s="8" t="b">
        <f>COUNTIF(Employees[Employee Name],Employees[[#This Row],[Employee Name]])&gt;1</f>
        <v>0</v>
      </c>
    </row>
    <row r="307" spans="1:9" ht="30" hidden="1" customHeight="1" x14ac:dyDescent="0.3">
      <c r="A307" s="44">
        <f>IF(ISBLANK(Employees[[#This Row],[Employee Name]]),"",A306+1)</f>
        <v>304</v>
      </c>
      <c r="B307" s="8" t="str">
        <f>CONCATENATE(Employees[[#This Row],[Lastname]]," ",Employees[[#This Row],[Firstname]], " ",LEFT(Employees[[#This Row],[Middlename]],1),IF(ISBLANK(Employees[[#This Row],[Middlename]])," ","."))</f>
        <v xml:space="preserve">FLAVIER ADORACION  </v>
      </c>
      <c r="C307" s="8" t="s">
        <v>474</v>
      </c>
      <c r="D307" s="8" t="s">
        <v>475</v>
      </c>
      <c r="E307" s="8"/>
      <c r="F307" s="8" t="s">
        <v>476</v>
      </c>
      <c r="G307" s="18" t="s">
        <v>1997</v>
      </c>
      <c r="H307" s="8" t="s">
        <v>109</v>
      </c>
      <c r="I307" s="8" t="b">
        <f>COUNTIF(Employees[Employee Name],Employees[[#This Row],[Employee Name]])&gt;1</f>
        <v>0</v>
      </c>
    </row>
    <row r="308" spans="1:9" ht="30" hidden="1" customHeight="1" x14ac:dyDescent="0.3">
      <c r="A308" s="44">
        <f>IF(ISBLANK(Employees[[#This Row],[Employee Name]]),"",A307+1)</f>
        <v>305</v>
      </c>
      <c r="B308" s="8" t="str">
        <f>CONCATENATE(Employees[[#This Row],[Lastname]]," ",Employees[[#This Row],[Firstname]], " ",LEFT(Employees[[#This Row],[Middlename]],1),IF(ISBLANK(Employees[[#This Row],[Middlename]])," ","."))</f>
        <v>FLORES CHRIZELLE MAE M.</v>
      </c>
      <c r="C308" s="18" t="s">
        <v>1513</v>
      </c>
      <c r="D308" s="18" t="s">
        <v>2216</v>
      </c>
      <c r="E308" s="18" t="s">
        <v>143</v>
      </c>
      <c r="F308" s="18" t="s">
        <v>2217</v>
      </c>
      <c r="G308" s="8"/>
      <c r="H308" s="18" t="s">
        <v>213</v>
      </c>
      <c r="I308" s="8" t="b">
        <f>COUNTIF(Employees[Employee Name],Employees[[#This Row],[Employee Name]])&gt;1</f>
        <v>0</v>
      </c>
    </row>
    <row r="309" spans="1:9" ht="30" hidden="1" customHeight="1" x14ac:dyDescent="0.3">
      <c r="A309" s="44">
        <f>IF(ISBLANK(Employees[[#This Row],[Employee Name]]),"",A308+1)</f>
        <v>306</v>
      </c>
      <c r="B309" s="8" t="str">
        <f>CONCATENATE(Employees[[#This Row],[Lastname]]," ",Employees[[#This Row],[Firstname]], " ",LEFT(Employees[[#This Row],[Middlename]],1),IF(ISBLANK(Employees[[#This Row],[Middlename]])," ","."))</f>
        <v xml:space="preserve">FLORES EDERLYN  </v>
      </c>
      <c r="C309" s="8" t="s">
        <v>1513</v>
      </c>
      <c r="D309" s="8" t="s">
        <v>1514</v>
      </c>
      <c r="E309" s="8"/>
      <c r="F309" s="8" t="s">
        <v>1290</v>
      </c>
      <c r="G309" s="18" t="s">
        <v>1290</v>
      </c>
      <c r="H309" s="8" t="s">
        <v>289</v>
      </c>
      <c r="I309" s="8" t="b">
        <f>COUNTIF(Employees[Employee Name],Employees[[#This Row],[Employee Name]])&gt;1</f>
        <v>0</v>
      </c>
    </row>
    <row r="310" spans="1:9" ht="30" hidden="1" customHeight="1" x14ac:dyDescent="0.3">
      <c r="A310" s="44">
        <f>IF(ISBLANK(Employees[[#This Row],[Employee Name]]),"",A309+1)</f>
        <v>307</v>
      </c>
      <c r="B310" s="8" t="str">
        <f>CONCATENATE(Employees[[#This Row],[Lastname]]," ",Employees[[#This Row],[Firstname]], " ",LEFT(Employees[[#This Row],[Middlename]],1),IF(ISBLANK(Employees[[#This Row],[Middlename]])," ","."))</f>
        <v>FLORES MARIA PATRICIA NICOLE C.</v>
      </c>
      <c r="C310" s="8" t="s">
        <v>1513</v>
      </c>
      <c r="D310" s="8" t="s">
        <v>1515</v>
      </c>
      <c r="E310" s="8" t="s">
        <v>1516</v>
      </c>
      <c r="F310" s="8" t="s">
        <v>1290</v>
      </c>
      <c r="G310" s="18" t="s">
        <v>1290</v>
      </c>
      <c r="H310" s="8" t="s">
        <v>97</v>
      </c>
      <c r="I310" s="8" t="b">
        <f>COUNTIF(Employees[Employee Name],Employees[[#This Row],[Employee Name]])&gt;1</f>
        <v>0</v>
      </c>
    </row>
    <row r="311" spans="1:9" ht="30" hidden="1" customHeight="1" x14ac:dyDescent="0.3">
      <c r="A311" s="44">
        <f>IF(ISBLANK(Employees[[#This Row],[Employee Name]]),"",A310+1)</f>
        <v>308</v>
      </c>
      <c r="B311" s="8" t="str">
        <f>CONCATENATE(Employees[[#This Row],[Lastname]]," ",Employees[[#This Row],[Firstname]], " ",LEFT(Employees[[#This Row],[Middlename]],1),IF(ISBLANK(Employees[[#This Row],[Middlename]])," ","."))</f>
        <v xml:space="preserve">FLORES RICHARD  </v>
      </c>
      <c r="C311" s="8" t="s">
        <v>1513</v>
      </c>
      <c r="D311" s="8" t="s">
        <v>1376</v>
      </c>
      <c r="E311" s="8"/>
      <c r="F311" s="8" t="s">
        <v>1290</v>
      </c>
      <c r="G311" s="18" t="s">
        <v>1290</v>
      </c>
      <c r="H311" s="8" t="s">
        <v>289</v>
      </c>
      <c r="I311" s="8" t="b">
        <f>COUNTIF(Employees[Employee Name],Employees[[#This Row],[Employee Name]])&gt;1</f>
        <v>0</v>
      </c>
    </row>
    <row r="312" spans="1:9" ht="30" hidden="1" customHeight="1" x14ac:dyDescent="0.3">
      <c r="A312" s="44">
        <f>IF(ISBLANK(Employees[[#This Row],[Employee Name]]),"",A311+1)</f>
        <v>309</v>
      </c>
      <c r="B312" s="8" t="str">
        <f>CONCATENATE(Employees[[#This Row],[Lastname]]," ",Employees[[#This Row],[Firstname]], " ",LEFT(Employees[[#This Row],[Middlename]],1),IF(ISBLANK(Employees[[#This Row],[Middlename]])," ","."))</f>
        <v>FRONDOZO AILEEN D.</v>
      </c>
      <c r="C312" s="8" t="s">
        <v>1517</v>
      </c>
      <c r="D312" s="8" t="s">
        <v>118</v>
      </c>
      <c r="E312" s="8" t="s">
        <v>119</v>
      </c>
      <c r="F312" s="8" t="s">
        <v>1290</v>
      </c>
      <c r="G312" s="18" t="s">
        <v>1290</v>
      </c>
      <c r="H312" s="8" t="s">
        <v>436</v>
      </c>
      <c r="I312" s="8" t="b">
        <f>COUNTIF(Employees[Employee Name],Employees[[#This Row],[Employee Name]])&gt;1</f>
        <v>0</v>
      </c>
    </row>
    <row r="313" spans="1:9" ht="30" hidden="1" customHeight="1" x14ac:dyDescent="0.3">
      <c r="A313" s="44">
        <f>IF(ISBLANK(Employees[[#This Row],[Employee Name]]),"",A312+1)</f>
        <v>310</v>
      </c>
      <c r="B313" s="8" t="str">
        <f>CONCATENATE(Employees[[#This Row],[Lastname]]," ",Employees[[#This Row],[Firstname]], " ",LEFT(Employees[[#This Row],[Middlename]],1),IF(ISBLANK(Employees[[#This Row],[Middlename]])," ","."))</f>
        <v xml:space="preserve">GABAC INOCENCIO  </v>
      </c>
      <c r="C313" s="18" t="s">
        <v>2357</v>
      </c>
      <c r="D313" s="18" t="s">
        <v>1981</v>
      </c>
      <c r="E313" s="8"/>
      <c r="F313" s="18" t="s">
        <v>1290</v>
      </c>
      <c r="G313" s="18" t="s">
        <v>1290</v>
      </c>
      <c r="H313" s="18" t="s">
        <v>1105</v>
      </c>
      <c r="I313" s="8" t="b">
        <f>COUNTIF(Employees[Employee Name],Employees[[#This Row],[Employee Name]])&gt;1</f>
        <v>0</v>
      </c>
    </row>
    <row r="314" spans="1:9" ht="30" hidden="1" customHeight="1" x14ac:dyDescent="0.3">
      <c r="A314" s="44">
        <f>IF(ISBLANK(Employees[[#This Row],[Employee Name]]),"",A313+1)</f>
        <v>311</v>
      </c>
      <c r="B314" s="8" t="str">
        <f>CONCATENATE(Employees[[#This Row],[Lastname]]," ",Employees[[#This Row],[Firstname]], " ",LEFT(Employees[[#This Row],[Middlename]],1),IF(ISBLANK(Employees[[#This Row],[Middlename]])," ","."))</f>
        <v>GABEJA MHAR G.</v>
      </c>
      <c r="C314" s="8" t="s">
        <v>602</v>
      </c>
      <c r="D314" s="8" t="s">
        <v>603</v>
      </c>
      <c r="E314" s="8" t="s">
        <v>166</v>
      </c>
      <c r="F314" s="8" t="s">
        <v>604</v>
      </c>
      <c r="G314" s="18" t="s">
        <v>1997</v>
      </c>
      <c r="H314" s="8" t="s">
        <v>590</v>
      </c>
      <c r="I314" s="8" t="b">
        <f>COUNTIF(Employees[Employee Name],Employees[[#This Row],[Employee Name]])&gt;1</f>
        <v>0</v>
      </c>
    </row>
    <row r="315" spans="1:9" ht="30" hidden="1" customHeight="1" x14ac:dyDescent="0.3">
      <c r="A315" s="44">
        <f>IF(ISBLANK(Employees[[#This Row],[Employee Name]]),"",A314+1)</f>
        <v>312</v>
      </c>
      <c r="B315" s="8" t="str">
        <f>CONCATENATE(Employees[[#This Row],[Lastname]]," ",Employees[[#This Row],[Firstname]], " ",LEFT(Employees[[#This Row],[Middlename]],1),IF(ISBLANK(Employees[[#This Row],[Middlename]])," ","."))</f>
        <v>GALANG JULIET B.</v>
      </c>
      <c r="C315" s="8" t="s">
        <v>933</v>
      </c>
      <c r="D315" s="8" t="s">
        <v>934</v>
      </c>
      <c r="E315" s="8" t="s">
        <v>935</v>
      </c>
      <c r="F315" s="8" t="s">
        <v>1999</v>
      </c>
      <c r="G315" s="18" t="s">
        <v>1998</v>
      </c>
      <c r="H315" s="8" t="s">
        <v>357</v>
      </c>
      <c r="I315" s="8" t="b">
        <f>COUNTIF(Employees[Employee Name],Employees[[#This Row],[Employee Name]])&gt;1</f>
        <v>0</v>
      </c>
    </row>
    <row r="316" spans="1:9" ht="30" hidden="1" customHeight="1" x14ac:dyDescent="0.3">
      <c r="A316" s="44">
        <f>IF(ISBLANK(Employees[[#This Row],[Employee Name]]),"",A315+1)</f>
        <v>313</v>
      </c>
      <c r="B316" s="8" t="str">
        <f>CONCATENATE(Employees[[#This Row],[Lastname]]," ",Employees[[#This Row],[Firstname]], " ",LEFT(Employees[[#This Row],[Middlename]],1),IF(ISBLANK(Employees[[#This Row],[Middlename]])," ","."))</f>
        <v>GALARDE DELFIN A.</v>
      </c>
      <c r="C316" s="8" t="s">
        <v>1518</v>
      </c>
      <c r="D316" s="8" t="s">
        <v>1519</v>
      </c>
      <c r="E316" s="8" t="s">
        <v>88</v>
      </c>
      <c r="F316" s="8" t="s">
        <v>1290</v>
      </c>
      <c r="G316" s="18" t="s">
        <v>1290</v>
      </c>
      <c r="H316" s="8" t="s">
        <v>1719</v>
      </c>
      <c r="I316" s="8" t="b">
        <f>COUNTIF(Employees[Employee Name],Employees[[#This Row],[Employee Name]])&gt;1</f>
        <v>0</v>
      </c>
    </row>
    <row r="317" spans="1:9" ht="30" hidden="1" customHeight="1" x14ac:dyDescent="0.3">
      <c r="A317" s="44">
        <f>IF(ISBLANK(Employees[[#This Row],[Employee Name]]),"",A316+1)</f>
        <v>314</v>
      </c>
      <c r="B317" s="8" t="str">
        <f>CONCATENATE(Employees[[#This Row],[Lastname]]," ",Employees[[#This Row],[Firstname]], " ",LEFT(Employees[[#This Row],[Middlename]],1),IF(ISBLANK(Employees[[#This Row],[Middlename]])," ","."))</f>
        <v>GARCIA HAIZEL M.</v>
      </c>
      <c r="C317" s="8" t="s">
        <v>363</v>
      </c>
      <c r="D317" s="8" t="s">
        <v>364</v>
      </c>
      <c r="E317" s="8" t="s">
        <v>806</v>
      </c>
      <c r="F317" s="8" t="s">
        <v>365</v>
      </c>
      <c r="G317" s="18" t="s">
        <v>1997</v>
      </c>
      <c r="H317" s="8" t="s">
        <v>366</v>
      </c>
      <c r="I317" s="8" t="b">
        <f>COUNTIF(Employees[Employee Name],Employees[[#This Row],[Employee Name]])&gt;1</f>
        <v>0</v>
      </c>
    </row>
    <row r="318" spans="1:9" ht="30" hidden="1" customHeight="1" x14ac:dyDescent="0.3">
      <c r="A318" s="44">
        <f>IF(ISBLANK(Employees[[#This Row],[Employee Name]]),"",A317+1)</f>
        <v>315</v>
      </c>
      <c r="B318" s="8" t="str">
        <f>CONCATENATE(Employees[[#This Row],[Lastname]]," ",Employees[[#This Row],[Firstname]], " ",LEFT(Employees[[#This Row],[Middlename]],1),IF(ISBLANK(Employees[[#This Row],[Middlename]])," ","."))</f>
        <v>GARCIA JINKY A.</v>
      </c>
      <c r="C318" s="18" t="s">
        <v>363</v>
      </c>
      <c r="D318" s="18" t="s">
        <v>2288</v>
      </c>
      <c r="E318" s="18" t="s">
        <v>510</v>
      </c>
      <c r="F318" s="18" t="s">
        <v>1288</v>
      </c>
      <c r="G318" s="8"/>
      <c r="H318" s="18" t="s">
        <v>2289</v>
      </c>
      <c r="I318" s="8" t="b">
        <f>COUNTIF(Employees[Employee Name],Employees[[#This Row],[Employee Name]])&gt;1</f>
        <v>0</v>
      </c>
    </row>
    <row r="319" spans="1:9" ht="30" hidden="1" customHeight="1" x14ac:dyDescent="0.3">
      <c r="A319" s="44">
        <f>IF(ISBLANK(Employees[[#This Row],[Employee Name]]),"",A318+1)</f>
        <v>316</v>
      </c>
      <c r="B319" s="8" t="str">
        <f>CONCATENATE(Employees[[#This Row],[Lastname]]," ",Employees[[#This Row],[Firstname]], " ",LEFT(Employees[[#This Row],[Middlename]],1),IF(ISBLANK(Employees[[#This Row],[Middlename]])," ","."))</f>
        <v>GARCIA JOAN B.</v>
      </c>
      <c r="C319" s="8" t="s">
        <v>363</v>
      </c>
      <c r="D319" s="8" t="s">
        <v>1520</v>
      </c>
      <c r="E319" s="8" t="s">
        <v>187</v>
      </c>
      <c r="F319" s="8" t="s">
        <v>1290</v>
      </c>
      <c r="G319" s="18" t="s">
        <v>1290</v>
      </c>
      <c r="H319" s="8" t="s">
        <v>97</v>
      </c>
      <c r="I319" s="8" t="b">
        <f>COUNTIF(Employees[Employee Name],Employees[[#This Row],[Employee Name]])&gt;1</f>
        <v>0</v>
      </c>
    </row>
    <row r="320" spans="1:9" ht="30" hidden="1" customHeight="1" x14ac:dyDescent="0.3">
      <c r="A320" s="44">
        <f>IF(ISBLANK(Employees[[#This Row],[Employee Name]]),"",A319+1)</f>
        <v>317</v>
      </c>
      <c r="B320" s="8" t="str">
        <f>CONCATENATE(Employees[[#This Row],[Lastname]]," ",Employees[[#This Row],[Firstname]], " ",LEFT(Employees[[#This Row],[Middlename]],1),IF(ISBLANK(Employees[[#This Row],[Middlename]])," ","."))</f>
        <v>GATPANDAN DOLORES J.</v>
      </c>
      <c r="C320" s="8" t="s">
        <v>218</v>
      </c>
      <c r="D320" s="8" t="s">
        <v>219</v>
      </c>
      <c r="E320" s="8" t="s">
        <v>139</v>
      </c>
      <c r="F320" s="8" t="s">
        <v>212</v>
      </c>
      <c r="G320" s="18" t="s">
        <v>1997</v>
      </c>
      <c r="H320" s="8" t="s">
        <v>213</v>
      </c>
      <c r="I320" s="8" t="b">
        <f>COUNTIF(Employees[Employee Name],Employees[[#This Row],[Employee Name]])&gt;1</f>
        <v>0</v>
      </c>
    </row>
    <row r="321" spans="1:9" ht="30" hidden="1" customHeight="1" x14ac:dyDescent="0.3">
      <c r="A321" s="44">
        <f>IF(ISBLANK(Employees[[#This Row],[Employee Name]]),"",A320+1)</f>
        <v>318</v>
      </c>
      <c r="B321" s="8" t="str">
        <f>CONCATENATE(Employees[[#This Row],[Lastname]]," ",Employees[[#This Row],[Firstname]], " ",LEFT(Employees[[#This Row],[Middlename]],1),IF(ISBLANK(Employees[[#This Row],[Middlename]])," ","."))</f>
        <v xml:space="preserve">GATPANDAN ETHEL  </v>
      </c>
      <c r="C321" s="8" t="s">
        <v>218</v>
      </c>
      <c r="D321" s="8" t="s">
        <v>1521</v>
      </c>
      <c r="E321" s="8"/>
      <c r="F321" s="8" t="s">
        <v>1290</v>
      </c>
      <c r="G321" s="18" t="s">
        <v>1290</v>
      </c>
      <c r="H321" s="8" t="s">
        <v>97</v>
      </c>
      <c r="I321" s="8" t="b">
        <f>COUNTIF(Employees[Employee Name],Employees[[#This Row],[Employee Name]])&gt;1</f>
        <v>0</v>
      </c>
    </row>
    <row r="322" spans="1:9" ht="30" hidden="1" customHeight="1" x14ac:dyDescent="0.3">
      <c r="A322" s="44">
        <f>IF(ISBLANK(Employees[[#This Row],[Employee Name]]),"",A321+1)</f>
        <v>319</v>
      </c>
      <c r="B322" s="8" t="str">
        <f>CONCATENATE(Employees[[#This Row],[Lastname]]," ",Employees[[#This Row],[Firstname]], " ",LEFT(Employees[[#This Row],[Middlename]],1),IF(ISBLANK(Employees[[#This Row],[Middlename]])," ","."))</f>
        <v>GATPANDAN MICHAEL E.</v>
      </c>
      <c r="C322" s="8" t="s">
        <v>218</v>
      </c>
      <c r="D322" s="8" t="s">
        <v>1522</v>
      </c>
      <c r="E322" s="8" t="s">
        <v>1523</v>
      </c>
      <c r="F322" s="8" t="s">
        <v>1290</v>
      </c>
      <c r="G322" s="18" t="s">
        <v>1290</v>
      </c>
      <c r="H322" s="8" t="s">
        <v>209</v>
      </c>
      <c r="I322" s="8" t="b">
        <f>COUNTIF(Employees[Employee Name],Employees[[#This Row],[Employee Name]])&gt;1</f>
        <v>0</v>
      </c>
    </row>
    <row r="323" spans="1:9" ht="30" hidden="1" customHeight="1" x14ac:dyDescent="0.3">
      <c r="A323" s="44">
        <f>IF(ISBLANK(Employees[[#This Row],[Employee Name]]),"",A322+1)</f>
        <v>320</v>
      </c>
      <c r="B323" s="8" t="str">
        <f>CONCATENATE(Employees[[#This Row],[Lastname]]," ",Employees[[#This Row],[Firstname]], " ",LEFT(Employees[[#This Row],[Middlename]],1),IF(ISBLANK(Employees[[#This Row],[Middlename]])," ","."))</f>
        <v>GATPANDAN NENITA M.</v>
      </c>
      <c r="C323" s="8" t="s">
        <v>218</v>
      </c>
      <c r="D323" s="8" t="s">
        <v>368</v>
      </c>
      <c r="E323" s="8" t="s">
        <v>84</v>
      </c>
      <c r="F323" s="8" t="s">
        <v>631</v>
      </c>
      <c r="G323" s="18" t="s">
        <v>1997</v>
      </c>
      <c r="H323" s="8" t="s">
        <v>369</v>
      </c>
      <c r="I323" s="8" t="b">
        <f>COUNTIF(Employees[Employee Name],Employees[[#This Row],[Employee Name]])&gt;1</f>
        <v>0</v>
      </c>
    </row>
    <row r="324" spans="1:9" ht="30" hidden="1" customHeight="1" x14ac:dyDescent="0.3">
      <c r="A324" s="44">
        <f>IF(ISBLANK(Employees[[#This Row],[Employee Name]]),"",A323+1)</f>
        <v>321</v>
      </c>
      <c r="B324" s="8" t="str">
        <f>CONCATENATE(Employees[[#This Row],[Lastname]]," ",Employees[[#This Row],[Firstname]], " ",LEFT(Employees[[#This Row],[Middlename]],1),IF(ISBLANK(Employees[[#This Row],[Middlename]])," ","."))</f>
        <v>GIBAGA RICA JEAN C.</v>
      </c>
      <c r="C324" s="18" t="s">
        <v>2272</v>
      </c>
      <c r="D324" s="18" t="s">
        <v>2273</v>
      </c>
      <c r="E324" s="18" t="s">
        <v>134</v>
      </c>
      <c r="F324" s="18" t="s">
        <v>1712</v>
      </c>
      <c r="G324" s="8"/>
      <c r="H324" s="8"/>
      <c r="I324" s="8" t="b">
        <f>COUNTIF(Employees[Employee Name],Employees[[#This Row],[Employee Name]])&gt;1</f>
        <v>0</v>
      </c>
    </row>
    <row r="325" spans="1:9" ht="30" hidden="1" customHeight="1" x14ac:dyDescent="0.3">
      <c r="A325" s="44">
        <f>IF(ISBLANK(Employees[[#This Row],[Employee Name]]),"",A324+1)</f>
        <v>322</v>
      </c>
      <c r="B325" s="8" t="str">
        <f>CONCATENATE(Employees[[#This Row],[Lastname]]," ",Employees[[#This Row],[Firstname]], " ",LEFT(Employees[[#This Row],[Middlename]],1),IF(ISBLANK(Employees[[#This Row],[Middlename]])," ","."))</f>
        <v>GOMEZ EMMA M.</v>
      </c>
      <c r="C325" s="8" t="s">
        <v>681</v>
      </c>
      <c r="D325" s="8" t="s">
        <v>484</v>
      </c>
      <c r="E325" s="8" t="s">
        <v>84</v>
      </c>
      <c r="F325" s="8" t="s">
        <v>682</v>
      </c>
      <c r="G325" s="18" t="s">
        <v>1997</v>
      </c>
      <c r="H325" s="8" t="s">
        <v>271</v>
      </c>
      <c r="I325" s="8" t="b">
        <f>COUNTIF(Employees[Employee Name],Employees[[#This Row],[Employee Name]])&gt;1</f>
        <v>0</v>
      </c>
    </row>
    <row r="326" spans="1:9" ht="30" hidden="1" customHeight="1" x14ac:dyDescent="0.3">
      <c r="A326" s="44">
        <f>IF(ISBLANK(Employees[[#This Row],[Employee Name]]),"",A325+1)</f>
        <v>323</v>
      </c>
      <c r="B326" s="8" t="str">
        <f>CONCATENATE(Employees[[#This Row],[Lastname]]," ",Employees[[#This Row],[Firstname]], " ",LEFT(Employees[[#This Row],[Middlename]],1),IF(ISBLANK(Employees[[#This Row],[Middlename]])," ","."))</f>
        <v>GONZALES CHRISTI NERISSE E.</v>
      </c>
      <c r="C326" s="8" t="s">
        <v>856</v>
      </c>
      <c r="D326" s="8" t="s">
        <v>1524</v>
      </c>
      <c r="E326" s="8" t="s">
        <v>378</v>
      </c>
      <c r="F326" s="8" t="s">
        <v>1290</v>
      </c>
      <c r="G326" s="18" t="s">
        <v>1290</v>
      </c>
      <c r="H326" s="8" t="s">
        <v>271</v>
      </c>
      <c r="I326" s="8" t="b">
        <f>COUNTIF(Employees[Employee Name],Employees[[#This Row],[Employee Name]])&gt;1</f>
        <v>0</v>
      </c>
    </row>
    <row r="327" spans="1:9" ht="30" hidden="1" customHeight="1" x14ac:dyDescent="0.3">
      <c r="A327" s="44">
        <f>IF(ISBLANK(Employees[[#This Row],[Employee Name]]),"",A326+1)</f>
        <v>324</v>
      </c>
      <c r="B327" s="8" t="str">
        <f>CONCATENATE(Employees[[#This Row],[Lastname]]," ",Employees[[#This Row],[Firstname]], " ",LEFT(Employees[[#This Row],[Middlename]],1),IF(ISBLANK(Employees[[#This Row],[Middlename]])," ","."))</f>
        <v>GONZALES CRISTI NERISSE E.</v>
      </c>
      <c r="C327" s="18" t="s">
        <v>856</v>
      </c>
      <c r="D327" s="18" t="s">
        <v>2353</v>
      </c>
      <c r="E327" s="18" t="s">
        <v>378</v>
      </c>
      <c r="F327" s="18" t="s">
        <v>1290</v>
      </c>
      <c r="G327" s="18" t="s">
        <v>1290</v>
      </c>
      <c r="H327" s="18" t="s">
        <v>271</v>
      </c>
      <c r="I327" s="8" t="b">
        <f>COUNTIF(Employees[Employee Name],Employees[[#This Row],[Employee Name]])&gt;1</f>
        <v>0</v>
      </c>
    </row>
    <row r="328" spans="1:9" ht="30" hidden="1" customHeight="1" x14ac:dyDescent="0.3">
      <c r="A328" s="44">
        <f>IF(ISBLANK(Employees[[#This Row],[Employee Name]]),"",A327+1)</f>
        <v>325</v>
      </c>
      <c r="B328" s="8" t="str">
        <f>CONCATENATE(Employees[[#This Row],[Lastname]]," ",Employees[[#This Row],[Firstname]], " ",LEFT(Employees[[#This Row],[Middlename]],1),IF(ISBLANK(Employees[[#This Row],[Middlename]])," ","."))</f>
        <v>GONZALES MARIO O.</v>
      </c>
      <c r="C328" s="8" t="s">
        <v>856</v>
      </c>
      <c r="D328" s="8" t="s">
        <v>596</v>
      </c>
      <c r="E328" s="8" t="s">
        <v>1525</v>
      </c>
      <c r="F328" s="8" t="s">
        <v>1290</v>
      </c>
      <c r="G328" s="18" t="s">
        <v>1290</v>
      </c>
      <c r="H328" s="8" t="s">
        <v>209</v>
      </c>
      <c r="I328" s="8" t="b">
        <f>COUNTIF(Employees[Employee Name],Employees[[#This Row],[Employee Name]])&gt;1</f>
        <v>0</v>
      </c>
    </row>
    <row r="329" spans="1:9" ht="30" hidden="1" customHeight="1" x14ac:dyDescent="0.3">
      <c r="A329" s="44">
        <f>IF(ISBLANK(Employees[[#This Row],[Employee Name]]),"",A328+1)</f>
        <v>326</v>
      </c>
      <c r="B329" s="8" t="str">
        <f>CONCATENATE(Employees[[#This Row],[Lastname]]," ",Employees[[#This Row],[Firstname]], " ",LEFT(Employees[[#This Row],[Middlename]],1),IF(ISBLANK(Employees[[#This Row],[Middlename]])," ","."))</f>
        <v>GONZALES MARY JANE D.</v>
      </c>
      <c r="C329" s="8" t="s">
        <v>856</v>
      </c>
      <c r="D329" s="8" t="s">
        <v>1496</v>
      </c>
      <c r="E329" s="8" t="s">
        <v>119</v>
      </c>
      <c r="F329" s="8" t="s">
        <v>1290</v>
      </c>
      <c r="G329" s="18" t="s">
        <v>1290</v>
      </c>
      <c r="H329" s="8" t="s">
        <v>213</v>
      </c>
      <c r="I329" s="8" t="b">
        <f>COUNTIF(Employees[Employee Name],Employees[[#This Row],[Employee Name]])&gt;1</f>
        <v>0</v>
      </c>
    </row>
    <row r="330" spans="1:9" ht="30" hidden="1" customHeight="1" x14ac:dyDescent="0.3">
      <c r="A330" s="44">
        <f>IF(ISBLANK(Employees[[#This Row],[Employee Name]]),"",A329+1)</f>
        <v>327</v>
      </c>
      <c r="B330" s="8" t="str">
        <f>CONCATENATE(Employees[[#This Row],[Lastname]]," ",Employees[[#This Row],[Firstname]], " ",LEFT(Employees[[#This Row],[Middlename]],1),IF(ISBLANK(Employees[[#This Row],[Middlename]])," ","."))</f>
        <v>GUAÑEZO MA. GINA P.</v>
      </c>
      <c r="C330" s="8" t="s">
        <v>760</v>
      </c>
      <c r="D330" s="8" t="s">
        <v>761</v>
      </c>
      <c r="E330" s="8" t="s">
        <v>124</v>
      </c>
      <c r="F330" s="8" t="s">
        <v>390</v>
      </c>
      <c r="G330" s="8" t="s">
        <v>1997</v>
      </c>
      <c r="H330" s="8" t="s">
        <v>103</v>
      </c>
      <c r="I330" s="8" t="b">
        <f>COUNTIF(Employees[Employee Name],Employees[[#This Row],[Employee Name]])&gt;1</f>
        <v>0</v>
      </c>
    </row>
    <row r="331" spans="1:9" ht="30" hidden="1" customHeight="1" x14ac:dyDescent="0.3">
      <c r="A331" s="44">
        <f>IF(ISBLANK(Employees[[#This Row],[Employee Name]]),"",A330+1)</f>
        <v>328</v>
      </c>
      <c r="B331" s="8" t="str">
        <f>CONCATENATE(Employees[[#This Row],[Lastname]]," ",Employees[[#This Row],[Firstname]], " ",LEFT(Employees[[#This Row],[Middlename]],1),IF(ISBLANK(Employees[[#This Row],[Middlename]])," ","."))</f>
        <v>GUAÑEZO MARY ANNE P.</v>
      </c>
      <c r="C331" s="18" t="s">
        <v>760</v>
      </c>
      <c r="D331" s="8" t="s">
        <v>835</v>
      </c>
      <c r="E331" s="8" t="s">
        <v>836</v>
      </c>
      <c r="F331" s="8" t="s">
        <v>125</v>
      </c>
      <c r="G331" s="18" t="s">
        <v>1997</v>
      </c>
      <c r="H331" s="8" t="s">
        <v>103</v>
      </c>
      <c r="I331" s="8" t="b">
        <f>COUNTIF(Employees[Employee Name],Employees[[#This Row],[Employee Name]])&gt;1</f>
        <v>0</v>
      </c>
    </row>
    <row r="332" spans="1:9" ht="30" hidden="1" customHeight="1" x14ac:dyDescent="0.3">
      <c r="A332" s="44">
        <f>IF(ISBLANK(Employees[[#This Row],[Employee Name]]),"",A331+1)</f>
        <v>329</v>
      </c>
      <c r="B332" s="8" t="str">
        <f>CONCATENATE(Employees[[#This Row],[Lastname]]," ",Employees[[#This Row],[Firstname]], " ",LEFT(Employees[[#This Row],[Middlename]],1),IF(ISBLANK(Employees[[#This Row],[Middlename]])," ","."))</f>
        <v xml:space="preserve">GUEVARRA ROLANDO  </v>
      </c>
      <c r="C332" s="8" t="s">
        <v>1526</v>
      </c>
      <c r="D332" s="8" t="s">
        <v>1527</v>
      </c>
      <c r="E332" s="8"/>
      <c r="F332" s="8" t="s">
        <v>1290</v>
      </c>
      <c r="G332" s="18" t="s">
        <v>1290</v>
      </c>
      <c r="H332" s="8" t="s">
        <v>289</v>
      </c>
      <c r="I332" s="8" t="b">
        <f>COUNTIF(Employees[Employee Name],Employees[[#This Row],[Employee Name]])&gt;1</f>
        <v>0</v>
      </c>
    </row>
    <row r="333" spans="1:9" ht="30" hidden="1" customHeight="1" x14ac:dyDescent="0.3">
      <c r="A333" s="44">
        <f>IF(ISBLANK(Employees[[#This Row],[Employee Name]]),"",A332+1)</f>
        <v>330</v>
      </c>
      <c r="B333" s="8" t="str">
        <f>CONCATENATE(Employees[[#This Row],[Lastname]]," ",Employees[[#This Row],[Firstname]], " ",LEFT(Employees[[#This Row],[Middlename]],1),IF(ISBLANK(Employees[[#This Row],[Middlename]])," ","."))</f>
        <v>GUMIRAN HERMINIA A.</v>
      </c>
      <c r="C333" s="8" t="s">
        <v>1528</v>
      </c>
      <c r="D333" s="8" t="s">
        <v>1529</v>
      </c>
      <c r="E333" s="8" t="s">
        <v>1530</v>
      </c>
      <c r="F333" s="8" t="s">
        <v>1290</v>
      </c>
      <c r="G333" s="18" t="s">
        <v>1290</v>
      </c>
      <c r="H333" s="8" t="s">
        <v>1066</v>
      </c>
      <c r="I333" s="8" t="b">
        <f>COUNTIF(Employees[Employee Name],Employees[[#This Row],[Employee Name]])&gt;1</f>
        <v>0</v>
      </c>
    </row>
    <row r="334" spans="1:9" ht="30" hidden="1" customHeight="1" x14ac:dyDescent="0.3">
      <c r="A334" s="44">
        <f>IF(ISBLANK(Employees[[#This Row],[Employee Name]]),"",A333+1)</f>
        <v>331</v>
      </c>
      <c r="B334" s="8" t="str">
        <f>CONCATENATE(Employees[[#This Row],[Lastname]]," ",Employees[[#This Row],[Firstname]], " ",LEFT(Employees[[#This Row],[Middlename]],1),IF(ISBLANK(Employees[[#This Row],[Middlename]])," ","."))</f>
        <v>GUTIERREZ LYDIA C.</v>
      </c>
      <c r="C334" s="8" t="s">
        <v>172</v>
      </c>
      <c r="D334" s="8" t="s">
        <v>173</v>
      </c>
      <c r="E334" s="8" t="s">
        <v>692</v>
      </c>
      <c r="F334" s="8" t="s">
        <v>174</v>
      </c>
      <c r="G334" s="18" t="s">
        <v>1997</v>
      </c>
      <c r="H334" s="8" t="s">
        <v>89</v>
      </c>
      <c r="I334" s="8" t="b">
        <f>COUNTIF(Employees[Employee Name],Employees[[#This Row],[Employee Name]])&gt;1</f>
        <v>0</v>
      </c>
    </row>
    <row r="335" spans="1:9" ht="30" hidden="1" customHeight="1" x14ac:dyDescent="0.3">
      <c r="A335" s="44">
        <f>IF(ISBLANK(Employees[[#This Row],[Employee Name]]),"",A334+1)</f>
        <v>332</v>
      </c>
      <c r="B335" s="8" t="str">
        <f>CONCATENATE(Employees[[#This Row],[Lastname]]," ",Employees[[#This Row],[Firstname]], " ",LEFT(Employees[[#This Row],[Middlename]],1),IF(ISBLANK(Employees[[#This Row],[Middlename]])," ","."))</f>
        <v>GUTIERREZ MARICIS A.</v>
      </c>
      <c r="C335" s="18" t="s">
        <v>172</v>
      </c>
      <c r="D335" s="18" t="s">
        <v>2120</v>
      </c>
      <c r="E335" s="18" t="s">
        <v>88</v>
      </c>
      <c r="F335" s="18" t="s">
        <v>2118</v>
      </c>
      <c r="G335" s="8"/>
      <c r="H335" s="18" t="s">
        <v>141</v>
      </c>
      <c r="I335" s="8" t="b">
        <f>COUNTIF(Employees[Employee Name],Employees[[#This Row],[Employee Name]])&gt;1</f>
        <v>0</v>
      </c>
    </row>
    <row r="336" spans="1:9" ht="30" hidden="1" customHeight="1" x14ac:dyDescent="0.3">
      <c r="A336" s="44">
        <f>IF(ISBLANK(Employees[[#This Row],[Employee Name]]),"",A335+1)</f>
        <v>333</v>
      </c>
      <c r="B336" s="8" t="str">
        <f>CONCATENATE(Employees[[#This Row],[Lastname]]," ",Employees[[#This Row],[Firstname]], " ",LEFT(Employees[[#This Row],[Middlename]],1),IF(ISBLANK(Employees[[#This Row],[Middlename]])," ","."))</f>
        <v>GUTIERREZ RENCELLE LALAINE A.</v>
      </c>
      <c r="C336" s="8" t="s">
        <v>172</v>
      </c>
      <c r="D336" s="8" t="s">
        <v>1531</v>
      </c>
      <c r="E336" s="8" t="s">
        <v>284</v>
      </c>
      <c r="F336" s="8" t="s">
        <v>1290</v>
      </c>
      <c r="G336" s="18" t="s">
        <v>1290</v>
      </c>
      <c r="H336" s="8" t="s">
        <v>126</v>
      </c>
      <c r="I336" s="8" t="b">
        <f>COUNTIF(Employees[Employee Name],Employees[[#This Row],[Employee Name]])&gt;1</f>
        <v>0</v>
      </c>
    </row>
    <row r="337" spans="1:9" ht="30" hidden="1" customHeight="1" x14ac:dyDescent="0.3">
      <c r="A337" s="44">
        <f>IF(ISBLANK(Employees[[#This Row],[Employee Name]]),"",A336+1)</f>
        <v>334</v>
      </c>
      <c r="B337" s="8" t="str">
        <f>CONCATENATE(Employees[[#This Row],[Lastname]]," ",Employees[[#This Row],[Firstname]], " ",LEFT(Employees[[#This Row],[Middlename]],1),IF(ISBLANK(Employees[[#This Row],[Middlename]])," ","."))</f>
        <v>HADAP JONALYN L.</v>
      </c>
      <c r="C337" s="8" t="s">
        <v>232</v>
      </c>
      <c r="D337" s="8" t="s">
        <v>233</v>
      </c>
      <c r="E337" s="8" t="s">
        <v>234</v>
      </c>
      <c r="F337" s="8" t="s">
        <v>212</v>
      </c>
      <c r="G337" s="18" t="s">
        <v>1997</v>
      </c>
      <c r="H337" s="8" t="s">
        <v>213</v>
      </c>
      <c r="I337" s="8" t="b">
        <f>COUNTIF(Employees[Employee Name],Employees[[#This Row],[Employee Name]])&gt;1</f>
        <v>0</v>
      </c>
    </row>
    <row r="338" spans="1:9" ht="30" hidden="1" customHeight="1" x14ac:dyDescent="0.3">
      <c r="A338" s="44">
        <f>IF(ISBLANK(Employees[[#This Row],[Employee Name]]),"",A337+1)</f>
        <v>335</v>
      </c>
      <c r="B338" s="8" t="str">
        <f>CONCATENATE(Employees[[#This Row],[Lastname]]," ",Employees[[#This Row],[Firstname]], " ",LEFT(Employees[[#This Row],[Middlename]],1),IF(ISBLANK(Employees[[#This Row],[Middlename]])," ","."))</f>
        <v>HAPITA MELANIE A.</v>
      </c>
      <c r="C338" s="8" t="s">
        <v>704</v>
      </c>
      <c r="D338" s="8" t="s">
        <v>705</v>
      </c>
      <c r="E338" s="8" t="s">
        <v>1532</v>
      </c>
      <c r="F338" s="8" t="s">
        <v>1290</v>
      </c>
      <c r="G338" s="18" t="s">
        <v>1290</v>
      </c>
      <c r="H338" s="8" t="s">
        <v>97</v>
      </c>
      <c r="I338" s="8" t="b">
        <f>COUNTIF(Employees[Employee Name],Employees[[#This Row],[Employee Name]])&gt;1</f>
        <v>0</v>
      </c>
    </row>
    <row r="339" spans="1:9" ht="30" hidden="1" customHeight="1" x14ac:dyDescent="0.3">
      <c r="A339" s="44">
        <f>IF(ISBLANK(Employees[[#This Row],[Employee Name]]),"",A338+1)</f>
        <v>336</v>
      </c>
      <c r="B339" s="8" t="str">
        <f>CONCATENATE(Employees[[#This Row],[Lastname]]," ",Employees[[#This Row],[Firstname]], " ",LEFT(Employees[[#This Row],[Middlename]],1),IF(ISBLANK(Employees[[#This Row],[Middlename]])," ","."))</f>
        <v>HAYAG JERMAINE JOI D.</v>
      </c>
      <c r="C339" s="8" t="s">
        <v>1266</v>
      </c>
      <c r="D339" s="8" t="s">
        <v>1267</v>
      </c>
      <c r="E339" s="8" t="s">
        <v>447</v>
      </c>
      <c r="F339" s="8" t="s">
        <v>96</v>
      </c>
      <c r="G339" s="8" t="s">
        <v>1997</v>
      </c>
      <c r="H339" s="8" t="s">
        <v>135</v>
      </c>
      <c r="I339" s="8" t="b">
        <f>COUNTIF(Employees[Employee Name],Employees[[#This Row],[Employee Name]])&gt;1</f>
        <v>0</v>
      </c>
    </row>
    <row r="340" spans="1:9" ht="30" hidden="1" customHeight="1" x14ac:dyDescent="0.3">
      <c r="A340" s="44">
        <f>IF(ISBLANK(Employees[[#This Row],[Employee Name]]),"",A339+1)</f>
        <v>337</v>
      </c>
      <c r="B340" s="8" t="str">
        <f>CONCATENATE(Employees[[#This Row],[Lastname]]," ",Employees[[#This Row],[Firstname]], " ",LEFT(Employees[[#This Row],[Middlename]],1),IF(ISBLANK(Employees[[#This Row],[Middlename]])," ","."))</f>
        <v xml:space="preserve">HERNADEZ VICTOR  </v>
      </c>
      <c r="C340" s="8" t="s">
        <v>918</v>
      </c>
      <c r="D340" s="8" t="s">
        <v>248</v>
      </c>
      <c r="E340" s="8"/>
      <c r="F340" s="18" t="s">
        <v>125</v>
      </c>
      <c r="G340" s="18" t="s">
        <v>1997</v>
      </c>
      <c r="H340" s="8" t="s">
        <v>97</v>
      </c>
      <c r="I340" s="8" t="b">
        <f>COUNTIF(Employees[Employee Name],Employees[[#This Row],[Employee Name]])&gt;1</f>
        <v>0</v>
      </c>
    </row>
    <row r="341" spans="1:9" ht="30" hidden="1" customHeight="1" x14ac:dyDescent="0.3">
      <c r="A341" s="44">
        <f>IF(ISBLANK(Employees[[#This Row],[Employee Name]]),"",A340+1)</f>
        <v>338</v>
      </c>
      <c r="B341" s="8" t="str">
        <f>CONCATENATE(Employees[[#This Row],[Lastname]]," ",Employees[[#This Row],[Firstname]], " ",LEFT(Employees[[#This Row],[Middlename]],1),IF(ISBLANK(Employees[[#This Row],[Middlename]])," ","."))</f>
        <v>HERNANDEZ CORNELIO A.</v>
      </c>
      <c r="C341" s="8" t="s">
        <v>128</v>
      </c>
      <c r="D341" s="8" t="s">
        <v>588</v>
      </c>
      <c r="E341" s="8" t="s">
        <v>88</v>
      </c>
      <c r="F341" s="8" t="s">
        <v>198</v>
      </c>
      <c r="G341" s="18" t="s">
        <v>1997</v>
      </c>
      <c r="H341" s="8" t="s">
        <v>366</v>
      </c>
      <c r="I341" s="8" t="b">
        <f>COUNTIF(Employees[Employee Name],Employees[[#This Row],[Employee Name]])&gt;1</f>
        <v>0</v>
      </c>
    </row>
    <row r="342" spans="1:9" ht="30" hidden="1" customHeight="1" x14ac:dyDescent="0.3">
      <c r="A342" s="44">
        <f>IF(ISBLANK(Employees[[#This Row],[Employee Name]]),"",A341+1)</f>
        <v>339</v>
      </c>
      <c r="B342" s="8" t="str">
        <f>CONCATENATE(Employees[[#This Row],[Lastname]]," ",Employees[[#This Row],[Firstname]], " ",LEFT(Employees[[#This Row],[Middlename]],1),IF(ISBLANK(Employees[[#This Row],[Middlename]])," ","."))</f>
        <v>HERNANDEZ DARREL JESUS M.</v>
      </c>
      <c r="C342" s="8" t="s">
        <v>128</v>
      </c>
      <c r="D342" s="8" t="s">
        <v>2333</v>
      </c>
      <c r="E342" s="8" t="s">
        <v>689</v>
      </c>
      <c r="F342" s="8" t="s">
        <v>96</v>
      </c>
      <c r="G342" s="8" t="s">
        <v>1997</v>
      </c>
      <c r="H342" s="8" t="s">
        <v>135</v>
      </c>
      <c r="I342" s="8" t="b">
        <f>COUNTIF(Employees[Employee Name],Employees[[#This Row],[Employee Name]])&gt;1</f>
        <v>0</v>
      </c>
    </row>
    <row r="343" spans="1:9" ht="30" hidden="1" customHeight="1" x14ac:dyDescent="0.3">
      <c r="A343" s="44">
        <f>IF(ISBLANK(Employees[[#This Row],[Employee Name]]),"",A342+1)</f>
        <v>340</v>
      </c>
      <c r="B343" s="8" t="str">
        <f>CONCATENATE(Employees[[#This Row],[Lastname]]," ",Employees[[#This Row],[Firstname]], " ",LEFT(Employees[[#This Row],[Middlename]],1),IF(ISBLANK(Employees[[#This Row],[Middlename]])," ","."))</f>
        <v>HERNANDEZ DONATO Q.</v>
      </c>
      <c r="C343" s="8" t="s">
        <v>128</v>
      </c>
      <c r="D343" s="8" t="s">
        <v>381</v>
      </c>
      <c r="E343" s="8" t="s">
        <v>277</v>
      </c>
      <c r="F343" s="8" t="s">
        <v>96</v>
      </c>
      <c r="G343" s="8" t="s">
        <v>1997</v>
      </c>
      <c r="H343" s="8" t="s">
        <v>97</v>
      </c>
      <c r="I343" s="8" t="b">
        <f>COUNTIF(Employees[Employee Name],Employees[[#This Row],[Employee Name]])&gt;1</f>
        <v>0</v>
      </c>
    </row>
    <row r="344" spans="1:9" ht="30" hidden="1" customHeight="1" x14ac:dyDescent="0.3">
      <c r="A344" s="44">
        <f>IF(ISBLANK(Employees[[#This Row],[Employee Name]]),"",A343+1)</f>
        <v>341</v>
      </c>
      <c r="B344" s="8" t="str">
        <f>CONCATENATE(Employees[[#This Row],[Lastname]]," ",Employees[[#This Row],[Firstname]], " ",LEFT(Employees[[#This Row],[Middlename]],1),IF(ISBLANK(Employees[[#This Row],[Middlename]])," ","."))</f>
        <v>HERNANDEZ MARIO A.</v>
      </c>
      <c r="C344" s="8" t="s">
        <v>128</v>
      </c>
      <c r="D344" s="8" t="s">
        <v>596</v>
      </c>
      <c r="E344" s="8" t="s">
        <v>88</v>
      </c>
      <c r="F344" s="8" t="s">
        <v>198</v>
      </c>
      <c r="G344" s="18" t="s">
        <v>1997</v>
      </c>
      <c r="H344" s="8" t="s">
        <v>590</v>
      </c>
      <c r="I344" s="8" t="b">
        <f>COUNTIF(Employees[Employee Name],Employees[[#This Row],[Employee Name]])&gt;1</f>
        <v>0</v>
      </c>
    </row>
    <row r="345" spans="1:9" ht="30" hidden="1" customHeight="1" x14ac:dyDescent="0.3">
      <c r="A345" s="44">
        <f>IF(ISBLANK(Employees[[#This Row],[Employee Name]]),"",A344+1)</f>
        <v>342</v>
      </c>
      <c r="B345" s="8" t="str">
        <f>CONCATENATE(Employees[[#This Row],[Lastname]]," ",Employees[[#This Row],[Firstname]], " ",LEFT(Employees[[#This Row],[Middlename]],1),IF(ISBLANK(Employees[[#This Row],[Middlename]])," ","."))</f>
        <v>HERNANDEZ ROBERTO M.</v>
      </c>
      <c r="C345" s="8" t="s">
        <v>128</v>
      </c>
      <c r="D345" s="8" t="s">
        <v>129</v>
      </c>
      <c r="E345" s="8" t="s">
        <v>84</v>
      </c>
      <c r="F345" s="8" t="s">
        <v>125</v>
      </c>
      <c r="G345" s="18" t="s">
        <v>1997</v>
      </c>
      <c r="H345" s="8" t="s">
        <v>130</v>
      </c>
      <c r="I345" s="8" t="b">
        <f>COUNTIF(Employees[Employee Name],Employees[[#This Row],[Employee Name]])&gt;1</f>
        <v>0</v>
      </c>
    </row>
    <row r="346" spans="1:9" ht="30" hidden="1" customHeight="1" x14ac:dyDescent="0.3">
      <c r="A346" s="44">
        <f>IF(ISBLANK(Employees[[#This Row],[Employee Name]]),"",A345+1)</f>
        <v>343</v>
      </c>
      <c r="B346" s="8" t="str">
        <f>CONCATENATE(Employees[[#This Row],[Lastname]]," ",Employees[[#This Row],[Firstname]], " ",LEFT(Employees[[#This Row],[Middlename]],1),IF(ISBLANK(Employees[[#This Row],[Middlename]])," ","."))</f>
        <v>HERNANDEZ RODERICK M.</v>
      </c>
      <c r="C346" s="8" t="s">
        <v>128</v>
      </c>
      <c r="D346" s="8" t="s">
        <v>1533</v>
      </c>
      <c r="E346" s="8" t="s">
        <v>84</v>
      </c>
      <c r="F346" s="8" t="s">
        <v>1290</v>
      </c>
      <c r="G346" s="18" t="s">
        <v>1290</v>
      </c>
      <c r="H346" s="8" t="s">
        <v>1708</v>
      </c>
      <c r="I346" s="8" t="b">
        <f>COUNTIF(Employees[Employee Name],Employees[[#This Row],[Employee Name]])&gt;1</f>
        <v>0</v>
      </c>
    </row>
    <row r="347" spans="1:9" ht="30" hidden="1" customHeight="1" x14ac:dyDescent="0.3">
      <c r="A347" s="44">
        <f>IF(ISBLANK(Employees[[#This Row],[Employee Name]]),"",A346+1)</f>
        <v>344</v>
      </c>
      <c r="B347" s="8" t="str">
        <f>CONCATENATE(Employees[[#This Row],[Lastname]]," ",Employees[[#This Row],[Firstname]], " ",LEFT(Employees[[#This Row],[Middlename]],1),IF(ISBLANK(Employees[[#This Row],[Middlename]])," ","."))</f>
        <v>HERNANDO BENILDA S.</v>
      </c>
      <c r="C347" s="8" t="s">
        <v>619</v>
      </c>
      <c r="D347" s="8" t="s">
        <v>1339</v>
      </c>
      <c r="E347" s="8" t="s">
        <v>1340</v>
      </c>
      <c r="F347" s="8" t="s">
        <v>125</v>
      </c>
      <c r="G347" s="18" t="s">
        <v>1997</v>
      </c>
      <c r="H347" s="8" t="s">
        <v>361</v>
      </c>
      <c r="I347" s="8" t="b">
        <f>COUNTIF(Employees[Employee Name],Employees[[#This Row],[Employee Name]])&gt;1</f>
        <v>0</v>
      </c>
    </row>
    <row r="348" spans="1:9" ht="30" hidden="1" customHeight="1" x14ac:dyDescent="0.3">
      <c r="A348" s="44">
        <f>IF(ISBLANK(Employees[[#This Row],[Employee Name]]),"",A347+1)</f>
        <v>345</v>
      </c>
      <c r="B348" s="8" t="str">
        <f>CONCATENATE(Employees[[#This Row],[Lastname]]," ",Employees[[#This Row],[Firstname]], " ",LEFT(Employees[[#This Row],[Middlename]],1),IF(ISBLANK(Employees[[#This Row],[Middlename]])," ","."))</f>
        <v>HERNANDO MERIC B.</v>
      </c>
      <c r="C348" s="8" t="s">
        <v>619</v>
      </c>
      <c r="D348" s="8" t="s">
        <v>620</v>
      </c>
      <c r="E348" s="8" t="s">
        <v>145</v>
      </c>
      <c r="F348" s="8" t="s">
        <v>322</v>
      </c>
      <c r="G348" s="18" t="s">
        <v>1997</v>
      </c>
      <c r="H348" s="8" t="s">
        <v>182</v>
      </c>
      <c r="I348" s="8" t="b">
        <f>COUNTIF(Employees[Employee Name],Employees[[#This Row],[Employee Name]])&gt;1</f>
        <v>0</v>
      </c>
    </row>
    <row r="349" spans="1:9" ht="30" hidden="1" customHeight="1" x14ac:dyDescent="0.3">
      <c r="A349" s="44">
        <f>IF(ISBLANK(Employees[[#This Row],[Employee Name]]),"",A348+1)</f>
        <v>346</v>
      </c>
      <c r="B349" s="8" t="str">
        <f>CONCATENATE(Employees[[#This Row],[Lastname]]," ",Employees[[#This Row],[Firstname]], " ",LEFT(Employees[[#This Row],[Middlename]],1),IF(ISBLANK(Employees[[#This Row],[Middlename]])," ","."))</f>
        <v>HERNANDO MERLE B.</v>
      </c>
      <c r="C349" s="8" t="s">
        <v>619</v>
      </c>
      <c r="D349" s="8" t="s">
        <v>1196</v>
      </c>
      <c r="E349" s="8" t="s">
        <v>145</v>
      </c>
      <c r="F349" s="8" t="s">
        <v>1197</v>
      </c>
      <c r="G349" s="8" t="s">
        <v>1997</v>
      </c>
      <c r="H349" s="18" t="s">
        <v>1198</v>
      </c>
      <c r="I349" s="8" t="b">
        <f>COUNTIF(Employees[Employee Name],Employees[[#This Row],[Employee Name]])&gt;1</f>
        <v>0</v>
      </c>
    </row>
    <row r="350" spans="1:9" ht="30" hidden="1" customHeight="1" x14ac:dyDescent="0.3">
      <c r="A350" s="44">
        <f>IF(ISBLANK(Employees[[#This Row],[Employee Name]]),"",A349+1)</f>
        <v>347</v>
      </c>
      <c r="B350" s="8" t="str">
        <f>CONCATENATE(Employees[[#This Row],[Lastname]]," ",Employees[[#This Row],[Firstname]], " ",LEFT(Employees[[#This Row],[Middlename]],1),IF(ISBLANK(Employees[[#This Row],[Middlename]])," ","."))</f>
        <v>IGNO CRISTINA M.</v>
      </c>
      <c r="C350" s="8" t="s">
        <v>83</v>
      </c>
      <c r="D350" s="8" t="s">
        <v>429</v>
      </c>
      <c r="E350" s="8" t="s">
        <v>84</v>
      </c>
      <c r="F350" s="18" t="s">
        <v>125</v>
      </c>
      <c r="G350" s="18" t="s">
        <v>1997</v>
      </c>
      <c r="H350" s="8" t="s">
        <v>89</v>
      </c>
      <c r="I350" s="8" t="b">
        <f>COUNTIF(Employees[Employee Name],Employees[[#This Row],[Employee Name]])&gt;1</f>
        <v>0</v>
      </c>
    </row>
    <row r="351" spans="1:9" ht="30" hidden="1" customHeight="1" x14ac:dyDescent="0.3">
      <c r="A351" s="44">
        <f>IF(ISBLANK(Employees[[#This Row],[Employee Name]]),"",A350+1)</f>
        <v>348</v>
      </c>
      <c r="B351" s="8" t="str">
        <f>CONCATENATE(Employees[[#This Row],[Lastname]]," ",Employees[[#This Row],[Firstname]], " ",LEFT(Employees[[#This Row],[Middlename]],1),IF(ISBLANK(Employees[[#This Row],[Middlename]])," ","."))</f>
        <v>INOCENCIO MARY AILINE S.</v>
      </c>
      <c r="C351" s="18" t="s">
        <v>1981</v>
      </c>
      <c r="D351" s="18" t="s">
        <v>2378</v>
      </c>
      <c r="E351" s="18" t="s">
        <v>2379</v>
      </c>
      <c r="F351" s="18" t="s">
        <v>1712</v>
      </c>
      <c r="G351" s="18"/>
      <c r="H351" s="18" t="s">
        <v>2283</v>
      </c>
      <c r="I351" s="8" t="b">
        <f>COUNTIF(Employees[Employee Name],Employees[[#This Row],[Employee Name]])&gt;1</f>
        <v>0</v>
      </c>
    </row>
    <row r="352" spans="1:9" ht="30" hidden="1" customHeight="1" x14ac:dyDescent="0.3">
      <c r="A352" s="44">
        <f>IF(ISBLANK(Employees[[#This Row],[Employee Name]]),"",A351+1)</f>
        <v>349</v>
      </c>
      <c r="B352" s="8" t="str">
        <f>CONCATENATE(Employees[[#This Row],[Lastname]]," ",Employees[[#This Row],[Firstname]], " ",LEFT(Employees[[#This Row],[Middlename]],1),IF(ISBLANK(Employees[[#This Row],[Middlename]])," ","."))</f>
        <v>JABINES MARIA SHELLY D.</v>
      </c>
      <c r="C352" s="8" t="s">
        <v>1534</v>
      </c>
      <c r="D352" s="8" t="s">
        <v>1535</v>
      </c>
      <c r="E352" s="8" t="s">
        <v>119</v>
      </c>
      <c r="F352" s="8" t="s">
        <v>1290</v>
      </c>
      <c r="G352" s="18" t="s">
        <v>1290</v>
      </c>
      <c r="H352" s="8" t="s">
        <v>369</v>
      </c>
      <c r="I352" s="8" t="b">
        <f>COUNTIF(Employees[Employee Name],Employees[[#This Row],[Employee Name]])&gt;1</f>
        <v>0</v>
      </c>
    </row>
    <row r="353" spans="1:9" ht="30" hidden="1" customHeight="1" x14ac:dyDescent="0.3">
      <c r="A353" s="44">
        <f>IF(ISBLANK(Employees[[#This Row],[Employee Name]]),"",A352+1)</f>
        <v>350</v>
      </c>
      <c r="B353" s="8" t="str">
        <f>CONCATENATE(Employees[[#This Row],[Lastname]]," ",Employees[[#This Row],[Firstname]], " ",LEFT(Employees[[#This Row],[Middlename]],1),IF(ISBLANK(Employees[[#This Row],[Middlename]])," ","."))</f>
        <v>JAVIER CARMELITA M.</v>
      </c>
      <c r="C353" s="8" t="s">
        <v>193</v>
      </c>
      <c r="D353" s="8" t="s">
        <v>194</v>
      </c>
      <c r="E353" s="8" t="s">
        <v>84</v>
      </c>
      <c r="F353" s="18" t="s">
        <v>198</v>
      </c>
      <c r="G353" s="18" t="s">
        <v>1997</v>
      </c>
      <c r="H353" s="18" t="s">
        <v>366</v>
      </c>
      <c r="I353" s="8" t="b">
        <f>COUNTIF(Employees[Employee Name],Employees[[#This Row],[Employee Name]])&gt;1</f>
        <v>0</v>
      </c>
    </row>
    <row r="354" spans="1:9" ht="30" hidden="1" customHeight="1" x14ac:dyDescent="0.3">
      <c r="A354" s="44">
        <f>IF(ISBLANK(Employees[[#This Row],[Employee Name]]),"",A353+1)</f>
        <v>351</v>
      </c>
      <c r="B354" s="8" t="str">
        <f>CONCATENATE(Employees[[#This Row],[Lastname]]," ",Employees[[#This Row],[Firstname]], " ",LEFT(Employees[[#This Row],[Middlename]],1),IF(ISBLANK(Employees[[#This Row],[Middlename]])," ","."))</f>
        <v>JAVIER ELISEO B.</v>
      </c>
      <c r="C354" s="8" t="s">
        <v>193</v>
      </c>
      <c r="D354" s="8" t="s">
        <v>715</v>
      </c>
      <c r="E354" s="8" t="s">
        <v>145</v>
      </c>
      <c r="F354" s="8" t="s">
        <v>716</v>
      </c>
      <c r="G354" s="8" t="s">
        <v>1997</v>
      </c>
      <c r="H354" s="8" t="s">
        <v>537</v>
      </c>
      <c r="I354" s="8" t="b">
        <f>COUNTIF(Employees[Employee Name],Employees[[#This Row],[Employee Name]])&gt;1</f>
        <v>0</v>
      </c>
    </row>
    <row r="355" spans="1:9" ht="30" hidden="1" customHeight="1" x14ac:dyDescent="0.3">
      <c r="A355" s="44">
        <f>IF(ISBLANK(Employees[[#This Row],[Employee Name]]),"",A354+1)</f>
        <v>352</v>
      </c>
      <c r="B355" s="8" t="str">
        <f>CONCATENATE(Employees[[#This Row],[Lastname]]," ",Employees[[#This Row],[Firstname]], " ",LEFT(Employees[[#This Row],[Middlename]],1),IF(ISBLANK(Employees[[#This Row],[Middlename]])," ","."))</f>
        <v>JAVIER EMMA R.</v>
      </c>
      <c r="C355" s="8" t="s">
        <v>193</v>
      </c>
      <c r="D355" s="8" t="s">
        <v>484</v>
      </c>
      <c r="E355" s="8" t="s">
        <v>330</v>
      </c>
      <c r="F355" s="8" t="s">
        <v>108</v>
      </c>
      <c r="G355" s="18" t="s">
        <v>1997</v>
      </c>
      <c r="H355" s="8" t="s">
        <v>97</v>
      </c>
      <c r="I355" s="8" t="b">
        <f>COUNTIF(Employees[Employee Name],Employees[[#This Row],[Employee Name]])&gt;1</f>
        <v>0</v>
      </c>
    </row>
    <row r="356" spans="1:9" ht="30" hidden="1" customHeight="1" x14ac:dyDescent="0.3">
      <c r="A356" s="44">
        <f>IF(ISBLANK(Employees[[#This Row],[Employee Name]]),"",A355+1)</f>
        <v>353</v>
      </c>
      <c r="B356" s="8" t="str">
        <f>CONCATENATE(Employees[[#This Row],[Lastname]]," ",Employees[[#This Row],[Firstname]], " ",LEFT(Employees[[#This Row],[Middlename]],1),IF(ISBLANK(Employees[[#This Row],[Middlename]])," ","."))</f>
        <v xml:space="preserve">JAVIER HILARIO  </v>
      </c>
      <c r="C356" s="8" t="s">
        <v>193</v>
      </c>
      <c r="D356" s="8" t="s">
        <v>279</v>
      </c>
      <c r="E356" s="8"/>
      <c r="F356" s="18" t="s">
        <v>880</v>
      </c>
      <c r="G356" s="18" t="s">
        <v>1997</v>
      </c>
      <c r="H356" s="8" t="s">
        <v>199</v>
      </c>
      <c r="I356" s="8" t="b">
        <f>COUNTIF(Employees[Employee Name],Employees[[#This Row],[Employee Name]])&gt;1</f>
        <v>0</v>
      </c>
    </row>
    <row r="357" spans="1:9" ht="30" hidden="1" customHeight="1" x14ac:dyDescent="0.3">
      <c r="A357" s="44">
        <f>IF(ISBLANK(Employees[[#This Row],[Employee Name]]),"",A356+1)</f>
        <v>354</v>
      </c>
      <c r="B357" s="8" t="str">
        <f>CONCATENATE(Employees[[#This Row],[Lastname]]," ",Employees[[#This Row],[Firstname]], " ",LEFT(Employees[[#This Row],[Middlename]],1),IF(ISBLANK(Employees[[#This Row],[Middlename]])," ","."))</f>
        <v>JAVIER MYLENE M.</v>
      </c>
      <c r="C357" s="8" t="s">
        <v>193</v>
      </c>
      <c r="D357" s="8" t="s">
        <v>907</v>
      </c>
      <c r="E357" s="8" t="s">
        <v>908</v>
      </c>
      <c r="F357" s="8" t="s">
        <v>108</v>
      </c>
      <c r="G357" s="18" t="s">
        <v>1997</v>
      </c>
      <c r="H357" s="8" t="s">
        <v>141</v>
      </c>
      <c r="I357" s="8" t="b">
        <f>COUNTIF(Employees[Employee Name],Employees[[#This Row],[Employee Name]])&gt;1</f>
        <v>0</v>
      </c>
    </row>
    <row r="358" spans="1:9" ht="30" hidden="1" customHeight="1" x14ac:dyDescent="0.3">
      <c r="A358" s="44">
        <f>IF(ISBLANK(Employees[[#This Row],[Employee Name]]),"",A357+1)</f>
        <v>355</v>
      </c>
      <c r="B358" s="8" t="str">
        <f>CONCATENATE(Employees[[#This Row],[Lastname]]," ",Employees[[#This Row],[Firstname]], " ",LEFT(Employees[[#This Row],[Middlename]],1),IF(ISBLANK(Employees[[#This Row],[Middlename]])," ","."))</f>
        <v>JAVIER NOEL D.</v>
      </c>
      <c r="C358" s="18" t="s">
        <v>193</v>
      </c>
      <c r="D358" s="18" t="s">
        <v>2151</v>
      </c>
      <c r="E358" s="18" t="s">
        <v>999</v>
      </c>
      <c r="F358" s="18" t="s">
        <v>2397</v>
      </c>
      <c r="G358" s="18"/>
      <c r="H358" s="18" t="s">
        <v>199</v>
      </c>
      <c r="I358" s="8" t="b">
        <f>COUNTIF(Employees[Employee Name],Employees[[#This Row],[Employee Name]])&gt;1</f>
        <v>0</v>
      </c>
    </row>
    <row r="359" spans="1:9" ht="30" hidden="1" customHeight="1" x14ac:dyDescent="0.3">
      <c r="A359" s="44">
        <f>IF(ISBLANK(Employees[[#This Row],[Employee Name]]),"",A358+1)</f>
        <v>356</v>
      </c>
      <c r="B359" s="8" t="str">
        <f>CONCATENATE(Employees[[#This Row],[Lastname]]," ",Employees[[#This Row],[Firstname]], " ",LEFT(Employees[[#This Row],[Middlename]],1),IF(ISBLANK(Employees[[#This Row],[Middlename]])," ","."))</f>
        <v>JAVIER OLIVER T.</v>
      </c>
      <c r="C359" s="18" t="s">
        <v>193</v>
      </c>
      <c r="D359" s="18" t="s">
        <v>1421</v>
      </c>
      <c r="E359" s="18" t="s">
        <v>2238</v>
      </c>
      <c r="F359" s="18" t="s">
        <v>120</v>
      </c>
      <c r="G359" s="8"/>
      <c r="H359" s="18" t="s">
        <v>463</v>
      </c>
      <c r="I359" s="8" t="b">
        <f>COUNTIF(Employees[Employee Name],Employees[[#This Row],[Employee Name]])&gt;1</f>
        <v>0</v>
      </c>
    </row>
    <row r="360" spans="1:9" ht="30" hidden="1" customHeight="1" x14ac:dyDescent="0.3">
      <c r="A360" s="44">
        <f>IF(ISBLANK(Employees[[#This Row],[Employee Name]]),"",A359+1)</f>
        <v>357</v>
      </c>
      <c r="B360" s="8" t="str">
        <f>CONCATENATE(Employees[[#This Row],[Lastname]]," ",Employees[[#This Row],[Firstname]], " ",LEFT(Employees[[#This Row],[Middlename]],1),IF(ISBLANK(Employees[[#This Row],[Middlename]])," ","."))</f>
        <v>JIMENO EDWARD J.</v>
      </c>
      <c r="C360" s="18" t="s">
        <v>1989</v>
      </c>
      <c r="D360" s="18" t="s">
        <v>1680</v>
      </c>
      <c r="E360" s="18" t="s">
        <v>139</v>
      </c>
      <c r="F360" s="18" t="s">
        <v>969</v>
      </c>
      <c r="G360" s="8"/>
      <c r="H360" s="18" t="s">
        <v>2075</v>
      </c>
      <c r="I360" s="8" t="b">
        <f>COUNTIF(Employees[Employee Name],Employees[[#This Row],[Employee Name]])&gt;1</f>
        <v>0</v>
      </c>
    </row>
    <row r="361" spans="1:9" ht="30" hidden="1" customHeight="1" x14ac:dyDescent="0.3">
      <c r="A361" s="44">
        <f>IF(ISBLANK(Employees[[#This Row],[Employee Name]]),"",A360+1)</f>
        <v>358</v>
      </c>
      <c r="B361" s="8" t="str">
        <f>CONCATENATE(Employees[[#This Row],[Lastname]]," ",Employees[[#This Row],[Firstname]], " ",LEFT(Employees[[#This Row],[Middlename]],1),IF(ISBLANK(Employees[[#This Row],[Middlename]])," ","."))</f>
        <v>JORGE CAROLINA M.</v>
      </c>
      <c r="C361" s="8" t="s">
        <v>758</v>
      </c>
      <c r="D361" s="8" t="s">
        <v>542</v>
      </c>
      <c r="E361" s="8" t="s">
        <v>143</v>
      </c>
      <c r="F361" s="8" t="s">
        <v>170</v>
      </c>
      <c r="G361" s="18" t="s">
        <v>1997</v>
      </c>
      <c r="H361" s="8" t="s">
        <v>103</v>
      </c>
      <c r="I361" s="8" t="b">
        <f>COUNTIF(Employees[Employee Name],Employees[[#This Row],[Employee Name]])&gt;1</f>
        <v>0</v>
      </c>
    </row>
    <row r="362" spans="1:9" ht="30" hidden="1" customHeight="1" x14ac:dyDescent="0.3">
      <c r="A362" s="44">
        <f>IF(ISBLANK(Employees[[#This Row],[Employee Name]]),"",A361+1)</f>
        <v>359</v>
      </c>
      <c r="B362" s="8" t="str">
        <f>CONCATENATE(Employees[[#This Row],[Lastname]]," ",Employees[[#This Row],[Firstname]], " ",LEFT(Employees[[#This Row],[Middlename]],1),IF(ISBLANK(Employees[[#This Row],[Middlename]])," ","."))</f>
        <v>JUMARANG AIME A.</v>
      </c>
      <c r="C362" s="8" t="s">
        <v>852</v>
      </c>
      <c r="D362" s="8" t="s">
        <v>891</v>
      </c>
      <c r="E362" s="8" t="s">
        <v>912</v>
      </c>
      <c r="F362" s="8" t="s">
        <v>892</v>
      </c>
      <c r="G362" s="8" t="s">
        <v>1997</v>
      </c>
      <c r="H362" s="8" t="s">
        <v>97</v>
      </c>
      <c r="I362" s="8" t="b">
        <f>COUNTIF(Employees[Employee Name],Employees[[#This Row],[Employee Name]])&gt;1</f>
        <v>0</v>
      </c>
    </row>
    <row r="363" spans="1:9" ht="30" hidden="1" customHeight="1" x14ac:dyDescent="0.3">
      <c r="A363" s="44">
        <f>IF(ISBLANK(Employees[[#This Row],[Employee Name]]),"",A362+1)</f>
        <v>360</v>
      </c>
      <c r="B363" s="8" t="str">
        <f>CONCATENATE(Employees[[#This Row],[Lastname]]," ",Employees[[#This Row],[Firstname]], " ",LEFT(Employees[[#This Row],[Middlename]],1),IF(ISBLANK(Employees[[#This Row],[Middlename]])," ","."))</f>
        <v>JUNILLER ALTHEA JANINE A.</v>
      </c>
      <c r="C363" s="18" t="s">
        <v>2112</v>
      </c>
      <c r="D363" s="18" t="s">
        <v>2113</v>
      </c>
      <c r="E363" s="18" t="s">
        <v>88</v>
      </c>
      <c r="F363" s="18" t="s">
        <v>1290</v>
      </c>
      <c r="G363" s="18"/>
      <c r="H363" s="18" t="s">
        <v>152</v>
      </c>
      <c r="I363" s="8" t="b">
        <f>COUNTIF(Employees[Employee Name],Employees[[#This Row],[Employee Name]])&gt;1</f>
        <v>0</v>
      </c>
    </row>
    <row r="364" spans="1:9" ht="30" hidden="1" customHeight="1" x14ac:dyDescent="0.3">
      <c r="A364" s="44">
        <f>IF(ISBLANK(Employees[[#This Row],[Employee Name]]),"",A363+1)</f>
        <v>361</v>
      </c>
      <c r="B364" s="8" t="str">
        <f>CONCATENATE(Employees[[#This Row],[Lastname]]," ",Employees[[#This Row],[Firstname]], " ",LEFT(Employees[[#This Row],[Middlename]],1),IF(ISBLANK(Employees[[#This Row],[Middlename]])," ","."))</f>
        <v>LABANANCIA TEDDY BOY N.</v>
      </c>
      <c r="C364" s="8" t="s">
        <v>1536</v>
      </c>
      <c r="D364" s="8" t="s">
        <v>1537</v>
      </c>
      <c r="E364" s="8" t="s">
        <v>1538</v>
      </c>
      <c r="F364" s="8" t="s">
        <v>1290</v>
      </c>
      <c r="G364" s="18" t="s">
        <v>1290</v>
      </c>
      <c r="H364" s="8" t="s">
        <v>1720</v>
      </c>
      <c r="I364" s="8" t="b">
        <f>COUNTIF(Employees[Employee Name],Employees[[#This Row],[Employee Name]])&gt;1</f>
        <v>0</v>
      </c>
    </row>
    <row r="365" spans="1:9" ht="30" hidden="1" customHeight="1" x14ac:dyDescent="0.3">
      <c r="A365" s="44">
        <f>IF(ISBLANK(Employees[[#This Row],[Employee Name]]),"",A364+1)</f>
        <v>362</v>
      </c>
      <c r="B365" s="8" t="str">
        <f>CONCATENATE(Employees[[#This Row],[Lastname]]," ",Employees[[#This Row],[Firstname]], " ",LEFT(Employees[[#This Row],[Middlename]],1),IF(ISBLANK(Employees[[#This Row],[Middlename]])," ","."))</f>
        <v>LABARDA GINA L.</v>
      </c>
      <c r="C365" s="8" t="s">
        <v>544</v>
      </c>
      <c r="D365" s="8" t="s">
        <v>545</v>
      </c>
      <c r="E365" s="8" t="s">
        <v>234</v>
      </c>
      <c r="F365" s="8" t="s">
        <v>198</v>
      </c>
      <c r="G365" s="18" t="s">
        <v>1997</v>
      </c>
      <c r="H365" s="8" t="s">
        <v>199</v>
      </c>
      <c r="I365" s="8" t="b">
        <f>COUNTIF(Employees[Employee Name],Employees[[#This Row],[Employee Name]])&gt;1</f>
        <v>0</v>
      </c>
    </row>
    <row r="366" spans="1:9" ht="30" hidden="1" customHeight="1" x14ac:dyDescent="0.3">
      <c r="A366" s="44">
        <f>IF(ISBLANK(Employees[[#This Row],[Employee Name]]),"",A365+1)</f>
        <v>363</v>
      </c>
      <c r="B366" s="8" t="str">
        <f>CONCATENATE(Employees[[#This Row],[Lastname]]," ",Employees[[#This Row],[Firstname]], " ",LEFT(Employees[[#This Row],[Middlename]],1),IF(ISBLANK(Employees[[#This Row],[Middlename]])," ","."))</f>
        <v>LACIBAL RYAN G.</v>
      </c>
      <c r="C366" s="8" t="s">
        <v>2146</v>
      </c>
      <c r="D366" s="8" t="s">
        <v>2147</v>
      </c>
      <c r="E366" s="8" t="s">
        <v>166</v>
      </c>
      <c r="F366" s="8" t="s">
        <v>1290</v>
      </c>
      <c r="G366" s="8"/>
      <c r="H366" s="8" t="s">
        <v>1065</v>
      </c>
      <c r="I366" s="8" t="b">
        <f>COUNTIF(Employees[Employee Name],Employees[[#This Row],[Employee Name]])&gt;1</f>
        <v>0</v>
      </c>
    </row>
    <row r="367" spans="1:9" ht="30" hidden="1" customHeight="1" x14ac:dyDescent="0.3">
      <c r="A367" s="44">
        <f>IF(ISBLANK(Employees[[#This Row],[Employee Name]]),"",A366+1)</f>
        <v>364</v>
      </c>
      <c r="B367" s="8" t="str">
        <f>CONCATENATE(Employees[[#This Row],[Lastname]]," ",Employees[[#This Row],[Firstname]], " ",LEFT(Employees[[#This Row],[Middlename]],1),IF(ISBLANK(Employees[[#This Row],[Middlename]])," ","."))</f>
        <v xml:space="preserve">LAGREO ELVER  </v>
      </c>
      <c r="C367" s="18" t="s">
        <v>2188</v>
      </c>
      <c r="D367" s="18" t="s">
        <v>2189</v>
      </c>
      <c r="E367" s="8"/>
      <c r="F367" s="18" t="s">
        <v>974</v>
      </c>
      <c r="G367" s="8"/>
      <c r="H367" s="18" t="s">
        <v>974</v>
      </c>
      <c r="I367" s="8" t="b">
        <f>COUNTIF(Employees[Employee Name],Employees[[#This Row],[Employee Name]])&gt;1</f>
        <v>0</v>
      </c>
    </row>
    <row r="368" spans="1:9" ht="30" hidden="1" customHeight="1" x14ac:dyDescent="0.3">
      <c r="A368" s="44">
        <f>IF(ISBLANK(Employees[[#This Row],[Employee Name]]),"",A367+1)</f>
        <v>365</v>
      </c>
      <c r="B368" s="8" t="str">
        <f>CONCATENATE(Employees[[#This Row],[Lastname]]," ",Employees[[#This Row],[Firstname]], " ",LEFT(Employees[[#This Row],[Middlename]],1),IF(ISBLANK(Employees[[#This Row],[Middlename]])," ","."))</f>
        <v>LAGUARDIA JOSELITO R.</v>
      </c>
      <c r="C368" s="8" t="s">
        <v>639</v>
      </c>
      <c r="D368" s="8" t="s">
        <v>640</v>
      </c>
      <c r="E368" s="8" t="s">
        <v>330</v>
      </c>
      <c r="F368" s="8" t="s">
        <v>641</v>
      </c>
      <c r="G368" s="8" t="s">
        <v>1997</v>
      </c>
      <c r="H368" s="8" t="s">
        <v>642</v>
      </c>
      <c r="I368" s="8" t="b">
        <f>COUNTIF(Employees[Employee Name],Employees[[#This Row],[Employee Name]])&gt;1</f>
        <v>0</v>
      </c>
    </row>
    <row r="369" spans="1:9" ht="30" hidden="1" customHeight="1" x14ac:dyDescent="0.3">
      <c r="A369" s="44">
        <f>IF(ISBLANK(Employees[[#This Row],[Employee Name]]),"",A368+1)</f>
        <v>366</v>
      </c>
      <c r="B369" s="8" t="str">
        <f>CONCATENATE(Employees[[#This Row],[Lastname]]," ",Employees[[#This Row],[Firstname]], " ",LEFT(Employees[[#This Row],[Middlename]],1),IF(ISBLANK(Employees[[#This Row],[Middlename]])," ","."))</f>
        <v>LANDICHO CHARLENE R.</v>
      </c>
      <c r="C369" s="8" t="s">
        <v>1539</v>
      </c>
      <c r="D369" s="8" t="s">
        <v>1540</v>
      </c>
      <c r="E369" s="8" t="s">
        <v>1541</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367</v>
      </c>
      <c r="B370" s="8" t="str">
        <f>CONCATENATE(Employees[[#This Row],[Lastname]]," ",Employees[[#This Row],[Firstname]], " ",LEFT(Employees[[#This Row],[Middlename]],1),IF(ISBLANK(Employees[[#This Row],[Middlename]])," ","."))</f>
        <v>LANDICHO ELEANOR S.</v>
      </c>
      <c r="C370" s="18" t="s">
        <v>1539</v>
      </c>
      <c r="D370" s="18" t="s">
        <v>2091</v>
      </c>
      <c r="E370" s="18" t="s">
        <v>2092</v>
      </c>
      <c r="F370" s="18" t="s">
        <v>2089</v>
      </c>
      <c r="G370" s="8"/>
      <c r="H370" s="18" t="s">
        <v>2054</v>
      </c>
      <c r="I370" s="8" t="b">
        <f>COUNTIF(Employees[Employee Name],Employees[[#This Row],[Employee Name]])&gt;1</f>
        <v>0</v>
      </c>
    </row>
    <row r="371" spans="1:9" ht="30" hidden="1" customHeight="1" x14ac:dyDescent="0.3">
      <c r="A371" s="44">
        <f>IF(ISBLANK(Employees[[#This Row],[Employee Name]]),"",A370+1)</f>
        <v>368</v>
      </c>
      <c r="B371" s="8" t="str">
        <f>CONCATENATE(Employees[[#This Row],[Lastname]]," ",Employees[[#This Row],[Firstname]], " ",LEFT(Employees[[#This Row],[Middlename]],1),IF(ISBLANK(Employees[[#This Row],[Middlename]])," ","."))</f>
        <v>LANDICHO ROSALINA B.</v>
      </c>
      <c r="C371" s="8" t="s">
        <v>1539</v>
      </c>
      <c r="D371" s="8" t="s">
        <v>1542</v>
      </c>
      <c r="E371" s="8" t="s">
        <v>187</v>
      </c>
      <c r="F371" s="8" t="s">
        <v>1290</v>
      </c>
      <c r="G371" s="18" t="s">
        <v>1290</v>
      </c>
      <c r="H371" s="8" t="s">
        <v>1708</v>
      </c>
      <c r="I371" s="8" t="b">
        <f>COUNTIF(Employees[Employee Name],Employees[[#This Row],[Employee Name]])&gt;1</f>
        <v>0</v>
      </c>
    </row>
    <row r="372" spans="1:9" ht="30" hidden="1" customHeight="1" x14ac:dyDescent="0.3">
      <c r="A372" s="44">
        <f>IF(ISBLANK(Employees[[#This Row],[Employee Name]]),"",A371+1)</f>
        <v>369</v>
      </c>
      <c r="B372" s="8" t="str">
        <f>CONCATENATE(Employees[[#This Row],[Lastname]]," ",Employees[[#This Row],[Firstname]], " ",LEFT(Employees[[#This Row],[Middlename]],1),IF(ISBLANK(Employees[[#This Row],[Middlename]])," ","."))</f>
        <v>LANTING AILEEN D.</v>
      </c>
      <c r="C372" s="8" t="s">
        <v>117</v>
      </c>
      <c r="D372" s="8" t="s">
        <v>118</v>
      </c>
      <c r="E372" s="8" t="s">
        <v>119</v>
      </c>
      <c r="F372" s="8" t="s">
        <v>120</v>
      </c>
      <c r="G372" s="18" t="s">
        <v>1997</v>
      </c>
      <c r="H372" s="8" t="s">
        <v>115</v>
      </c>
      <c r="I372" s="8" t="b">
        <f>COUNTIF(Employees[Employee Name],Employees[[#This Row],[Employee Name]])&gt;1</f>
        <v>0</v>
      </c>
    </row>
    <row r="373" spans="1:9" ht="30" hidden="1" customHeight="1" x14ac:dyDescent="0.3">
      <c r="A373" s="44">
        <f>IF(ISBLANK(Employees[[#This Row],[Employee Name]]),"",A372+1)</f>
        <v>370</v>
      </c>
      <c r="B373" s="8" t="str">
        <f>CONCATENATE(Employees[[#This Row],[Lastname]]," ",Employees[[#This Row],[Firstname]], " ",LEFT(Employees[[#This Row],[Middlename]],1),IF(ISBLANK(Employees[[#This Row],[Middlename]])," ","."))</f>
        <v>LARIOSA ALBERT R.</v>
      </c>
      <c r="C373" s="8" t="s">
        <v>1543</v>
      </c>
      <c r="D373" s="8" t="s">
        <v>1544</v>
      </c>
      <c r="E373" s="8" t="s">
        <v>557</v>
      </c>
      <c r="F373" s="8" t="s">
        <v>1290</v>
      </c>
      <c r="G373" s="18" t="s">
        <v>1290</v>
      </c>
      <c r="H373" s="8" t="s">
        <v>209</v>
      </c>
      <c r="I373" s="8" t="b">
        <f>COUNTIF(Employees[Employee Name],Employees[[#This Row],[Employee Name]])&gt;1</f>
        <v>0</v>
      </c>
    </row>
    <row r="374" spans="1:9" ht="30" hidden="1" customHeight="1" x14ac:dyDescent="0.3">
      <c r="A374" s="44">
        <f>IF(ISBLANK(Employees[[#This Row],[Employee Name]]),"",A373+1)</f>
        <v>371</v>
      </c>
      <c r="B374" s="8" t="str">
        <f>CONCATENATE(Employees[[#This Row],[Lastname]]," ",Employees[[#This Row],[Firstname]], " ",LEFT(Employees[[#This Row],[Middlename]],1),IF(ISBLANK(Employees[[#This Row],[Middlename]])," ","."))</f>
        <v>LAROZA KIM VINCENT L.</v>
      </c>
      <c r="C374" s="8" t="s">
        <v>915</v>
      </c>
      <c r="D374" s="8" t="s">
        <v>916</v>
      </c>
      <c r="E374" s="8" t="s">
        <v>227</v>
      </c>
      <c r="F374" s="8" t="s">
        <v>96</v>
      </c>
      <c r="G374" s="8" t="s">
        <v>1997</v>
      </c>
      <c r="H374" s="8" t="s">
        <v>97</v>
      </c>
      <c r="I374" s="8" t="b">
        <f>COUNTIF(Employees[Employee Name],Employees[[#This Row],[Employee Name]])&gt;1</f>
        <v>0</v>
      </c>
    </row>
    <row r="375" spans="1:9" ht="30" hidden="1" customHeight="1" x14ac:dyDescent="0.3">
      <c r="A375" s="44">
        <f>IF(ISBLANK(Employees[[#This Row],[Employee Name]]),"",A374+1)</f>
        <v>372</v>
      </c>
      <c r="B375" s="8" t="str">
        <f>CONCATENATE(Employees[[#This Row],[Lastname]]," ",Employees[[#This Row],[Firstname]], " ",LEFT(Employees[[#This Row],[Middlename]],1),IF(ISBLANK(Employees[[#This Row],[Middlename]])," ","."))</f>
        <v>LAVINA FLORINDA E.</v>
      </c>
      <c r="C375" s="18" t="s">
        <v>2123</v>
      </c>
      <c r="D375" s="18" t="s">
        <v>2124</v>
      </c>
      <c r="E375" s="18" t="s">
        <v>378</v>
      </c>
      <c r="F375" s="18" t="s">
        <v>1290</v>
      </c>
      <c r="G375" s="8"/>
      <c r="H375" s="18" t="s">
        <v>199</v>
      </c>
      <c r="I375" s="8" t="b">
        <f>COUNTIF(Employees[Employee Name],Employees[[#This Row],[Employee Name]])&gt;1</f>
        <v>0</v>
      </c>
    </row>
    <row r="376" spans="1:9" ht="30" hidden="1" customHeight="1" x14ac:dyDescent="0.3">
      <c r="A376" s="44">
        <f>IF(ISBLANK(Employees[[#This Row],[Employee Name]]),"",A375+1)</f>
        <v>373</v>
      </c>
      <c r="B376" s="8" t="str">
        <f>CONCATENATE(Employees[[#This Row],[Lastname]]," ",Employees[[#This Row],[Firstname]], " ",LEFT(Employees[[#This Row],[Middlename]],1),IF(ISBLANK(Employees[[#This Row],[Middlename]])," ","."))</f>
        <v>LEGASPI DOLORES B.</v>
      </c>
      <c r="C376" s="8" t="s">
        <v>808</v>
      </c>
      <c r="D376" s="8" t="s">
        <v>219</v>
      </c>
      <c r="E376" s="8" t="s">
        <v>145</v>
      </c>
      <c r="F376" s="8" t="s">
        <v>162</v>
      </c>
      <c r="G376" s="8" t="s">
        <v>1997</v>
      </c>
      <c r="H376" s="8" t="s">
        <v>135</v>
      </c>
      <c r="I376" s="8" t="b">
        <f>COUNTIF(Employees[Employee Name],Employees[[#This Row],[Employee Name]])&gt;1</f>
        <v>0</v>
      </c>
    </row>
    <row r="377" spans="1:9" ht="30" hidden="1" customHeight="1" x14ac:dyDescent="0.3">
      <c r="A377" s="44">
        <f>IF(ISBLANK(Employees[[#This Row],[Employee Name]]),"",A376+1)</f>
        <v>374</v>
      </c>
      <c r="B377" s="8" t="str">
        <f>CONCATENATE(Employees[[#This Row],[Lastname]]," ",Employees[[#This Row],[Firstname]], " ",LEFT(Employees[[#This Row],[Middlename]],1),IF(ISBLANK(Employees[[#This Row],[Middlename]])," ","."))</f>
        <v>LEPARDO ROWENA R.</v>
      </c>
      <c r="C377" s="8" t="s">
        <v>627</v>
      </c>
      <c r="D377" s="8" t="s">
        <v>628</v>
      </c>
      <c r="E377" s="8" t="s">
        <v>801</v>
      </c>
      <c r="F377" s="8" t="s">
        <v>629</v>
      </c>
      <c r="G377" s="18" t="s">
        <v>1997</v>
      </c>
      <c r="H377" s="8" t="s">
        <v>366</v>
      </c>
      <c r="I377" s="8" t="b">
        <f>COUNTIF(Employees[Employee Name],Employees[[#This Row],[Employee Name]])&gt;1</f>
        <v>0</v>
      </c>
    </row>
    <row r="378" spans="1:9" ht="30" hidden="1" customHeight="1" x14ac:dyDescent="0.3">
      <c r="A378" s="44">
        <f>IF(ISBLANK(Employees[[#This Row],[Employee Name]]),"",A377+1)</f>
        <v>375</v>
      </c>
      <c r="B378" s="8" t="str">
        <f>CONCATENATE(Employees[[#This Row],[Lastname]]," ",Employees[[#This Row],[Firstname]], " ",LEFT(Employees[[#This Row],[Middlename]],1),IF(ISBLANK(Employees[[#This Row],[Middlename]])," ","."))</f>
        <v>LERIO ROSEMARIE V.</v>
      </c>
      <c r="C378" s="8" t="s">
        <v>1088</v>
      </c>
      <c r="D378" s="8" t="s">
        <v>1089</v>
      </c>
      <c r="E378" s="8" t="s">
        <v>723</v>
      </c>
      <c r="F378" s="8" t="s">
        <v>1090</v>
      </c>
      <c r="G378" s="18" t="s">
        <v>1997</v>
      </c>
      <c r="H378" s="8" t="s">
        <v>439</v>
      </c>
      <c r="I378" s="8" t="b">
        <f>COUNTIF(Employees[Employee Name],Employees[[#This Row],[Employee Name]])&gt;1</f>
        <v>0</v>
      </c>
    </row>
    <row r="379" spans="1:9" ht="30" hidden="1" customHeight="1" x14ac:dyDescent="0.3">
      <c r="A379" s="44">
        <f>IF(ISBLANK(Employees[[#This Row],[Employee Name]]),"",A378+1)</f>
        <v>376</v>
      </c>
      <c r="B379" s="8" t="str">
        <f>CONCATENATE(Employees[[#This Row],[Lastname]]," ",Employees[[#This Row],[Firstname]], " ",LEFT(Employees[[#This Row],[Middlename]],1),IF(ISBLANK(Employees[[#This Row],[Middlename]])," ","."))</f>
        <v>LIMBOC FLORDELIZA J.</v>
      </c>
      <c r="C379" s="8" t="s">
        <v>352</v>
      </c>
      <c r="D379" s="8" t="s">
        <v>353</v>
      </c>
      <c r="E379" s="8" t="s">
        <v>852</v>
      </c>
      <c r="F379" s="8" t="s">
        <v>354</v>
      </c>
      <c r="G379" s="18" t="s">
        <v>1997</v>
      </c>
      <c r="H379" s="8" t="s">
        <v>537</v>
      </c>
      <c r="I379" s="8" t="b">
        <f>COUNTIF(Employees[Employee Name],Employees[[#This Row],[Employee Name]])&gt;1</f>
        <v>0</v>
      </c>
    </row>
    <row r="380" spans="1:9" ht="30" hidden="1" customHeight="1" x14ac:dyDescent="0.3">
      <c r="A380" s="44">
        <f>IF(ISBLANK(Employees[[#This Row],[Employee Name]]),"",A379+1)</f>
        <v>377</v>
      </c>
      <c r="B380" s="8" t="str">
        <f>CONCATENATE(Employees[[#This Row],[Lastname]]," ",Employees[[#This Row],[Firstname]], " ",LEFT(Employees[[#This Row],[Middlename]],1),IF(ISBLANK(Employees[[#This Row],[Middlename]])," ","."))</f>
        <v>LLRENA JANEEN V.</v>
      </c>
      <c r="C380" s="18" t="s">
        <v>2252</v>
      </c>
      <c r="D380" s="18" t="s">
        <v>2253</v>
      </c>
      <c r="E380" s="18" t="s">
        <v>345</v>
      </c>
      <c r="F380" s="18" t="s">
        <v>1290</v>
      </c>
      <c r="G380" s="8"/>
      <c r="H380" s="18" t="s">
        <v>2054</v>
      </c>
      <c r="I380" s="8" t="b">
        <f>COUNTIF(Employees[Employee Name],Employees[[#This Row],[Employee Name]])&gt;1</f>
        <v>0</v>
      </c>
    </row>
    <row r="381" spans="1:9" ht="30" hidden="1" customHeight="1" x14ac:dyDescent="0.3">
      <c r="A381" s="44">
        <f>IF(ISBLANK(Employees[[#This Row],[Employee Name]]),"",A380+1)</f>
        <v>378</v>
      </c>
      <c r="B381" s="8" t="str">
        <f>CONCATENATE(Employees[[#This Row],[Lastname]]," ",Employees[[#This Row],[Firstname]], " ",LEFT(Employees[[#This Row],[Middlename]],1),IF(ISBLANK(Employees[[#This Row],[Middlename]])," ","."))</f>
        <v>LOGROÑO JONATHAN C.</v>
      </c>
      <c r="C381" s="8" t="s">
        <v>1545</v>
      </c>
      <c r="D381" s="8" t="s">
        <v>1546</v>
      </c>
      <c r="E381" s="8" t="s">
        <v>1547</v>
      </c>
      <c r="F381" s="8" t="s">
        <v>1705</v>
      </c>
      <c r="G381" s="18" t="s">
        <v>1705</v>
      </c>
      <c r="H381" s="8" t="s">
        <v>1708</v>
      </c>
      <c r="I381" s="8" t="b">
        <f>COUNTIF(Employees[Employee Name],Employees[[#This Row],[Employee Name]])&gt;1</f>
        <v>0</v>
      </c>
    </row>
    <row r="382" spans="1:9" ht="30" hidden="1" customHeight="1" x14ac:dyDescent="0.3">
      <c r="A382" s="44">
        <f>IF(ISBLANK(Employees[[#This Row],[Employee Name]]),"",A381+1)</f>
        <v>379</v>
      </c>
      <c r="B382" s="8" t="str">
        <f>CONCATENATE(Employees[[#This Row],[Lastname]]," ",Employees[[#This Row],[Firstname]], " ",LEFT(Employees[[#This Row],[Middlename]],1),IF(ISBLANK(Employees[[#This Row],[Middlename]])," ","."))</f>
        <v>LORENZO JERWIN A.</v>
      </c>
      <c r="C382" s="18" t="s">
        <v>2191</v>
      </c>
      <c r="D382" s="18" t="s">
        <v>2192</v>
      </c>
      <c r="E382" s="18" t="s">
        <v>88</v>
      </c>
      <c r="F382" s="18" t="s">
        <v>1705</v>
      </c>
      <c r="G382" s="8"/>
      <c r="H382" s="18" t="s">
        <v>2193</v>
      </c>
      <c r="I382" s="8" t="b">
        <f>COUNTIF(Employees[Employee Name],Employees[[#This Row],[Employee Name]])&gt;1</f>
        <v>0</v>
      </c>
    </row>
    <row r="383" spans="1:9" ht="30" hidden="1" customHeight="1" x14ac:dyDescent="0.3">
      <c r="A383" s="44">
        <f>IF(ISBLANK(Employees[[#This Row],[Employee Name]]),"",A382+1)</f>
        <v>380</v>
      </c>
      <c r="B383" s="8" t="str">
        <f>CONCATENATE(Employees[[#This Row],[Lastname]]," ",Employees[[#This Row],[Firstname]], " ",LEFT(Employees[[#This Row],[Middlename]],1),IF(ISBLANK(Employees[[#This Row],[Middlename]])," ","."))</f>
        <v>LORILLA LOIDA P.</v>
      </c>
      <c r="C383" s="8" t="s">
        <v>1548</v>
      </c>
      <c r="D383" s="8" t="s">
        <v>1549</v>
      </c>
      <c r="E383" s="8" t="s">
        <v>457</v>
      </c>
      <c r="F383" s="8" t="s">
        <v>1290</v>
      </c>
      <c r="G383" s="18" t="s">
        <v>1290</v>
      </c>
      <c r="H383" s="8" t="s">
        <v>1721</v>
      </c>
      <c r="I383" s="8" t="b">
        <f>COUNTIF(Employees[Employee Name],Employees[[#This Row],[Employee Name]])&gt;1</f>
        <v>0</v>
      </c>
    </row>
    <row r="384" spans="1:9" ht="30" hidden="1" customHeight="1" x14ac:dyDescent="0.3">
      <c r="A384" s="44">
        <f>IF(ISBLANK(Employees[[#This Row],[Employee Name]]),"",A383+1)</f>
        <v>381</v>
      </c>
      <c r="B384" s="8" t="str">
        <f>CONCATENATE(Employees[[#This Row],[Lastname]]," ",Employees[[#This Row],[Firstname]], " ",LEFT(Employees[[#This Row],[Middlename]],1),IF(ISBLANK(Employees[[#This Row],[Middlename]])," ","."))</f>
        <v>LOYOLA JANE A.</v>
      </c>
      <c r="C384" s="8" t="s">
        <v>910</v>
      </c>
      <c r="D384" s="8" t="s">
        <v>911</v>
      </c>
      <c r="E384" s="8" t="s">
        <v>912</v>
      </c>
      <c r="F384" s="8" t="s">
        <v>913</v>
      </c>
      <c r="G384" s="8" t="s">
        <v>1997</v>
      </c>
      <c r="H384" s="8" t="s">
        <v>141</v>
      </c>
      <c r="I384" s="8" t="b">
        <f>COUNTIF(Employees[Employee Name],Employees[[#This Row],[Employee Name]])&gt;1</f>
        <v>0</v>
      </c>
    </row>
    <row r="385" spans="1:9" ht="30" hidden="1" customHeight="1" x14ac:dyDescent="0.3">
      <c r="A385" s="44">
        <f>IF(ISBLANK(Employees[[#This Row],[Employee Name]]),"",A384+1)</f>
        <v>382</v>
      </c>
      <c r="B385" s="8" t="str">
        <f>CONCATENATE(Employees[[#This Row],[Lastname]]," ",Employees[[#This Row],[Firstname]], " ",LEFT(Employees[[#This Row],[Middlename]],1),IF(ISBLANK(Employees[[#This Row],[Middlename]])," ","."))</f>
        <v>LUCIANO ADELAIDA C.</v>
      </c>
      <c r="C385" s="8" t="s">
        <v>262</v>
      </c>
      <c r="D385" s="8" t="s">
        <v>263</v>
      </c>
      <c r="E385" s="8" t="s">
        <v>785</v>
      </c>
      <c r="F385" s="8" t="s">
        <v>264</v>
      </c>
      <c r="G385" s="18" t="s">
        <v>1997</v>
      </c>
      <c r="H385" s="8" t="s">
        <v>126</v>
      </c>
      <c r="I385" s="8" t="b">
        <f>COUNTIF(Employees[Employee Name],Employees[[#This Row],[Employee Name]])&gt;1</f>
        <v>0</v>
      </c>
    </row>
    <row r="386" spans="1:9" ht="30" hidden="1" customHeight="1" x14ac:dyDescent="0.3">
      <c r="A386" s="44">
        <f>IF(ISBLANK(Employees[[#This Row],[Employee Name]]),"",A385+1)</f>
        <v>383</v>
      </c>
      <c r="B386" s="8" t="str">
        <f>CONCATENATE(Employees[[#This Row],[Lastname]]," ",Employees[[#This Row],[Firstname]], " ",LEFT(Employees[[#This Row],[Middlename]],1),IF(ISBLANK(Employees[[#This Row],[Middlename]])," ","."))</f>
        <v>LUMENARIO ZARAH A.</v>
      </c>
      <c r="C386" s="18" t="s">
        <v>2048</v>
      </c>
      <c r="D386" s="18" t="s">
        <v>2049</v>
      </c>
      <c r="E386" s="18" t="s">
        <v>88</v>
      </c>
      <c r="F386" s="18" t="s">
        <v>125</v>
      </c>
      <c r="G386" s="8"/>
      <c r="H386" s="18" t="s">
        <v>2050</v>
      </c>
      <c r="I386" s="8" t="b">
        <f>COUNTIF(Employees[Employee Name],Employees[[#This Row],[Employee Name]])&gt;1</f>
        <v>0</v>
      </c>
    </row>
    <row r="387" spans="1:9" ht="30" hidden="1" customHeight="1" x14ac:dyDescent="0.3">
      <c r="A387" s="44">
        <f>IF(ISBLANK(Employees[[#This Row],[Employee Name]]),"",A386+1)</f>
        <v>384</v>
      </c>
      <c r="B387" s="8" t="str">
        <f>CONCATENATE(Employees[[#This Row],[Lastname]]," ",Employees[[#This Row],[Firstname]], " ",LEFT(Employees[[#This Row],[Middlename]],1),IF(ISBLANK(Employees[[#This Row],[Middlename]])," ","."))</f>
        <v xml:space="preserve">LUNA  FERNANDO  </v>
      </c>
      <c r="C387" s="8" t="s">
        <v>1036</v>
      </c>
      <c r="D387" s="8" t="s">
        <v>1037</v>
      </c>
      <c r="E387" s="8"/>
      <c r="F387" s="8" t="s">
        <v>198</v>
      </c>
      <c r="G387" s="18" t="s">
        <v>1997</v>
      </c>
      <c r="H387" s="8" t="s">
        <v>289</v>
      </c>
      <c r="I387" s="8" t="b">
        <f>COUNTIF(Employees[Employee Name],Employees[[#This Row],[Employee Name]])&gt;1</f>
        <v>0</v>
      </c>
    </row>
    <row r="388" spans="1:9" ht="30" hidden="1" customHeight="1" x14ac:dyDescent="0.3">
      <c r="A388" s="44">
        <f>IF(ISBLANK(Employees[[#This Row],[Employee Name]]),"",A387+1)</f>
        <v>385</v>
      </c>
      <c r="B388" s="8" t="str">
        <f>CONCATENATE(Employees[[#This Row],[Lastname]]," ",Employees[[#This Row],[Firstname]], " ",LEFT(Employees[[#This Row],[Middlename]],1),IF(ISBLANK(Employees[[#This Row],[Middlename]])," ","."))</f>
        <v>LUNA  ROBERTO V.</v>
      </c>
      <c r="C388" s="18" t="s">
        <v>1036</v>
      </c>
      <c r="D388" s="18" t="s">
        <v>129</v>
      </c>
      <c r="E388" s="18" t="s">
        <v>150</v>
      </c>
      <c r="F388" s="18" t="s">
        <v>198</v>
      </c>
      <c r="G388" s="8"/>
      <c r="H388" s="18" t="s">
        <v>2179</v>
      </c>
      <c r="I388" s="8" t="b">
        <f>COUNTIF(Employees[Employee Name],Employees[[#This Row],[Employee Name]])&gt;1</f>
        <v>0</v>
      </c>
    </row>
    <row r="389" spans="1:9" ht="30" hidden="1" customHeight="1" x14ac:dyDescent="0.3">
      <c r="A389" s="44">
        <f>IF(ISBLANK(Employees[[#This Row],[Employee Name]]),"",A388+1)</f>
        <v>386</v>
      </c>
      <c r="B389" s="8" t="str">
        <f>CONCATENATE(Employees[[#This Row],[Lastname]]," ",Employees[[#This Row],[Firstname]], " ",LEFT(Employees[[#This Row],[Middlename]],1),IF(ISBLANK(Employees[[#This Row],[Middlename]])," ","."))</f>
        <v>LUNA GUILLERMA J.</v>
      </c>
      <c r="C389" s="18" t="s">
        <v>234</v>
      </c>
      <c r="D389" s="18" t="s">
        <v>713</v>
      </c>
      <c r="E389" s="18" t="s">
        <v>193</v>
      </c>
      <c r="F389" s="18" t="s">
        <v>2053</v>
      </c>
      <c r="G389" s="8"/>
      <c r="H389" s="18" t="s">
        <v>2054</v>
      </c>
      <c r="I389" s="8" t="b">
        <f>COUNTIF(Employees[Employee Name],Employees[[#This Row],[Employee Name]])&gt;1</f>
        <v>0</v>
      </c>
    </row>
    <row r="390" spans="1:9" ht="30" hidden="1" customHeight="1" x14ac:dyDescent="0.3">
      <c r="A390" s="44">
        <f>IF(ISBLANK(Employees[[#This Row],[Employee Name]]),"",A389+1)</f>
        <v>387</v>
      </c>
      <c r="B390" s="8" t="str">
        <f>CONCATENATE(Employees[[#This Row],[Lastname]]," ",Employees[[#This Row],[Firstname]], " ",LEFT(Employees[[#This Row],[Middlename]],1),IF(ISBLANK(Employees[[#This Row],[Middlename]])," ","."))</f>
        <v>LUNA LALAINE D.</v>
      </c>
      <c r="C390" s="8" t="s">
        <v>234</v>
      </c>
      <c r="D390" s="8" t="s">
        <v>1550</v>
      </c>
      <c r="E390" s="18" t="s">
        <v>999</v>
      </c>
      <c r="F390" s="8" t="s">
        <v>1712</v>
      </c>
      <c r="G390" s="8" t="s">
        <v>1705</v>
      </c>
      <c r="H390" s="8" t="s">
        <v>1710</v>
      </c>
      <c r="I390" s="8" t="b">
        <f>COUNTIF(Employees[Employee Name],Employees[[#This Row],[Employee Name]])&gt;1</f>
        <v>0</v>
      </c>
    </row>
    <row r="391" spans="1:9" ht="30" hidden="1" customHeight="1" x14ac:dyDescent="0.3">
      <c r="A391" s="44">
        <f>IF(ISBLANK(Employees[[#This Row],[Employee Name]]),"",A390+1)</f>
        <v>388</v>
      </c>
      <c r="B391" s="8" t="str">
        <f>CONCATENATE(Employees[[#This Row],[Lastname]]," ",Employees[[#This Row],[Firstname]], " ",LEFT(Employees[[#This Row],[Middlename]],1),IF(ISBLANK(Employees[[#This Row],[Middlename]])," ","."))</f>
        <v>MAALA JOSEPHINE D.</v>
      </c>
      <c r="C391" s="18" t="s">
        <v>1688</v>
      </c>
      <c r="D391" s="18" t="s">
        <v>406</v>
      </c>
      <c r="E391" s="18" t="s">
        <v>2399</v>
      </c>
      <c r="F391" s="18" t="s">
        <v>1288</v>
      </c>
      <c r="G391" s="8"/>
      <c r="H391" s="18" t="s">
        <v>2400</v>
      </c>
      <c r="I391" s="8" t="b">
        <f>COUNTIF(Employees[Employee Name],Employees[[#This Row],[Employee Name]])&gt;1</f>
        <v>0</v>
      </c>
    </row>
    <row r="392" spans="1:9" ht="30" hidden="1" customHeight="1" x14ac:dyDescent="0.3">
      <c r="A392" s="44">
        <f>IF(ISBLANK(Employees[[#This Row],[Employee Name]]),"",A391+1)</f>
        <v>389</v>
      </c>
      <c r="B392" s="8" t="str">
        <f>CONCATENATE(Employees[[#This Row],[Lastname]]," ",Employees[[#This Row],[Firstname]], " ",LEFT(Employees[[#This Row],[Middlename]],1),IF(ISBLANK(Employees[[#This Row],[Middlename]])," ","."))</f>
        <v>MABUTI ANA MARIE C.</v>
      </c>
      <c r="C392" s="8" t="s">
        <v>392</v>
      </c>
      <c r="D392" s="8" t="s">
        <v>393</v>
      </c>
      <c r="E392" s="8" t="s">
        <v>134</v>
      </c>
      <c r="F392" s="8" t="s">
        <v>390</v>
      </c>
      <c r="G392" s="8" t="s">
        <v>1997</v>
      </c>
      <c r="H392" s="8" t="s">
        <v>103</v>
      </c>
      <c r="I392" s="8" t="b">
        <f>COUNTIF(Employees[Employee Name],Employees[[#This Row],[Employee Name]])&gt;1</f>
        <v>0</v>
      </c>
    </row>
    <row r="393" spans="1:9" ht="30" hidden="1" customHeight="1" x14ac:dyDescent="0.3">
      <c r="A393" s="44">
        <f>IF(ISBLANK(Employees[[#This Row],[Employee Name]]),"",A392+1)</f>
        <v>390</v>
      </c>
      <c r="B393" s="8" t="str">
        <f>CONCATENATE(Employees[[#This Row],[Lastname]]," ",Employees[[#This Row],[Firstname]], " ",LEFT(Employees[[#This Row],[Middlename]],1),IF(ISBLANK(Employees[[#This Row],[Middlename]])," ","."))</f>
        <v xml:space="preserve">MACAPUNO FELIX  </v>
      </c>
      <c r="C393" s="8" t="s">
        <v>567</v>
      </c>
      <c r="D393" s="8" t="s">
        <v>568</v>
      </c>
      <c r="E393" s="8"/>
      <c r="F393" s="18" t="s">
        <v>198</v>
      </c>
      <c r="G393" s="18" t="s">
        <v>1997</v>
      </c>
      <c r="H393" s="8" t="s">
        <v>289</v>
      </c>
      <c r="I393" s="8" t="b">
        <f>COUNTIF(Employees[Employee Name],Employees[[#This Row],[Employee Name]])&gt;1</f>
        <v>0</v>
      </c>
    </row>
    <row r="394" spans="1:9" ht="30" hidden="1" customHeight="1" x14ac:dyDescent="0.3">
      <c r="A394" s="44">
        <f>IF(ISBLANK(Employees[[#This Row],[Employee Name]]),"",A393+1)</f>
        <v>391</v>
      </c>
      <c r="B394" s="8" t="str">
        <f>CONCATENATE(Employees[[#This Row],[Lastname]]," ",Employees[[#This Row],[Firstname]], " ",LEFT(Employees[[#This Row],[Middlename]],1),IF(ISBLANK(Employees[[#This Row],[Middlename]])," ","."))</f>
        <v>MACARIO GLENN B.</v>
      </c>
      <c r="C394" s="18" t="s">
        <v>2381</v>
      </c>
      <c r="D394" s="18" t="s">
        <v>1589</v>
      </c>
      <c r="E394" s="18" t="s">
        <v>145</v>
      </c>
      <c r="F394" s="18" t="s">
        <v>2226</v>
      </c>
      <c r="G394" s="8"/>
      <c r="H394" s="8"/>
      <c r="I394" s="8" t="b">
        <f>COUNTIF(Employees[Employee Name],Employees[[#This Row],[Employee Name]])&gt;1</f>
        <v>0</v>
      </c>
    </row>
    <row r="395" spans="1:9" ht="30" hidden="1" customHeight="1" x14ac:dyDescent="0.3">
      <c r="A395" s="44">
        <f>IF(ISBLANK(Employees[[#This Row],[Employee Name]]),"",A394+1)</f>
        <v>392</v>
      </c>
      <c r="B395" s="8" t="str">
        <f>CONCATENATE(Employees[[#This Row],[Lastname]]," ",Employees[[#This Row],[Firstname]], " ",LEFT(Employees[[#This Row],[Middlename]],1),IF(ISBLANK(Employees[[#This Row],[Middlename]])," ","."))</f>
        <v>MACASPAC ELVIRA V.</v>
      </c>
      <c r="C395" s="8" t="s">
        <v>498</v>
      </c>
      <c r="D395" s="8" t="s">
        <v>499</v>
      </c>
      <c r="E395" s="8" t="s">
        <v>783</v>
      </c>
      <c r="F395" s="8" t="s">
        <v>500</v>
      </c>
      <c r="G395" s="8" t="s">
        <v>1997</v>
      </c>
      <c r="H395" s="8" t="s">
        <v>481</v>
      </c>
      <c r="I395" s="8" t="b">
        <f>COUNTIF(Employees[Employee Name],Employees[[#This Row],[Employee Name]])&gt;1</f>
        <v>0</v>
      </c>
    </row>
    <row r="396" spans="1:9" ht="30" hidden="1" customHeight="1" x14ac:dyDescent="0.3">
      <c r="A396" s="44">
        <f>IF(ISBLANK(Employees[[#This Row],[Employee Name]]),"",A395+1)</f>
        <v>393</v>
      </c>
      <c r="B396" s="8" t="str">
        <f>CONCATENATE(Employees[[#This Row],[Lastname]]," ",Employees[[#This Row],[Firstname]], " ",LEFT(Employees[[#This Row],[Middlename]],1),IF(ISBLANK(Employees[[#This Row],[Middlename]])," ","."))</f>
        <v>MACASPAC JOSE VICTOR P.</v>
      </c>
      <c r="C396" s="8" t="s">
        <v>498</v>
      </c>
      <c r="D396" s="8" t="s">
        <v>589</v>
      </c>
      <c r="E396" s="8" t="s">
        <v>124</v>
      </c>
      <c r="F396" s="8" t="s">
        <v>125</v>
      </c>
      <c r="G396" s="18" t="s">
        <v>1997</v>
      </c>
      <c r="H396" s="8" t="s">
        <v>590</v>
      </c>
      <c r="I396" s="8" t="b">
        <f>COUNTIF(Employees[Employee Name],Employees[[#This Row],[Employee Name]])&gt;1</f>
        <v>0</v>
      </c>
    </row>
    <row r="397" spans="1:9" ht="30" hidden="1" customHeight="1" x14ac:dyDescent="0.3">
      <c r="A397" s="44">
        <f>IF(ISBLANK(Employees[[#This Row],[Employee Name]]),"",A396+1)</f>
        <v>394</v>
      </c>
      <c r="B397" s="8" t="str">
        <f>CONCATENATE(Employees[[#This Row],[Lastname]]," ",Employees[[#This Row],[Firstname]], " ",LEFT(Employees[[#This Row],[Middlename]],1),IF(ISBLANK(Employees[[#This Row],[Middlename]])," ","."))</f>
        <v>MADRAZO ALLAN PAUL A.</v>
      </c>
      <c r="C397" s="8" t="s">
        <v>316</v>
      </c>
      <c r="D397" s="8" t="s">
        <v>317</v>
      </c>
      <c r="E397" s="8" t="s">
        <v>841</v>
      </c>
      <c r="F397" s="8" t="s">
        <v>318</v>
      </c>
      <c r="G397" s="8" t="s">
        <v>1997</v>
      </c>
      <c r="H397" s="8" t="s">
        <v>271</v>
      </c>
      <c r="I397" s="8" t="b">
        <f>COUNTIF(Employees[Employee Name],Employees[[#This Row],[Employee Name]])&gt;1</f>
        <v>0</v>
      </c>
    </row>
    <row r="398" spans="1:9" ht="30" hidden="1" customHeight="1" x14ac:dyDescent="0.3">
      <c r="A398" s="44">
        <f>IF(ISBLANK(Employees[[#This Row],[Employee Name]]),"",A397+1)</f>
        <v>395</v>
      </c>
      <c r="B398" s="8" t="str">
        <f>CONCATENATE(Employees[[#This Row],[Lastname]]," ",Employees[[#This Row],[Firstname]], " ",LEFT(Employees[[#This Row],[Middlename]],1),IF(ISBLANK(Employees[[#This Row],[Middlename]])," ","."))</f>
        <v>MAESTRECAMPO LORENA A.</v>
      </c>
      <c r="C398" s="8" t="s">
        <v>606</v>
      </c>
      <c r="D398" s="8" t="s">
        <v>191</v>
      </c>
      <c r="E398" s="8" t="s">
        <v>607</v>
      </c>
      <c r="F398" s="8" t="s">
        <v>476</v>
      </c>
      <c r="G398" s="18" t="s">
        <v>1997</v>
      </c>
      <c r="H398" s="8" t="s">
        <v>89</v>
      </c>
      <c r="I398" s="8" t="b">
        <f>COUNTIF(Employees[Employee Name],Employees[[#This Row],[Employee Name]])&gt;1</f>
        <v>0</v>
      </c>
    </row>
    <row r="399" spans="1:9" ht="30" hidden="1" customHeight="1" x14ac:dyDescent="0.3">
      <c r="A399" s="44">
        <f>IF(ISBLANK(Employees[[#This Row],[Employee Name]]),"",A398+1)</f>
        <v>396</v>
      </c>
      <c r="B399" s="8" t="str">
        <f>CONCATENATE(Employees[[#This Row],[Lastname]]," ",Employees[[#This Row],[Firstname]], " ",LEFT(Employees[[#This Row],[Middlename]],1),IF(ISBLANK(Employees[[#This Row],[Middlename]])," ","."))</f>
        <v>MAGO ROLANDO V.</v>
      </c>
      <c r="C399" s="8" t="s">
        <v>2341</v>
      </c>
      <c r="D399" s="8" t="s">
        <v>1527</v>
      </c>
      <c r="E399" s="8" t="s">
        <v>150</v>
      </c>
      <c r="F399" s="8" t="s">
        <v>2033</v>
      </c>
      <c r="G399" s="8" t="s">
        <v>1290</v>
      </c>
      <c r="H399" s="8" t="s">
        <v>1065</v>
      </c>
      <c r="I399" s="8" t="b">
        <f>COUNTIF(Employees[Employee Name],Employees[[#This Row],[Employee Name]])&gt;1</f>
        <v>0</v>
      </c>
    </row>
    <row r="400" spans="1:9" ht="30" hidden="1" customHeight="1" x14ac:dyDescent="0.3">
      <c r="A400" s="44">
        <f>IF(ISBLANK(Employees[[#This Row],[Employee Name]]),"",A399+1)</f>
        <v>397</v>
      </c>
      <c r="B400" s="8" t="str">
        <f>CONCATENATE(Employees[[#This Row],[Lastname]]," ",Employees[[#This Row],[Firstname]], " ",LEFT(Employees[[#This Row],[Middlename]],1),IF(ISBLANK(Employees[[#This Row],[Middlename]])," ","."))</f>
        <v xml:space="preserve">MAGUINAO GILBERT  </v>
      </c>
      <c r="C400" s="8" t="s">
        <v>872</v>
      </c>
      <c r="D400" s="8" t="s">
        <v>873</v>
      </c>
      <c r="E400" s="8"/>
      <c r="F400" s="8" t="s">
        <v>198</v>
      </c>
      <c r="G400" s="18" t="s">
        <v>1997</v>
      </c>
      <c r="H400" s="8" t="s">
        <v>209</v>
      </c>
      <c r="I400" s="8" t="b">
        <f>COUNTIF(Employees[Employee Name],Employees[[#This Row],[Employee Name]])&gt;1</f>
        <v>0</v>
      </c>
    </row>
    <row r="401" spans="1:9" ht="30" hidden="1" customHeight="1" x14ac:dyDescent="0.3">
      <c r="A401" s="44">
        <f>IF(ISBLANK(Employees[[#This Row],[Employee Name]]),"",A400+1)</f>
        <v>398</v>
      </c>
      <c r="B401" s="8" t="str">
        <f>CONCATENATE(Employees[[#This Row],[Lastname]]," ",Employees[[#This Row],[Firstname]], " ",LEFT(Employees[[#This Row],[Middlename]],1),IF(ISBLANK(Employees[[#This Row],[Middlename]])," ","."))</f>
        <v>MAGUINAO NIÑA F.</v>
      </c>
      <c r="C401" s="8" t="s">
        <v>872</v>
      </c>
      <c r="D401" s="8" t="s">
        <v>1551</v>
      </c>
      <c r="E401" s="8" t="s">
        <v>430</v>
      </c>
      <c r="F401" s="8" t="s">
        <v>1290</v>
      </c>
      <c r="G401" s="18" t="s">
        <v>1290</v>
      </c>
      <c r="H401" s="8" t="s">
        <v>97</v>
      </c>
      <c r="I401" s="8" t="b">
        <f>COUNTIF(Employees[Employee Name],Employees[[#This Row],[Employee Name]])&gt;1</f>
        <v>0</v>
      </c>
    </row>
    <row r="402" spans="1:9" ht="30" hidden="1" customHeight="1" x14ac:dyDescent="0.3">
      <c r="A402" s="44">
        <f>IF(ISBLANK(Employees[[#This Row],[Employee Name]]),"",A401+1)</f>
        <v>399</v>
      </c>
      <c r="B402" s="8" t="str">
        <f>CONCATENATE(Employees[[#This Row],[Lastname]]," ",Employees[[#This Row],[Firstname]], " ",LEFT(Employees[[#This Row],[Middlename]],1),IF(ISBLANK(Employees[[#This Row],[Middlename]])," ","."))</f>
        <v>MALABANAN ALMA A.</v>
      </c>
      <c r="C402" s="8" t="s">
        <v>86</v>
      </c>
      <c r="D402" s="8" t="s">
        <v>87</v>
      </c>
      <c r="E402" s="8" t="s">
        <v>88</v>
      </c>
      <c r="F402" s="8" t="s">
        <v>93</v>
      </c>
      <c r="G402" s="18" t="s">
        <v>1997</v>
      </c>
      <c r="H402" s="8" t="s">
        <v>89</v>
      </c>
      <c r="I402" s="8" t="b">
        <f>COUNTIF(Employees[Employee Name],Employees[[#This Row],[Employee Name]])&gt;1</f>
        <v>0</v>
      </c>
    </row>
    <row r="403" spans="1:9" ht="30" hidden="1" customHeight="1" x14ac:dyDescent="0.3">
      <c r="A403" s="44">
        <f>IF(ISBLANK(Employees[[#This Row],[Employee Name]]),"",A402+1)</f>
        <v>400</v>
      </c>
      <c r="B403" s="8" t="str">
        <f>CONCATENATE(Employees[[#This Row],[Lastname]]," ",Employees[[#This Row],[Firstname]], " ",LEFT(Employees[[#This Row],[Middlename]],1),IF(ISBLANK(Employees[[#This Row],[Middlename]])," ","."))</f>
        <v>MALANAN JENNYLYN R.</v>
      </c>
      <c r="C403" s="8" t="s">
        <v>1552</v>
      </c>
      <c r="D403" s="8" t="s">
        <v>1553</v>
      </c>
      <c r="E403" s="8" t="s">
        <v>672</v>
      </c>
      <c r="F403" s="8" t="s">
        <v>1290</v>
      </c>
      <c r="G403" s="18" t="s">
        <v>1290</v>
      </c>
      <c r="H403" s="8" t="s">
        <v>199</v>
      </c>
      <c r="I403" s="8" t="b">
        <f>COUNTIF(Employees[Employee Name],Employees[[#This Row],[Employee Name]])&gt;1</f>
        <v>0</v>
      </c>
    </row>
    <row r="404" spans="1:9" ht="30" hidden="1" customHeight="1" x14ac:dyDescent="0.3">
      <c r="A404" s="44">
        <f>IF(ISBLANK(Employees[[#This Row],[Employee Name]]),"",A403+1)</f>
        <v>401</v>
      </c>
      <c r="B404" s="8" t="str">
        <f>CONCATENATE(Employees[[#This Row],[Lastname]]," ",Employees[[#This Row],[Firstname]], " ",LEFT(Employees[[#This Row],[Middlename]],1),IF(ISBLANK(Employees[[#This Row],[Middlename]])," ","."))</f>
        <v>MALIGAYA NELITA M.</v>
      </c>
      <c r="C404" s="8" t="s">
        <v>441</v>
      </c>
      <c r="D404" s="8" t="s">
        <v>442</v>
      </c>
      <c r="E404" s="8" t="s">
        <v>84</v>
      </c>
      <c r="F404" s="8" t="s">
        <v>120</v>
      </c>
      <c r="G404" s="18" t="s">
        <v>1997</v>
      </c>
      <c r="H404" s="8" t="s">
        <v>209</v>
      </c>
      <c r="I404" s="8" t="b">
        <f>COUNTIF(Employees[Employee Name],Employees[[#This Row],[Employee Name]])&gt;1</f>
        <v>0</v>
      </c>
    </row>
    <row r="405" spans="1:9" ht="30" hidden="1" customHeight="1" x14ac:dyDescent="0.3">
      <c r="A405" s="44">
        <f>IF(ISBLANK(Employees[[#This Row],[Employee Name]]),"",A404+1)</f>
        <v>402</v>
      </c>
      <c r="B405" s="8" t="str">
        <f>CONCATENATE(Employees[[#This Row],[Lastname]]," ",Employees[[#This Row],[Firstname]], " ",LEFT(Employees[[#This Row],[Middlename]],1),IF(ISBLANK(Employees[[#This Row],[Middlename]])," ","."))</f>
        <v>MALIGAYO YOLANDA D.</v>
      </c>
      <c r="C405" s="8" t="s">
        <v>823</v>
      </c>
      <c r="D405" s="8" t="s">
        <v>824</v>
      </c>
      <c r="E405" s="8" t="s">
        <v>119</v>
      </c>
      <c r="F405" s="8" t="s">
        <v>825</v>
      </c>
      <c r="G405" s="18" t="s">
        <v>1997</v>
      </c>
      <c r="H405" s="8" t="s">
        <v>135</v>
      </c>
      <c r="I405" s="8" t="b">
        <f>COUNTIF(Employees[Employee Name],Employees[[#This Row],[Employee Name]])&gt;1</f>
        <v>0</v>
      </c>
    </row>
    <row r="406" spans="1:9" ht="30" hidden="1" customHeight="1" x14ac:dyDescent="0.3">
      <c r="A406" s="44">
        <f>IF(ISBLANK(Employees[[#This Row],[Employee Name]]),"",A405+1)</f>
        <v>403</v>
      </c>
      <c r="B406" s="8" t="str">
        <f>CONCATENATE(Employees[[#This Row],[Lastname]]," ",Employees[[#This Row],[Firstname]], " ",LEFT(Employees[[#This Row],[Middlename]],1),IF(ISBLANK(Employees[[#This Row],[Middlename]])," ","."))</f>
        <v>MALUBAY MELINDA D.</v>
      </c>
      <c r="C406" s="8" t="s">
        <v>502</v>
      </c>
      <c r="D406" s="8" t="s">
        <v>503</v>
      </c>
      <c r="E406" s="8" t="s">
        <v>119</v>
      </c>
      <c r="F406" s="8" t="s">
        <v>125</v>
      </c>
      <c r="G406" s="18" t="s">
        <v>1997</v>
      </c>
      <c r="H406" s="8" t="s">
        <v>487</v>
      </c>
      <c r="I406" s="8" t="b">
        <f>COUNTIF(Employees[Employee Name],Employees[[#This Row],[Employee Name]])&gt;1</f>
        <v>0</v>
      </c>
    </row>
    <row r="407" spans="1:9" ht="30" hidden="1" customHeight="1" x14ac:dyDescent="0.3">
      <c r="A407" s="44">
        <f>IF(ISBLANK(Employees[[#This Row],[Employee Name]]),"",A406+1)</f>
        <v>404</v>
      </c>
      <c r="B407" s="8" t="str">
        <f>CONCATENATE(Employees[[#This Row],[Lastname]]," ",Employees[[#This Row],[Firstname]], " ",LEFT(Employees[[#This Row],[Middlename]],1),IF(ISBLANK(Employees[[#This Row],[Middlename]])," ","."))</f>
        <v>MAMARIL JOSEFINA P.</v>
      </c>
      <c r="C407" s="8" t="s">
        <v>1554</v>
      </c>
      <c r="D407" s="8" t="s">
        <v>1555</v>
      </c>
      <c r="E407" s="8" t="s">
        <v>579</v>
      </c>
      <c r="F407" s="8" t="s">
        <v>1290</v>
      </c>
      <c r="G407" s="18" t="s">
        <v>1290</v>
      </c>
      <c r="H407" s="8" t="s">
        <v>1706</v>
      </c>
      <c r="I407" s="8" t="b">
        <f>COUNTIF(Employees[Employee Name],Employees[[#This Row],[Employee Name]])&gt;1</f>
        <v>0</v>
      </c>
    </row>
    <row r="408" spans="1:9" ht="30" hidden="1" customHeight="1" x14ac:dyDescent="0.3">
      <c r="A408" s="44">
        <f>IF(ISBLANK(Employees[[#This Row],[Employee Name]]),"",A407+1)</f>
        <v>405</v>
      </c>
      <c r="B408" s="8" t="str">
        <f>CONCATENATE(Employees[[#This Row],[Lastname]]," ",Employees[[#This Row],[Firstname]], " ",LEFT(Employees[[#This Row],[Middlename]],1),IF(ISBLANK(Employees[[#This Row],[Middlename]])," ","."))</f>
        <v>MANALO ABEGAIL T.</v>
      </c>
      <c r="C408" s="18" t="s">
        <v>143</v>
      </c>
      <c r="D408" s="18" t="s">
        <v>1299</v>
      </c>
      <c r="E408" s="18" t="s">
        <v>1298</v>
      </c>
      <c r="F408" s="18" t="s">
        <v>1716</v>
      </c>
      <c r="G408" s="8"/>
      <c r="H408" s="18" t="s">
        <v>2054</v>
      </c>
      <c r="I408" s="8" t="b">
        <f>COUNTIF(Employees[Employee Name],Employees[[#This Row],[Employee Name]])&gt;1</f>
        <v>0</v>
      </c>
    </row>
    <row r="409" spans="1:9" ht="30" hidden="1" customHeight="1" x14ac:dyDescent="0.3">
      <c r="A409" s="44">
        <f>IF(ISBLANK(Employees[[#This Row],[Employee Name]]),"",A408+1)</f>
        <v>406</v>
      </c>
      <c r="B409" s="8" t="str">
        <f>CONCATENATE(Employees[[#This Row],[Lastname]]," ",Employees[[#This Row],[Firstname]], " ",LEFT(Employees[[#This Row],[Middlename]],1),IF(ISBLANK(Employees[[#This Row],[Middlename]])," ","."))</f>
        <v xml:space="preserve">MANALO CATALINA  </v>
      </c>
      <c r="C409" s="18" t="s">
        <v>143</v>
      </c>
      <c r="D409" s="18" t="s">
        <v>2317</v>
      </c>
      <c r="E409" s="8"/>
      <c r="F409" s="18" t="s">
        <v>1290</v>
      </c>
      <c r="G409" s="8"/>
      <c r="H409" s="18" t="s">
        <v>199</v>
      </c>
      <c r="I409" s="8" t="b">
        <f>COUNTIF(Employees[Employee Name],Employees[[#This Row],[Employee Name]])&gt;1</f>
        <v>0</v>
      </c>
    </row>
    <row r="410" spans="1:9" ht="30" hidden="1" customHeight="1" x14ac:dyDescent="0.3">
      <c r="A410" s="44">
        <f>IF(ISBLANK(Employees[[#This Row],[Employee Name]]),"",A409+1)</f>
        <v>407</v>
      </c>
      <c r="B410" s="8" t="str">
        <f>CONCATENATE(Employees[[#This Row],[Lastname]]," ",Employees[[#This Row],[Firstname]], " ",LEFT(Employees[[#This Row],[Middlename]],1),IF(ISBLANK(Employees[[#This Row],[Middlename]])," ","."))</f>
        <v>MANALO CELSA B.</v>
      </c>
      <c r="C410" s="8" t="s">
        <v>143</v>
      </c>
      <c r="D410" s="8" t="s">
        <v>144</v>
      </c>
      <c r="E410" s="8" t="s">
        <v>342</v>
      </c>
      <c r="F410" s="8" t="s">
        <v>146</v>
      </c>
      <c r="G410" s="8" t="s">
        <v>1997</v>
      </c>
      <c r="H410" s="8" t="s">
        <v>141</v>
      </c>
      <c r="I410" s="8" t="b">
        <f>COUNTIF(Employees[Employee Name],Employees[[#This Row],[Employee Name]])&gt;1</f>
        <v>0</v>
      </c>
    </row>
    <row r="411" spans="1:9" ht="30" hidden="1" customHeight="1" x14ac:dyDescent="0.3">
      <c r="A411" s="44">
        <f>IF(ISBLANK(Employees[[#This Row],[Employee Name]]),"",A410+1)</f>
        <v>408</v>
      </c>
      <c r="B411" s="8" t="str">
        <f>CONCATENATE(Employees[[#This Row],[Lastname]]," ",Employees[[#This Row],[Firstname]], " ",LEFT(Employees[[#This Row],[Middlename]],1),IF(ISBLANK(Employees[[#This Row],[Middlename]])," ","."))</f>
        <v>MANALO CYNTHIA D.</v>
      </c>
      <c r="C411" s="8" t="s">
        <v>143</v>
      </c>
      <c r="D411" s="8" t="s">
        <v>920</v>
      </c>
      <c r="E411" s="8" t="s">
        <v>1195</v>
      </c>
      <c r="F411" s="8" t="s">
        <v>921</v>
      </c>
      <c r="G411" s="18" t="s">
        <v>1997</v>
      </c>
      <c r="H411" s="8" t="s">
        <v>97</v>
      </c>
      <c r="I411" s="8" t="b">
        <f>COUNTIF(Employees[Employee Name],Employees[[#This Row],[Employee Name]])&gt;1</f>
        <v>0</v>
      </c>
    </row>
    <row r="412" spans="1:9" ht="30" hidden="1" customHeight="1" x14ac:dyDescent="0.3">
      <c r="A412" s="44">
        <f>IF(ISBLANK(Employees[[#This Row],[Employee Name]]),"",A411+1)</f>
        <v>409</v>
      </c>
      <c r="B412" s="8" t="str">
        <f>CONCATENATE(Employees[[#This Row],[Lastname]]," ",Employees[[#This Row],[Firstname]], " ",LEFT(Employees[[#This Row],[Middlename]],1),IF(ISBLANK(Employees[[#This Row],[Middlename]])," ","."))</f>
        <v>MANALO EDITHA V.</v>
      </c>
      <c r="C412" s="8" t="s">
        <v>143</v>
      </c>
      <c r="D412" s="8" t="s">
        <v>507</v>
      </c>
      <c r="E412" s="8" t="s">
        <v>861</v>
      </c>
      <c r="F412" s="8" t="s">
        <v>508</v>
      </c>
      <c r="G412" s="18" t="s">
        <v>1997</v>
      </c>
      <c r="H412" s="8" t="s">
        <v>439</v>
      </c>
      <c r="I412" s="8" t="b">
        <f>COUNTIF(Employees[Employee Name],Employees[[#This Row],[Employee Name]])&gt;1</f>
        <v>0</v>
      </c>
    </row>
    <row r="413" spans="1:9" ht="30" hidden="1" customHeight="1" x14ac:dyDescent="0.3">
      <c r="A413" s="44">
        <f>IF(ISBLANK(Employees[[#This Row],[Employee Name]]),"",A412+1)</f>
        <v>410</v>
      </c>
      <c r="B413" s="8" t="str">
        <f>CONCATENATE(Employees[[#This Row],[Lastname]]," ",Employees[[#This Row],[Firstname]], " ",LEFT(Employees[[#This Row],[Middlename]],1),IF(ISBLANK(Employees[[#This Row],[Middlename]])," ","."))</f>
        <v>MANALO ELIADA F.</v>
      </c>
      <c r="C413" s="8" t="s">
        <v>143</v>
      </c>
      <c r="D413" s="8" t="s">
        <v>670</v>
      </c>
      <c r="E413" s="8" t="s">
        <v>237</v>
      </c>
      <c r="F413" s="8" t="s">
        <v>198</v>
      </c>
      <c r="G413" s="18" t="s">
        <v>1997</v>
      </c>
      <c r="H413" s="8" t="s">
        <v>361</v>
      </c>
      <c r="I413" s="8" t="b">
        <f>COUNTIF(Employees[Employee Name],Employees[[#This Row],[Employee Name]])&gt;1</f>
        <v>0</v>
      </c>
    </row>
    <row r="414" spans="1:9" ht="30" hidden="1" customHeight="1" x14ac:dyDescent="0.3">
      <c r="A414" s="44">
        <f>IF(ISBLANK(Employees[[#This Row],[Employee Name]]),"",A413+1)</f>
        <v>411</v>
      </c>
      <c r="B414" s="8" t="str">
        <f>CONCATENATE(Employees[[#This Row],[Lastname]]," ",Employees[[#This Row],[Firstname]], " ",LEFT(Employees[[#This Row],[Middlename]],1),IF(ISBLANK(Employees[[#This Row],[Middlename]])," ","."))</f>
        <v>MANALO FERNANDO G.</v>
      </c>
      <c r="C414" s="8" t="s">
        <v>143</v>
      </c>
      <c r="D414" s="8" t="s">
        <v>1037</v>
      </c>
      <c r="E414" s="8" t="s">
        <v>218</v>
      </c>
      <c r="F414" s="8" t="s">
        <v>1290</v>
      </c>
      <c r="G414" s="18" t="s">
        <v>1290</v>
      </c>
      <c r="H414" s="8" t="s">
        <v>97</v>
      </c>
      <c r="I414" s="8" t="b">
        <f>COUNTIF(Employees[Employee Name],Employees[[#This Row],[Employee Name]])&gt;1</f>
        <v>0</v>
      </c>
    </row>
    <row r="415" spans="1:9" ht="30" hidden="1" customHeight="1" x14ac:dyDescent="0.3">
      <c r="A415" s="44">
        <f>IF(ISBLANK(Employees[[#This Row],[Employee Name]]),"",A414+1)</f>
        <v>412</v>
      </c>
      <c r="B415" s="8" t="str">
        <f>CONCATENATE(Employees[[#This Row],[Lastname]]," ",Employees[[#This Row],[Firstname]], " ",LEFT(Employees[[#This Row],[Middlename]],1),IF(ISBLANK(Employees[[#This Row],[Middlename]])," ","."))</f>
        <v>MANALO JENNY R.</v>
      </c>
      <c r="C415" s="18" t="s">
        <v>143</v>
      </c>
      <c r="D415" s="18" t="s">
        <v>2057</v>
      </c>
      <c r="E415" s="18" t="s">
        <v>2058</v>
      </c>
      <c r="F415" s="18" t="s">
        <v>1712</v>
      </c>
      <c r="G415" s="8"/>
      <c r="H415" s="18" t="s">
        <v>2059</v>
      </c>
      <c r="I415" s="8" t="b">
        <f>COUNTIF(Employees[Employee Name],Employees[[#This Row],[Employee Name]])&gt;1</f>
        <v>0</v>
      </c>
    </row>
    <row r="416" spans="1:9" ht="30" hidden="1" customHeight="1" x14ac:dyDescent="0.3">
      <c r="A416" s="44">
        <f>IF(ISBLANK(Employees[[#This Row],[Employee Name]]),"",A415+1)</f>
        <v>413</v>
      </c>
      <c r="B416" s="18" t="s">
        <v>2377</v>
      </c>
      <c r="C416" s="18" t="s">
        <v>143</v>
      </c>
      <c r="D416" s="18" t="s">
        <v>2375</v>
      </c>
      <c r="E416" s="18" t="s">
        <v>2376</v>
      </c>
      <c r="F416" s="18" t="s">
        <v>1712</v>
      </c>
      <c r="G416" s="8"/>
      <c r="H416" s="18"/>
      <c r="I416" s="8" t="b">
        <f>COUNTIF(Employees[Employee Name],Employees[[#This Row],[Employee Name]])&gt;1</f>
        <v>0</v>
      </c>
    </row>
    <row r="417" spans="1:9" ht="30" hidden="1" customHeight="1" x14ac:dyDescent="0.3">
      <c r="A417" s="44">
        <f>IF(ISBLANK(Employees[[#This Row],[Employee Name]]),"",A416+1)</f>
        <v>414</v>
      </c>
      <c r="B417" s="8" t="str">
        <f>CONCATENATE(Employees[[#This Row],[Lastname]]," ",Employees[[#This Row],[Firstname]], " ",LEFT(Employees[[#This Row],[Middlename]],1),IF(ISBLANK(Employees[[#This Row],[Middlename]])," ","."))</f>
        <v>MANALO STEPHANIE C.</v>
      </c>
      <c r="C417" s="18" t="s">
        <v>143</v>
      </c>
      <c r="D417" s="18" t="s">
        <v>2212</v>
      </c>
      <c r="E417" s="18" t="s">
        <v>134</v>
      </c>
      <c r="F417" s="18" t="s">
        <v>1722</v>
      </c>
      <c r="G417" s="8"/>
      <c r="H417" s="18" t="s">
        <v>2054</v>
      </c>
      <c r="I417" s="8" t="b">
        <f>COUNTIF(Employees[Employee Name],Employees[[#This Row],[Employee Name]])&gt;1</f>
        <v>0</v>
      </c>
    </row>
    <row r="418" spans="1:9" ht="30" hidden="1" customHeight="1" x14ac:dyDescent="0.3">
      <c r="A418" s="44">
        <f>IF(ISBLANK(Employees[[#This Row],[Employee Name]]),"",A417+1)</f>
        <v>415</v>
      </c>
      <c r="B418" s="8" t="str">
        <f>CONCATENATE(Employees[[#This Row],[Lastname]]," ",Employees[[#This Row],[Firstname]], " ",LEFT(Employees[[#This Row],[Middlename]],1),IF(ISBLANK(Employees[[#This Row],[Middlename]])," ","."))</f>
        <v xml:space="preserve">MANGUINAO GILBERT  </v>
      </c>
      <c r="C418" s="8" t="s">
        <v>963</v>
      </c>
      <c r="D418" s="8" t="s">
        <v>873</v>
      </c>
      <c r="E418" s="8"/>
      <c r="F418" s="8" t="s">
        <v>964</v>
      </c>
      <c r="G418" s="18" t="s">
        <v>1997</v>
      </c>
      <c r="H418" s="8" t="s">
        <v>209</v>
      </c>
      <c r="I418" s="8" t="b">
        <f>COUNTIF(Employees[Employee Name],Employees[[#This Row],[Employee Name]])&gt;1</f>
        <v>0</v>
      </c>
    </row>
    <row r="419" spans="1:9" ht="30" hidden="1" customHeight="1" x14ac:dyDescent="0.3">
      <c r="A419" s="44">
        <f>IF(ISBLANK(Employees[[#This Row],[Employee Name]]),"",A418+1)</f>
        <v>416</v>
      </c>
      <c r="B419" s="8" t="str">
        <f>CONCATENATE(Employees[[#This Row],[Lastname]]," ",Employees[[#This Row],[Firstname]], " ",LEFT(Employees[[#This Row],[Middlename]],1),IF(ISBLANK(Employees[[#This Row],[Middlename]])," ","."))</f>
        <v>MANGUINAO NIÑA P.</v>
      </c>
      <c r="C419" s="8" t="s">
        <v>963</v>
      </c>
      <c r="D419" s="18" t="s">
        <v>1551</v>
      </c>
      <c r="E419" s="18" t="s">
        <v>124</v>
      </c>
      <c r="F419" s="18" t="s">
        <v>685</v>
      </c>
      <c r="G419" s="8"/>
      <c r="H419" s="18" t="s">
        <v>2054</v>
      </c>
      <c r="I419" s="8" t="b">
        <f>COUNTIF(Employees[Employee Name],Employees[[#This Row],[Employee Name]])&gt;1</f>
        <v>0</v>
      </c>
    </row>
    <row r="420" spans="1:9" ht="30" hidden="1" customHeight="1" x14ac:dyDescent="0.3">
      <c r="A420" s="44">
        <f>IF(ISBLANK(Employees[[#This Row],[Employee Name]]),"",A419+1)</f>
        <v>417</v>
      </c>
      <c r="B420" s="8" t="str">
        <f>CONCATENATE(Employees[[#This Row],[Lastname]]," ",Employees[[#This Row],[Firstname]], " ",LEFT(Employees[[#This Row],[Middlename]],1),IF(ISBLANK(Employees[[#This Row],[Middlename]])," ","."))</f>
        <v>MANIMTIM JOJIT A.</v>
      </c>
      <c r="C420" s="18" t="s">
        <v>1375</v>
      </c>
      <c r="D420" s="18" t="s">
        <v>2018</v>
      </c>
      <c r="E420" s="18" t="s">
        <v>1592</v>
      </c>
      <c r="F420" s="18" t="s">
        <v>2019</v>
      </c>
      <c r="G420" s="18" t="s">
        <v>1997</v>
      </c>
      <c r="H420" s="18" t="s">
        <v>89</v>
      </c>
      <c r="I420" s="8" t="b">
        <f>COUNTIF(Employees[Employee Name],Employees[[#This Row],[Employee Name]])&gt;1</f>
        <v>0</v>
      </c>
    </row>
    <row r="421" spans="1:9" ht="30" hidden="1" customHeight="1" x14ac:dyDescent="0.3">
      <c r="A421" s="44">
        <f>IF(ISBLANK(Employees[[#This Row],[Employee Name]]),"",A420+1)</f>
        <v>418</v>
      </c>
      <c r="B421" s="8" t="str">
        <f>CONCATENATE(Employees[[#This Row],[Lastname]]," ",Employees[[#This Row],[Firstname]], " ",LEFT(Employees[[#This Row],[Middlename]],1),IF(ISBLANK(Employees[[#This Row],[Middlename]])," ","."))</f>
        <v>MANLANGIT LEONILA R.</v>
      </c>
      <c r="C421" s="8" t="s">
        <v>1556</v>
      </c>
      <c r="D421" s="8" t="s">
        <v>1386</v>
      </c>
      <c r="E421" s="8" t="s">
        <v>1557</v>
      </c>
      <c r="F421" s="8" t="s">
        <v>1290</v>
      </c>
      <c r="G421" s="18" t="s">
        <v>1290</v>
      </c>
      <c r="H421" s="8" t="s">
        <v>1706</v>
      </c>
      <c r="I421" s="8" t="b">
        <f>COUNTIF(Employees[Employee Name],Employees[[#This Row],[Employee Name]])&gt;1</f>
        <v>0</v>
      </c>
    </row>
    <row r="422" spans="1:9" ht="30" hidden="1" customHeight="1" x14ac:dyDescent="0.3">
      <c r="A422" s="44">
        <f>IF(ISBLANK(Employees[[#This Row],[Employee Name]]),"",A421+1)</f>
        <v>419</v>
      </c>
      <c r="B422" s="8" t="str">
        <f>CONCATENATE(Employees[[#This Row],[Lastname]]," ",Employees[[#This Row],[Firstname]], " ",LEFT(Employees[[#This Row],[Middlename]],1),IF(ISBLANK(Employees[[#This Row],[Middlename]])," ","."))</f>
        <v>MANLAPAZ ROSALINDA R.</v>
      </c>
      <c r="C422" s="18" t="s">
        <v>2351</v>
      </c>
      <c r="D422" s="18" t="s">
        <v>229</v>
      </c>
      <c r="E422" s="18" t="s">
        <v>817</v>
      </c>
      <c r="F422" s="18" t="s">
        <v>1290</v>
      </c>
      <c r="G422" s="18" t="s">
        <v>1290</v>
      </c>
      <c r="H422" s="18" t="s">
        <v>103</v>
      </c>
      <c r="I422" s="8" t="b">
        <f>COUNTIF(Employees[Employee Name],Employees[[#This Row],[Employee Name]])&gt;1</f>
        <v>0</v>
      </c>
    </row>
    <row r="423" spans="1:9" ht="30" hidden="1" customHeight="1" x14ac:dyDescent="0.3">
      <c r="A423" s="44">
        <f>IF(ISBLANK(Employees[[#This Row],[Employee Name]]),"",A422+1)</f>
        <v>420</v>
      </c>
      <c r="B423" s="8" t="str">
        <f>CONCATENATE(Employees[[#This Row],[Lastname]]," ",Employees[[#This Row],[Firstname]], " ",LEFT(Employees[[#This Row],[Middlename]],1),IF(ISBLANK(Employees[[#This Row],[Middlename]])," ","."))</f>
        <v>MARAÑON AMY LOU T.</v>
      </c>
      <c r="C423" s="18" t="s">
        <v>1558</v>
      </c>
      <c r="D423" s="8" t="s">
        <v>1559</v>
      </c>
      <c r="E423" s="8" t="s">
        <v>1560</v>
      </c>
      <c r="F423" s="8" t="s">
        <v>1290</v>
      </c>
      <c r="G423" s="18" t="s">
        <v>1290</v>
      </c>
      <c r="H423" s="8" t="s">
        <v>1707</v>
      </c>
      <c r="I423" s="8" t="b">
        <f>COUNTIF(Employees[Employee Name],Employees[[#This Row],[Employee Name]])&gt;1</f>
        <v>0</v>
      </c>
    </row>
    <row r="424" spans="1:9" ht="30" hidden="1" customHeight="1" x14ac:dyDescent="0.3">
      <c r="A424" s="44">
        <f>IF(ISBLANK(Employees[[#This Row],[Employee Name]]),"",A423+1)</f>
        <v>421</v>
      </c>
      <c r="B424" s="8" t="str">
        <f>CONCATENATE(Employees[[#This Row],[Lastname]]," ",Employees[[#This Row],[Firstname]], " ",LEFT(Employees[[#This Row],[Middlename]],1),IF(ISBLANK(Employees[[#This Row],[Middlename]])," ","."))</f>
        <v>MARASIGAN  YOLANDA A.</v>
      </c>
      <c r="C424" s="18" t="s">
        <v>2420</v>
      </c>
      <c r="D424" s="18" t="s">
        <v>824</v>
      </c>
      <c r="E424" s="18" t="s">
        <v>1335</v>
      </c>
      <c r="F424" s="18" t="s">
        <v>2369</v>
      </c>
      <c r="G424" s="18"/>
      <c r="H424" s="8"/>
      <c r="I424" s="8" t="b">
        <f>COUNTIF(Employees[Employee Name],Employees[[#This Row],[Employee Name]])&gt;1</f>
        <v>0</v>
      </c>
    </row>
    <row r="425" spans="1:9" ht="30" hidden="1" customHeight="1" x14ac:dyDescent="0.3">
      <c r="A425" s="44">
        <f>IF(ISBLANK(Employees[[#This Row],[Employee Name]]),"",A424+1)</f>
        <v>422</v>
      </c>
      <c r="B425" s="8" t="str">
        <f>CONCATENATE(Employees[[#This Row],[Lastname]]," ",Employees[[#This Row],[Firstname]], " ",LEFT(Employees[[#This Row],[Middlename]],1),IF(ISBLANK(Employees[[#This Row],[Middlename]])," ","."))</f>
        <v>MARASIGAN AGUINO D.</v>
      </c>
      <c r="C425" s="8" t="s">
        <v>554</v>
      </c>
      <c r="D425" s="8" t="s">
        <v>1561</v>
      </c>
      <c r="E425" s="8" t="s">
        <v>119</v>
      </c>
      <c r="F425" s="8" t="s">
        <v>1290</v>
      </c>
      <c r="G425" s="18" t="s">
        <v>1290</v>
      </c>
      <c r="H425" s="8" t="s">
        <v>1717</v>
      </c>
      <c r="I425" s="8" t="b">
        <f>COUNTIF(Employees[Employee Name],Employees[[#This Row],[Employee Name]])&gt;1</f>
        <v>0</v>
      </c>
    </row>
    <row r="426" spans="1:9" ht="30" hidden="1" customHeight="1" x14ac:dyDescent="0.3">
      <c r="A426" s="44">
        <f>IF(ISBLANK(Employees[[#This Row],[Employee Name]]),"",A425+1)</f>
        <v>423</v>
      </c>
      <c r="B426" s="8" t="str">
        <f>CONCATENATE(Employees[[#This Row],[Lastname]]," ",Employees[[#This Row],[Firstname]], " ",LEFT(Employees[[#This Row],[Middlename]],1),IF(ISBLANK(Employees[[#This Row],[Middlename]])," ","."))</f>
        <v>MARASIGAN ARIEL M.</v>
      </c>
      <c r="C426" s="18" t="s">
        <v>554</v>
      </c>
      <c r="D426" s="18" t="s">
        <v>400</v>
      </c>
      <c r="E426" s="18" t="s">
        <v>84</v>
      </c>
      <c r="F426" s="8"/>
      <c r="G426" s="8"/>
      <c r="H426" s="8"/>
      <c r="I426" s="8" t="b">
        <f>COUNTIF(Employees[Employee Name],Employees[[#This Row],[Employee Name]])&gt;1</f>
        <v>0</v>
      </c>
    </row>
    <row r="427" spans="1:9" ht="30" hidden="1" customHeight="1" x14ac:dyDescent="0.3">
      <c r="A427" s="44">
        <f>IF(ISBLANK(Employees[[#This Row],[Employee Name]]),"",A426+1)</f>
        <v>424</v>
      </c>
      <c r="B427" s="8" t="str">
        <f>CONCATENATE(Employees[[#This Row],[Lastname]]," ",Employees[[#This Row],[Firstname]], " ",LEFT(Employees[[#This Row],[Middlename]],1),IF(ISBLANK(Employees[[#This Row],[Middlename]])," ","."))</f>
        <v>MARASIGAN BIENVENIDO E.</v>
      </c>
      <c r="C427" s="8" t="s">
        <v>554</v>
      </c>
      <c r="D427" s="8" t="s">
        <v>1562</v>
      </c>
      <c r="E427" s="8" t="s">
        <v>1523</v>
      </c>
      <c r="F427" s="8" t="s">
        <v>1290</v>
      </c>
      <c r="G427" s="18" t="s">
        <v>1290</v>
      </c>
      <c r="H427" s="8" t="s">
        <v>209</v>
      </c>
      <c r="I427" s="8" t="b">
        <f>COUNTIF(Employees[Employee Name],Employees[[#This Row],[Employee Name]])&gt;1</f>
        <v>0</v>
      </c>
    </row>
    <row r="428" spans="1:9" ht="30" hidden="1" customHeight="1" x14ac:dyDescent="0.3">
      <c r="A428" s="44">
        <f>IF(ISBLANK(Employees[[#This Row],[Employee Name]]),"",A427+1)</f>
        <v>425</v>
      </c>
      <c r="B428" s="8" t="str">
        <f>CONCATENATE(Employees[[#This Row],[Lastname]]," ",Employees[[#This Row],[Firstname]], " ",LEFT(Employees[[#This Row],[Middlename]],1),IF(ISBLANK(Employees[[#This Row],[Middlename]])," ","."))</f>
        <v>MARASIGAN CHRISTIAN M.</v>
      </c>
      <c r="C428" s="8" t="s">
        <v>554</v>
      </c>
      <c r="D428" s="8" t="s">
        <v>1493</v>
      </c>
      <c r="E428" s="8" t="s">
        <v>84</v>
      </c>
      <c r="F428" s="8" t="s">
        <v>1290</v>
      </c>
      <c r="G428" s="18" t="s">
        <v>1290</v>
      </c>
      <c r="H428" s="8" t="s">
        <v>126</v>
      </c>
      <c r="I428" s="8" t="b">
        <f>COUNTIF(Employees[Employee Name],Employees[[#This Row],[Employee Name]])&gt;1</f>
        <v>0</v>
      </c>
    </row>
    <row r="429" spans="1:9" ht="30" hidden="1" customHeight="1" x14ac:dyDescent="0.3">
      <c r="A429" s="44">
        <f>IF(ISBLANK(Employees[[#This Row],[Employee Name]]),"",A428+1)</f>
        <v>426</v>
      </c>
      <c r="B429" s="8" t="str">
        <f>CONCATENATE(Employees[[#This Row],[Lastname]]," ",Employees[[#This Row],[Firstname]], " ",LEFT(Employees[[#This Row],[Middlename]],1),IF(ISBLANK(Employees[[#This Row],[Middlename]])," ","."))</f>
        <v xml:space="preserve">MARASIGAN DANIEL  </v>
      </c>
      <c r="C429" s="8" t="s">
        <v>554</v>
      </c>
      <c r="D429" s="8" t="s">
        <v>555</v>
      </c>
      <c r="E429" s="8"/>
      <c r="F429" s="18" t="s">
        <v>198</v>
      </c>
      <c r="G429" s="18" t="s">
        <v>1997</v>
      </c>
      <c r="H429" s="8" t="s">
        <v>289</v>
      </c>
      <c r="I429" s="8" t="b">
        <f>COUNTIF(Employees[Employee Name],Employees[[#This Row],[Employee Name]])&gt;1</f>
        <v>0</v>
      </c>
    </row>
    <row r="430" spans="1:9" ht="30" hidden="1" customHeight="1" x14ac:dyDescent="0.3">
      <c r="A430" s="44">
        <f>IF(ISBLANK(Employees[[#This Row],[Employee Name]]),"",A429+1)</f>
        <v>427</v>
      </c>
      <c r="B430" s="8" t="str">
        <f>CONCATENATE(Employees[[#This Row],[Lastname]]," ",Employees[[#This Row],[Firstname]], " ",LEFT(Employees[[#This Row],[Middlename]],1),IF(ISBLANK(Employees[[#This Row],[Middlename]])," ","."))</f>
        <v>MARASIGAN GINALYN D.</v>
      </c>
      <c r="C430" s="8" t="s">
        <v>554</v>
      </c>
      <c r="D430" s="8" t="s">
        <v>1081</v>
      </c>
      <c r="E430" s="8" t="s">
        <v>1082</v>
      </c>
      <c r="F430" s="8" t="s">
        <v>125</v>
      </c>
      <c r="G430" s="18" t="s">
        <v>1997</v>
      </c>
      <c r="H430" s="8" t="s">
        <v>439</v>
      </c>
      <c r="I430" s="8" t="b">
        <f>COUNTIF(Employees[Employee Name],Employees[[#This Row],[Employee Name]])&gt;1</f>
        <v>0</v>
      </c>
    </row>
    <row r="431" spans="1:9" ht="30" hidden="1" customHeight="1" x14ac:dyDescent="0.3">
      <c r="A431" s="44">
        <f>IF(ISBLANK(Employees[[#This Row],[Employee Name]]),"",A430+1)</f>
        <v>428</v>
      </c>
      <c r="B431" s="8" t="str">
        <f>CONCATENATE(Employees[[#This Row],[Lastname]]," ",Employees[[#This Row],[Firstname]], " ",LEFT(Employees[[#This Row],[Middlename]],1),IF(ISBLANK(Employees[[#This Row],[Middlename]])," ","."))</f>
        <v>MARASIGAN INOCENCIA P.</v>
      </c>
      <c r="C431" s="8" t="s">
        <v>554</v>
      </c>
      <c r="D431" s="8" t="s">
        <v>1018</v>
      </c>
      <c r="E431" s="8" t="s">
        <v>712</v>
      </c>
      <c r="F431" s="8" t="s">
        <v>212</v>
      </c>
      <c r="G431" s="18" t="s">
        <v>1997</v>
      </c>
      <c r="H431" s="8" t="s">
        <v>213</v>
      </c>
      <c r="I431" s="8" t="b">
        <f>COUNTIF(Employees[Employee Name],Employees[[#This Row],[Employee Name]])&gt;1</f>
        <v>0</v>
      </c>
    </row>
    <row r="432" spans="1:9" ht="30" hidden="1" customHeight="1" x14ac:dyDescent="0.3">
      <c r="A432" s="44">
        <f>IF(ISBLANK(Employees[[#This Row],[Employee Name]]),"",A431+1)</f>
        <v>429</v>
      </c>
      <c r="B432" s="8" t="str">
        <f>CONCATENATE(Employees[[#This Row],[Lastname]]," ",Employees[[#This Row],[Firstname]], " ",LEFT(Employees[[#This Row],[Middlename]],1),IF(ISBLANK(Employees[[#This Row],[Middlename]])," ","."))</f>
        <v>MARASIGAN MARIFE C.</v>
      </c>
      <c r="C432" s="18" t="s">
        <v>554</v>
      </c>
      <c r="D432" s="18" t="s">
        <v>2361</v>
      </c>
      <c r="E432" s="18" t="s">
        <v>1516</v>
      </c>
      <c r="F432" s="18" t="s">
        <v>1705</v>
      </c>
      <c r="G432" s="18" t="s">
        <v>1705</v>
      </c>
      <c r="H432" s="18" t="s">
        <v>103</v>
      </c>
      <c r="I432" s="8" t="b">
        <f>COUNTIF(Employees[Employee Name],Employees[[#This Row],[Employee Name]])&gt;1</f>
        <v>0</v>
      </c>
    </row>
    <row r="433" spans="1:9" ht="30" hidden="1" customHeight="1" x14ac:dyDescent="0.3">
      <c r="A433" s="44">
        <f>IF(ISBLANK(Employees[[#This Row],[Employee Name]]),"",A432+1)</f>
        <v>430</v>
      </c>
      <c r="B433" s="8" t="str">
        <f>CONCATENATE(Employees[[#This Row],[Lastname]]," ",Employees[[#This Row],[Firstname]], " ",LEFT(Employees[[#This Row],[Middlename]],1),IF(ISBLANK(Employees[[#This Row],[Middlename]])," ","."))</f>
        <v>MARCIAL RUSTICO B.</v>
      </c>
      <c r="C433" s="8" t="s">
        <v>976</v>
      </c>
      <c r="D433" s="8" t="s">
        <v>977</v>
      </c>
      <c r="E433" s="8" t="s">
        <v>145</v>
      </c>
      <c r="F433" s="8" t="s">
        <v>969</v>
      </c>
      <c r="G433" s="8" t="s">
        <v>1997</v>
      </c>
      <c r="H433" s="8" t="s">
        <v>296</v>
      </c>
      <c r="I433" s="8" t="b">
        <f>COUNTIF(Employees[Employee Name],Employees[[#This Row],[Employee Name]])&gt;1</f>
        <v>0</v>
      </c>
    </row>
    <row r="434" spans="1:9" ht="30" hidden="1" customHeight="1" x14ac:dyDescent="0.3">
      <c r="A434" s="44">
        <f>IF(ISBLANK(Employees[[#This Row],[Employee Name]]),"",A433+1)</f>
        <v>431</v>
      </c>
      <c r="B434" s="8" t="str">
        <f>CONCATENATE(Employees[[#This Row],[Lastname]]," ",Employees[[#This Row],[Firstname]], " ",LEFT(Employees[[#This Row],[Middlename]],1),IF(ISBLANK(Employees[[#This Row],[Middlename]])," ","."))</f>
        <v>MARDO MELINDA E.</v>
      </c>
      <c r="C434" s="18" t="s">
        <v>1565</v>
      </c>
      <c r="D434" s="18" t="s">
        <v>503</v>
      </c>
      <c r="E434" s="18" t="s">
        <v>378</v>
      </c>
      <c r="F434" s="18" t="s">
        <v>1290</v>
      </c>
      <c r="G434" s="8"/>
      <c r="H434" s="18" t="s">
        <v>289</v>
      </c>
      <c r="I434" s="8" t="b">
        <f>COUNTIF(Employees[Employee Name],Employees[[#This Row],[Employee Name]])&gt;1</f>
        <v>0</v>
      </c>
    </row>
    <row r="435" spans="1:9" ht="30" hidden="1" customHeight="1" x14ac:dyDescent="0.3">
      <c r="A435" s="44">
        <f>IF(ISBLANK(Employees[[#This Row],[Employee Name]]),"",A434+1)</f>
        <v>432</v>
      </c>
      <c r="B435" s="8" t="str">
        <f>CONCATENATE(Employees[[#This Row],[Lastname]]," ",Employees[[#This Row],[Firstname]], " ",LEFT(Employees[[#This Row],[Middlename]],1),IF(ISBLANK(Employees[[#This Row],[Middlename]])," ","."))</f>
        <v>MARINDUQUE ANNE RENELYN P.</v>
      </c>
      <c r="C435" s="8" t="s">
        <v>132</v>
      </c>
      <c r="D435" s="8" t="s">
        <v>356</v>
      </c>
      <c r="E435" s="8" t="s">
        <v>124</v>
      </c>
      <c r="F435" s="8" t="s">
        <v>125</v>
      </c>
      <c r="G435" s="18" t="s">
        <v>1997</v>
      </c>
      <c r="H435" s="8" t="s">
        <v>357</v>
      </c>
      <c r="I435" s="8" t="b">
        <f>COUNTIF(Employees[Employee Name],Employees[[#This Row],[Employee Name]])&gt;1</f>
        <v>0</v>
      </c>
    </row>
    <row r="436" spans="1:9" ht="30" hidden="1" customHeight="1" x14ac:dyDescent="0.3">
      <c r="A436" s="44">
        <f>IF(ISBLANK(Employees[[#This Row],[Employee Name]]),"",A435+1)</f>
        <v>433</v>
      </c>
      <c r="B436" s="8" t="str">
        <f>CONCATENATE(Employees[[#This Row],[Lastname]]," ",Employees[[#This Row],[Firstname]], " ",LEFT(Employees[[#This Row],[Middlename]],1),IF(ISBLANK(Employees[[#This Row],[Middlename]])," ","."))</f>
        <v>MARINDUQUE AURORA A.</v>
      </c>
      <c r="C436" s="8" t="s">
        <v>132</v>
      </c>
      <c r="D436" s="8" t="s">
        <v>1093</v>
      </c>
      <c r="E436" s="8" t="s">
        <v>903</v>
      </c>
      <c r="F436" s="8" t="s">
        <v>1094</v>
      </c>
      <c r="G436" s="8" t="s">
        <v>1997</v>
      </c>
      <c r="H436" s="8" t="s">
        <v>357</v>
      </c>
      <c r="I436" s="8" t="b">
        <f>COUNTIF(Employees[Employee Name],Employees[[#This Row],[Employee Name]])&gt;1</f>
        <v>0</v>
      </c>
    </row>
    <row r="437" spans="1:9" ht="30" hidden="1" customHeight="1" x14ac:dyDescent="0.3">
      <c r="A437" s="44">
        <f>IF(ISBLANK(Employees[[#This Row],[Employee Name]]),"",A436+1)</f>
        <v>434</v>
      </c>
      <c r="B437" s="8" t="str">
        <f>CONCATENATE(Employees[[#This Row],[Lastname]]," ",Employees[[#This Row],[Firstname]], " ",LEFT(Employees[[#This Row],[Middlename]],1),IF(ISBLANK(Employees[[#This Row],[Middlename]])," ","."))</f>
        <v>MARINDUQUE ERNESTO P.</v>
      </c>
      <c r="C437" s="8" t="s">
        <v>132</v>
      </c>
      <c r="D437" s="8" t="s">
        <v>905</v>
      </c>
      <c r="E437" s="8" t="s">
        <v>866</v>
      </c>
      <c r="F437" s="8" t="s">
        <v>198</v>
      </c>
      <c r="G437" s="18" t="s">
        <v>1997</v>
      </c>
      <c r="H437" s="8" t="s">
        <v>271</v>
      </c>
      <c r="I437" s="8" t="b">
        <f>COUNTIF(Employees[Employee Name],Employees[[#This Row],[Employee Name]])&gt;1</f>
        <v>0</v>
      </c>
    </row>
    <row r="438" spans="1:9" ht="30" hidden="1" customHeight="1" x14ac:dyDescent="0.3">
      <c r="A438" s="44">
        <f>IF(ISBLANK(Employees[[#This Row],[Employee Name]]),"",A437+1)</f>
        <v>435</v>
      </c>
      <c r="B438" s="8" t="str">
        <f>CONCATENATE(Employees[[#This Row],[Lastname]]," ",Employees[[#This Row],[Firstname]], " ",LEFT(Employees[[#This Row],[Middlename]],1),IF(ISBLANK(Employees[[#This Row],[Middlename]])," ","."))</f>
        <v>MARINDUQUE GERRY C.</v>
      </c>
      <c r="C438" s="8" t="s">
        <v>132</v>
      </c>
      <c r="D438" s="8" t="s">
        <v>133</v>
      </c>
      <c r="E438" s="8" t="s">
        <v>134</v>
      </c>
      <c r="F438" s="8" t="s">
        <v>198</v>
      </c>
      <c r="G438" s="18" t="s">
        <v>1997</v>
      </c>
      <c r="H438" s="8" t="s">
        <v>135</v>
      </c>
      <c r="I438" s="8" t="b">
        <f>COUNTIF(Employees[Employee Name],Employees[[#This Row],[Employee Name]])&gt;1</f>
        <v>0</v>
      </c>
    </row>
    <row r="439" spans="1:9" ht="30" hidden="1" customHeight="1" x14ac:dyDescent="0.3">
      <c r="A439" s="44">
        <f>IF(ISBLANK(Employees[[#This Row],[Employee Name]]),"",A438+1)</f>
        <v>436</v>
      </c>
      <c r="B439" s="8" t="str">
        <f>CONCATENATE(Employees[[#This Row],[Lastname]]," ",Employees[[#This Row],[Firstname]], " ",LEFT(Employees[[#This Row],[Middlename]],1),IF(ISBLANK(Employees[[#This Row],[Middlename]])," ","."))</f>
        <v>MARINDUQUE MARISSA M.</v>
      </c>
      <c r="C439" s="8" t="s">
        <v>132</v>
      </c>
      <c r="D439" s="8" t="s">
        <v>185</v>
      </c>
      <c r="E439" s="8" t="s">
        <v>84</v>
      </c>
      <c r="F439" s="8" t="s">
        <v>465</v>
      </c>
      <c r="G439" s="18" t="s">
        <v>1997</v>
      </c>
      <c r="H439" s="8" t="s">
        <v>463</v>
      </c>
      <c r="I439" s="8" t="b">
        <f>COUNTIF(Employees[Employee Name],Employees[[#This Row],[Employee Name]])&gt;1</f>
        <v>0</v>
      </c>
    </row>
    <row r="440" spans="1:9" ht="30" hidden="1" customHeight="1" x14ac:dyDescent="0.3">
      <c r="A440" s="44">
        <f>IF(ISBLANK(Employees[[#This Row],[Employee Name]]),"",A439+1)</f>
        <v>437</v>
      </c>
      <c r="B440" s="8" t="str">
        <f>CONCATENATE(Employees[[#This Row],[Lastname]]," ",Employees[[#This Row],[Firstname]], " ",LEFT(Employees[[#This Row],[Middlename]],1),IF(ISBLANK(Employees[[#This Row],[Middlename]])," ","."))</f>
        <v>MARINDUQUE ROWENA G.</v>
      </c>
      <c r="C440" s="8" t="s">
        <v>132</v>
      </c>
      <c r="D440" s="8" t="s">
        <v>628</v>
      </c>
      <c r="E440" s="8" t="s">
        <v>166</v>
      </c>
      <c r="F440" s="8" t="s">
        <v>1290</v>
      </c>
      <c r="G440" s="18" t="s">
        <v>1290</v>
      </c>
      <c r="H440" s="8" t="s">
        <v>361</v>
      </c>
      <c r="I440" s="8" t="b">
        <f>COUNTIF(Employees[Employee Name],Employees[[#This Row],[Employee Name]])&gt;1</f>
        <v>0</v>
      </c>
    </row>
    <row r="441" spans="1:9" ht="30" hidden="1" customHeight="1" x14ac:dyDescent="0.3">
      <c r="A441" s="44">
        <f>IF(ISBLANK(Employees[[#This Row],[Employee Name]]),"",A440+1)</f>
        <v>438</v>
      </c>
      <c r="B441" s="8" t="str">
        <f>CONCATENATE(Employees[[#This Row],[Lastname]]," ",Employees[[#This Row],[Firstname]], " ",LEFT(Employees[[#This Row],[Middlename]],1),IF(ISBLANK(Employees[[#This Row],[Middlename]])," ","."))</f>
        <v>MARQUEZ HENSLEY B.</v>
      </c>
      <c r="C441" s="18" t="s">
        <v>328</v>
      </c>
      <c r="D441" s="18" t="s">
        <v>2245</v>
      </c>
      <c r="E441" s="18" t="s">
        <v>187</v>
      </c>
      <c r="F441" s="18" t="s">
        <v>1288</v>
      </c>
      <c r="G441" s="8"/>
      <c r="H441" s="18" t="s">
        <v>2246</v>
      </c>
      <c r="I441" s="8" t="b">
        <f>COUNTIF(Employees[Employee Name],Employees[[#This Row],[Employee Name]])&gt;1</f>
        <v>0</v>
      </c>
    </row>
    <row r="442" spans="1:9" ht="30" hidden="1" customHeight="1" x14ac:dyDescent="0.3">
      <c r="A442" s="44">
        <f>IF(ISBLANK(Employees[[#This Row],[Employee Name]]),"",A441+1)</f>
        <v>439</v>
      </c>
      <c r="B442" s="8" t="str">
        <f>CONCATENATE(Employees[[#This Row],[Lastname]]," ",Employees[[#This Row],[Firstname]], " ",LEFT(Employees[[#This Row],[Middlename]],1),IF(ISBLANK(Employees[[#This Row],[Middlename]])," ","."))</f>
        <v>MARQUEZ LOLITA R.</v>
      </c>
      <c r="C442" s="8" t="s">
        <v>328</v>
      </c>
      <c r="D442" s="8" t="s">
        <v>329</v>
      </c>
      <c r="E442" s="8" t="s">
        <v>330</v>
      </c>
      <c r="F442" s="8" t="s">
        <v>125</v>
      </c>
      <c r="G442" s="18" t="s">
        <v>1997</v>
      </c>
      <c r="H442" s="8" t="s">
        <v>331</v>
      </c>
      <c r="I442" s="8" t="b">
        <f>COUNTIF(Employees[Employee Name],Employees[[#This Row],[Employee Name]])&gt;1</f>
        <v>0</v>
      </c>
    </row>
    <row r="443" spans="1:9" ht="30" hidden="1" customHeight="1" x14ac:dyDescent="0.3">
      <c r="A443" s="44">
        <f>IF(ISBLANK(Employees[[#This Row],[Employee Name]]),"",A442+1)</f>
        <v>440</v>
      </c>
      <c r="B443" s="8" t="str">
        <f>CONCATENATE(Employees[[#This Row],[Lastname]]," ",Employees[[#This Row],[Firstname]], " ",LEFT(Employees[[#This Row],[Middlename]],1),IF(ISBLANK(Employees[[#This Row],[Middlename]])," ","."))</f>
        <v>MARTINEZ BELEN B.</v>
      </c>
      <c r="C443" s="8" t="s">
        <v>148</v>
      </c>
      <c r="D443" s="8" t="s">
        <v>706</v>
      </c>
      <c r="E443" s="8" t="s">
        <v>187</v>
      </c>
      <c r="F443" s="8" t="s">
        <v>707</v>
      </c>
      <c r="G443" s="18" t="s">
        <v>1997</v>
      </c>
      <c r="H443" s="8" t="s">
        <v>182</v>
      </c>
      <c r="I443" s="8" t="b">
        <f>COUNTIF(Employees[Employee Name],Employees[[#This Row],[Employee Name]])&gt;1</f>
        <v>0</v>
      </c>
    </row>
    <row r="444" spans="1:9" ht="30" hidden="1" customHeight="1" x14ac:dyDescent="0.3">
      <c r="A444" s="44">
        <f>IF(ISBLANK(Employees[[#This Row],[Employee Name]]),"",A443+1)</f>
        <v>441</v>
      </c>
      <c r="B444" s="8" t="str">
        <f>CONCATENATE(Employees[[#This Row],[Lastname]]," ",Employees[[#This Row],[Firstname]], " ",LEFT(Employees[[#This Row],[Middlename]],1),IF(ISBLANK(Employees[[#This Row],[Middlename]])," ","."))</f>
        <v>MARTINEZ EMER V.</v>
      </c>
      <c r="C444" s="8" t="s">
        <v>148</v>
      </c>
      <c r="D444" s="8" t="s">
        <v>149</v>
      </c>
      <c r="E444" s="8" t="s">
        <v>150</v>
      </c>
      <c r="F444" s="8" t="s">
        <v>151</v>
      </c>
      <c r="G444" s="18" t="s">
        <v>1997</v>
      </c>
      <c r="H444" s="8" t="s">
        <v>152</v>
      </c>
      <c r="I444" s="8" t="b">
        <f>COUNTIF(Employees[Employee Name],Employees[[#This Row],[Employee Name]])&gt;1</f>
        <v>0</v>
      </c>
    </row>
    <row r="445" spans="1:9" ht="30" hidden="1" customHeight="1" x14ac:dyDescent="0.3">
      <c r="A445" s="44">
        <f>IF(ISBLANK(Employees[[#This Row],[Employee Name]]),"",A444+1)</f>
        <v>442</v>
      </c>
      <c r="B445" s="8" t="str">
        <f>CONCATENATE(Employees[[#This Row],[Lastname]]," ",Employees[[#This Row],[Firstname]], " ",LEFT(Employees[[#This Row],[Middlename]],1),IF(ISBLANK(Employees[[#This Row],[Middlename]])," ","."))</f>
        <v>MARUNDAN MARIA FLOR M.</v>
      </c>
      <c r="C445" s="8" t="s">
        <v>94</v>
      </c>
      <c r="D445" s="8" t="s">
        <v>95</v>
      </c>
      <c r="E445" s="8" t="s">
        <v>84</v>
      </c>
      <c r="F445" s="8" t="s">
        <v>96</v>
      </c>
      <c r="G445" s="8" t="s">
        <v>1997</v>
      </c>
      <c r="H445" s="8" t="s">
        <v>97</v>
      </c>
      <c r="I445" s="8" t="b">
        <f>COUNTIF(Employees[Employee Name],Employees[[#This Row],[Employee Name]])&gt;1</f>
        <v>0</v>
      </c>
    </row>
    <row r="446" spans="1:9" ht="30" hidden="1" customHeight="1" x14ac:dyDescent="0.3">
      <c r="A446" s="44">
        <f>IF(ISBLANK(Employees[[#This Row],[Employee Name]]),"",A445+1)</f>
        <v>443</v>
      </c>
      <c r="B446" s="8" t="str">
        <f>CONCATENATE(Employees[[#This Row],[Lastname]]," ",Employees[[#This Row],[Firstname]], " ",LEFT(Employees[[#This Row],[Middlename]],1),IF(ISBLANK(Employees[[#This Row],[Middlename]])," ","."))</f>
        <v>MATIENZO NORMITA S.</v>
      </c>
      <c r="C446" s="8" t="s">
        <v>718</v>
      </c>
      <c r="D446" s="8" t="s">
        <v>719</v>
      </c>
      <c r="E446" s="8" t="s">
        <v>951</v>
      </c>
      <c r="F446" s="8" t="s">
        <v>125</v>
      </c>
      <c r="G446" s="18" t="s">
        <v>1997</v>
      </c>
      <c r="H446" s="8" t="s">
        <v>537</v>
      </c>
      <c r="I446" s="8" t="b">
        <f>COUNTIF(Employees[Employee Name],Employees[[#This Row],[Employee Name]])&gt;1</f>
        <v>0</v>
      </c>
    </row>
    <row r="447" spans="1:9" ht="30" hidden="1" customHeight="1" x14ac:dyDescent="0.3">
      <c r="A447" s="44">
        <f>IF(ISBLANK(Employees[[#This Row],[Employee Name]]),"",A446+1)</f>
        <v>444</v>
      </c>
      <c r="B447" s="8" t="str">
        <f>CONCATENATE(Employees[[#This Row],[Lastname]]," ",Employees[[#This Row],[Firstname]], " ",LEFT(Employees[[#This Row],[Middlename]],1),IF(ISBLANK(Employees[[#This Row],[Middlename]])," ","."))</f>
        <v>MAULLON JAENA F.</v>
      </c>
      <c r="C447" s="8" t="s">
        <v>1566</v>
      </c>
      <c r="D447" s="8" t="s">
        <v>1567</v>
      </c>
      <c r="E447" s="8" t="s">
        <v>237</v>
      </c>
      <c r="F447" s="8" t="s">
        <v>1290</v>
      </c>
      <c r="G447" s="18" t="s">
        <v>1290</v>
      </c>
      <c r="H447" s="8" t="s">
        <v>361</v>
      </c>
      <c r="I447" s="8" t="b">
        <f>COUNTIF(Employees[Employee Name],Employees[[#This Row],[Employee Name]])&gt;1</f>
        <v>0</v>
      </c>
    </row>
    <row r="448" spans="1:9" ht="30" hidden="1" customHeight="1" x14ac:dyDescent="0.3">
      <c r="A448" s="44">
        <f>IF(ISBLANK(Employees[[#This Row],[Employee Name]]),"",A447+1)</f>
        <v>445</v>
      </c>
      <c r="B448" s="8" t="str">
        <f>CONCATENATE(Employees[[#This Row],[Lastname]]," ",Employees[[#This Row],[Firstname]], " ",LEFT(Employees[[#This Row],[Middlename]],1),IF(ISBLANK(Employees[[#This Row],[Middlename]])," ","."))</f>
        <v>MAURICIO MARIZIEL M.</v>
      </c>
      <c r="C448" s="8" t="s">
        <v>1291</v>
      </c>
      <c r="D448" s="8" t="s">
        <v>1292</v>
      </c>
      <c r="E448" s="8" t="s">
        <v>84</v>
      </c>
      <c r="F448" s="8" t="s">
        <v>1290</v>
      </c>
      <c r="G448" s="18" t="s">
        <v>1290</v>
      </c>
      <c r="H448" s="8" t="s">
        <v>361</v>
      </c>
      <c r="I448" s="8" t="b">
        <f>COUNTIF(Employees[Employee Name],Employees[[#This Row],[Employee Name]])&gt;1</f>
        <v>0</v>
      </c>
    </row>
    <row r="449" spans="1:9" ht="30" hidden="1" customHeight="1" x14ac:dyDescent="0.3">
      <c r="A449" s="44">
        <f>IF(ISBLANK(Employees[[#This Row],[Employee Name]]),"",A448+1)</f>
        <v>446</v>
      </c>
      <c r="B449" s="8" t="str">
        <f>CONCATENATE(Employees[[#This Row],[Lastname]]," ",Employees[[#This Row],[Firstname]], " ",LEFT(Employees[[#This Row],[Middlename]],1),IF(ISBLANK(Employees[[#This Row],[Middlename]])," ","."))</f>
        <v>MAWAK MIA PAULEEN B.</v>
      </c>
      <c r="C449" s="8" t="s">
        <v>1005</v>
      </c>
      <c r="D449" s="8" t="s">
        <v>1006</v>
      </c>
      <c r="E449" s="8" t="s">
        <v>1007</v>
      </c>
      <c r="F449" s="8" t="s">
        <v>120</v>
      </c>
      <c r="G449" s="18" t="s">
        <v>1997</v>
      </c>
      <c r="H449" s="8" t="s">
        <v>439</v>
      </c>
      <c r="I449" s="8" t="b">
        <f>COUNTIF(Employees[Employee Name],Employees[[#This Row],[Employee Name]])&gt;1</f>
        <v>0</v>
      </c>
    </row>
    <row r="450" spans="1:9" ht="30" hidden="1" customHeight="1" x14ac:dyDescent="0.3">
      <c r="A450" s="44">
        <f>IF(ISBLANK(Employees[[#This Row],[Employee Name]]),"",A449+1)</f>
        <v>447</v>
      </c>
      <c r="B450" s="8" t="str">
        <f>CONCATENATE(Employees[[#This Row],[Lastname]]," ",Employees[[#This Row],[Firstname]], " ",LEFT(Employees[[#This Row],[Middlename]],1),IF(ISBLANK(Employees[[#This Row],[Middlename]])," ","."))</f>
        <v>MELADO LEONILA JR P.</v>
      </c>
      <c r="C450" s="8" t="s">
        <v>1568</v>
      </c>
      <c r="D450" s="8" t="s">
        <v>1569</v>
      </c>
      <c r="E450" s="8" t="s">
        <v>1570</v>
      </c>
      <c r="F450" s="8" t="s">
        <v>1705</v>
      </c>
      <c r="G450" s="18" t="s">
        <v>1705</v>
      </c>
      <c r="H450" s="8" t="s">
        <v>1706</v>
      </c>
      <c r="I450" s="8" t="b">
        <f>COUNTIF(Employees[Employee Name],Employees[[#This Row],[Employee Name]])&gt;1</f>
        <v>0</v>
      </c>
    </row>
    <row r="451" spans="1:9" ht="30" hidden="1" customHeight="1" x14ac:dyDescent="0.3">
      <c r="A451" s="44">
        <f>IF(ISBLANK(Employees[[#This Row],[Employee Name]]),"",A450+1)</f>
        <v>448</v>
      </c>
      <c r="B451" s="8" t="str">
        <f>CONCATENATE(Employees[[#This Row],[Lastname]]," ",Employees[[#This Row],[Firstname]], " ",LEFT(Employees[[#This Row],[Middlename]],1),IF(ISBLANK(Employees[[#This Row],[Middlename]])," ","."))</f>
        <v>MELADO LEONILO JR. P.</v>
      </c>
      <c r="C451" s="18" t="s">
        <v>1568</v>
      </c>
      <c r="D451" s="18" t="s">
        <v>2321</v>
      </c>
      <c r="E451" s="18" t="s">
        <v>124</v>
      </c>
      <c r="F451" s="18" t="s">
        <v>1290</v>
      </c>
      <c r="G451" s="8"/>
      <c r="H451" s="18" t="s">
        <v>1706</v>
      </c>
      <c r="I451" s="8" t="b">
        <f>COUNTIF(Employees[Employee Name],Employees[[#This Row],[Employee Name]])&gt;1</f>
        <v>0</v>
      </c>
    </row>
    <row r="452" spans="1:9" ht="30" hidden="1" customHeight="1" x14ac:dyDescent="0.3">
      <c r="A452" s="44">
        <f>IF(ISBLANK(Employees[[#This Row],[Employee Name]]),"",A451+1)</f>
        <v>449</v>
      </c>
      <c r="B452" s="8" t="str">
        <f>CONCATENATE(Employees[[#This Row],[Lastname]]," ",Employees[[#This Row],[Firstname]], " ",LEFT(Employees[[#This Row],[Middlename]],1),IF(ISBLANK(Employees[[#This Row],[Middlename]])," ","."))</f>
        <v>MENDOZA ARRIES N.</v>
      </c>
      <c r="C452" s="8" t="s">
        <v>320</v>
      </c>
      <c r="D452" s="8" t="s">
        <v>333</v>
      </c>
      <c r="E452" s="8" t="s">
        <v>334</v>
      </c>
      <c r="F452" s="8" t="s">
        <v>125</v>
      </c>
      <c r="G452" s="18" t="s">
        <v>1997</v>
      </c>
      <c r="H452" s="8" t="s">
        <v>335</v>
      </c>
      <c r="I452" s="8" t="b">
        <f>COUNTIF(Employees[Employee Name],Employees[[#This Row],[Employee Name]])&gt;1</f>
        <v>0</v>
      </c>
    </row>
    <row r="453" spans="1:9" ht="30" hidden="1" customHeight="1" x14ac:dyDescent="0.3">
      <c r="A453" s="44">
        <f>IF(ISBLANK(Employees[[#This Row],[Employee Name]]),"",A452+1)</f>
        <v>450</v>
      </c>
      <c r="B453" s="8" t="str">
        <f>CONCATENATE(Employees[[#This Row],[Lastname]]," ",Employees[[#This Row],[Firstname]], " ",LEFT(Employees[[#This Row],[Middlename]],1),IF(ISBLANK(Employees[[#This Row],[Middlename]])," ","."))</f>
        <v>MENDOZA ERNESTO JR R.</v>
      </c>
      <c r="C453" s="18" t="s">
        <v>320</v>
      </c>
      <c r="D453" s="18" t="s">
        <v>2074</v>
      </c>
      <c r="E453" s="18" t="s">
        <v>330</v>
      </c>
      <c r="F453" s="18" t="s">
        <v>1290</v>
      </c>
      <c r="G453" s="8"/>
      <c r="H453" s="18" t="s">
        <v>2075</v>
      </c>
      <c r="I453" s="8" t="b">
        <f>COUNTIF(Employees[Employee Name],Employees[[#This Row],[Employee Name]])&gt;1</f>
        <v>0</v>
      </c>
    </row>
    <row r="454" spans="1:9" ht="30" hidden="1" customHeight="1" x14ac:dyDescent="0.3">
      <c r="A454" s="44">
        <f>IF(ISBLANK(Employees[[#This Row],[Employee Name]]),"",A453+1)</f>
        <v>451</v>
      </c>
      <c r="B454" s="8" t="str">
        <f>CONCATENATE(Employees[[#This Row],[Lastname]]," ",Employees[[#This Row],[Firstname]], " ",LEFT(Employees[[#This Row],[Middlename]],1),IF(ISBLANK(Employees[[#This Row],[Middlename]])," ","."))</f>
        <v>MENDOZA JUANITO N.</v>
      </c>
      <c r="C454" s="8" t="s">
        <v>320</v>
      </c>
      <c r="D454" s="8" t="s">
        <v>548</v>
      </c>
      <c r="E454" s="8" t="s">
        <v>334</v>
      </c>
      <c r="F454" s="8" t="s">
        <v>198</v>
      </c>
      <c r="G454" s="18" t="s">
        <v>1997</v>
      </c>
      <c r="H454" s="8" t="s">
        <v>199</v>
      </c>
      <c r="I454" s="8" t="b">
        <f>COUNTIF(Employees[Employee Name],Employees[[#This Row],[Employee Name]])&gt;1</f>
        <v>0</v>
      </c>
    </row>
    <row r="455" spans="1:9" ht="30" hidden="1" customHeight="1" x14ac:dyDescent="0.3">
      <c r="A455" s="44">
        <f>IF(ISBLANK(Employees[[#This Row],[Employee Name]]),"",A454+1)</f>
        <v>452</v>
      </c>
      <c r="B455" s="8" t="str">
        <f>CONCATENATE(Employees[[#This Row],[Lastname]]," ",Employees[[#This Row],[Firstname]], " ",LEFT(Employees[[#This Row],[Middlename]],1),IF(ISBLANK(Employees[[#This Row],[Middlename]])," ","."))</f>
        <v>MENDOZA LELISA L.</v>
      </c>
      <c r="C455" s="8" t="s">
        <v>320</v>
      </c>
      <c r="D455" s="8" t="s">
        <v>1337</v>
      </c>
      <c r="E455" s="8" t="s">
        <v>544</v>
      </c>
      <c r="F455" s="8" t="s">
        <v>476</v>
      </c>
      <c r="G455" s="18" t="s">
        <v>1997</v>
      </c>
      <c r="H455" s="8" t="s">
        <v>361</v>
      </c>
      <c r="I455" s="8" t="b">
        <f>COUNTIF(Employees[Employee Name],Employees[[#This Row],[Employee Name]])&gt;1</f>
        <v>0</v>
      </c>
    </row>
    <row r="456" spans="1:9" ht="30" hidden="1" customHeight="1" x14ac:dyDescent="0.3">
      <c r="A456" s="44">
        <f>IF(ISBLANK(Employees[[#This Row],[Employee Name]]),"",A455+1)</f>
        <v>453</v>
      </c>
      <c r="B456" s="8" t="str">
        <f>CONCATENATE(Employees[[#This Row],[Lastname]]," ",Employees[[#This Row],[Firstname]], " ",LEFT(Employees[[#This Row],[Middlename]],1),IF(ISBLANK(Employees[[#This Row],[Middlename]])," ","."))</f>
        <v>MENDOZA LOURDES G.</v>
      </c>
      <c r="C456" s="8" t="s">
        <v>320</v>
      </c>
      <c r="D456" s="8" t="s">
        <v>276</v>
      </c>
      <c r="E456" s="8" t="s">
        <v>166</v>
      </c>
      <c r="F456" s="8" t="s">
        <v>125</v>
      </c>
      <c r="G456" s="18" t="s">
        <v>1997</v>
      </c>
      <c r="H456" s="8" t="s">
        <v>156</v>
      </c>
      <c r="I456" s="8" t="b">
        <f>COUNTIF(Employees[Employee Name],Employees[[#This Row],[Employee Name]])&gt;1</f>
        <v>0</v>
      </c>
    </row>
    <row r="457" spans="1:9" ht="30" hidden="1" customHeight="1" x14ac:dyDescent="0.3">
      <c r="A457" s="44">
        <f>IF(ISBLANK(Employees[[#This Row],[Employee Name]]),"",A456+1)</f>
        <v>454</v>
      </c>
      <c r="B457" s="8" t="str">
        <f>CONCATENATE(Employees[[#This Row],[Lastname]]," ",Employees[[#This Row],[Firstname]], " ",LEFT(Employees[[#This Row],[Middlename]],1),IF(ISBLANK(Employees[[#This Row],[Middlename]])," ","."))</f>
        <v>MENDOZA MARIA ABIGAIL A.</v>
      </c>
      <c r="C457" s="8" t="s">
        <v>320</v>
      </c>
      <c r="D457" s="8" t="s">
        <v>1571</v>
      </c>
      <c r="E457" s="8" t="s">
        <v>1040</v>
      </c>
      <c r="F457" s="8" t="s">
        <v>685</v>
      </c>
      <c r="G457" s="8" t="s">
        <v>1997</v>
      </c>
      <c r="H457" s="8" t="s">
        <v>135</v>
      </c>
      <c r="I457" s="8" t="b">
        <f>COUNTIF(Employees[Employee Name],Employees[[#This Row],[Employee Name]])&gt;1</f>
        <v>0</v>
      </c>
    </row>
    <row r="458" spans="1:9" ht="30" hidden="1" customHeight="1" x14ac:dyDescent="0.3">
      <c r="A458" s="44">
        <f>IF(ISBLANK(Employees[[#This Row],[Employee Name]]),"",A457+1)</f>
        <v>455</v>
      </c>
      <c r="B458" s="8" t="str">
        <f>CONCATENATE(Employees[[#This Row],[Lastname]]," ",Employees[[#This Row],[Firstname]], " ",LEFT(Employees[[#This Row],[Middlename]],1),IF(ISBLANK(Employees[[#This Row],[Middlename]])," ","."))</f>
        <v>MENDOZA MARICEL C.</v>
      </c>
      <c r="C458" s="8" t="s">
        <v>320</v>
      </c>
      <c r="D458" s="8" t="s">
        <v>1572</v>
      </c>
      <c r="E458" s="8" t="s">
        <v>1573</v>
      </c>
      <c r="F458" s="8" t="s">
        <v>1290</v>
      </c>
      <c r="G458" s="18" t="s">
        <v>1290</v>
      </c>
      <c r="H458" s="8" t="s">
        <v>97</v>
      </c>
      <c r="I458" s="8" t="b">
        <f>COUNTIF(Employees[Employee Name],Employees[[#This Row],[Employee Name]])&gt;1</f>
        <v>0</v>
      </c>
    </row>
    <row r="459" spans="1:9" ht="30" hidden="1" customHeight="1" x14ac:dyDescent="0.3">
      <c r="A459" s="44">
        <f>IF(ISBLANK(Employees[[#This Row],[Employee Name]]),"",A458+1)</f>
        <v>456</v>
      </c>
      <c r="B459" s="8" t="str">
        <f>CONCATENATE(Employees[[#This Row],[Lastname]]," ",Employees[[#This Row],[Firstname]], " ",LEFT(Employees[[#This Row],[Middlename]],1),IF(ISBLANK(Employees[[#This Row],[Middlename]])," ","."))</f>
        <v>MENDOZA MARVIC M.</v>
      </c>
      <c r="C459" s="8" t="s">
        <v>320</v>
      </c>
      <c r="D459" s="8" t="s">
        <v>1574</v>
      </c>
      <c r="E459" s="8" t="s">
        <v>1575</v>
      </c>
      <c r="F459" s="8" t="s">
        <v>685</v>
      </c>
      <c r="G459" s="8" t="s">
        <v>1997</v>
      </c>
      <c r="H459" s="8" t="s">
        <v>97</v>
      </c>
      <c r="I459" s="8" t="b">
        <f>COUNTIF(Employees[Employee Name],Employees[[#This Row],[Employee Name]])&gt;1</f>
        <v>0</v>
      </c>
    </row>
    <row r="460" spans="1:9" ht="30" hidden="1" customHeight="1" x14ac:dyDescent="0.3">
      <c r="A460" s="44">
        <f>IF(ISBLANK(Employees[[#This Row],[Employee Name]]),"",A459+1)</f>
        <v>457</v>
      </c>
      <c r="B460" s="8" t="str">
        <f>CONCATENATE(Employees[[#This Row],[Lastname]]," ",Employees[[#This Row],[Firstname]], " ",LEFT(Employees[[#This Row],[Middlename]],1),IF(ISBLANK(Employees[[#This Row],[Middlename]])," ","."))</f>
        <v>MENDOZA NORA A.</v>
      </c>
      <c r="C460" s="8" t="s">
        <v>320</v>
      </c>
      <c r="D460" s="8" t="s">
        <v>505</v>
      </c>
      <c r="E460" s="8" t="s">
        <v>221</v>
      </c>
      <c r="F460" s="8" t="s">
        <v>125</v>
      </c>
      <c r="G460" s="18" t="s">
        <v>1997</v>
      </c>
      <c r="H460" s="8" t="s">
        <v>439</v>
      </c>
      <c r="I460" s="8" t="b">
        <f>COUNTIF(Employees[Employee Name],Employees[[#This Row],[Employee Name]])&gt;1</f>
        <v>0</v>
      </c>
    </row>
    <row r="461" spans="1:9" ht="30" hidden="1" customHeight="1" x14ac:dyDescent="0.3">
      <c r="A461" s="44">
        <f>IF(ISBLANK(Employees[[#This Row],[Employee Name]]),"",A460+1)</f>
        <v>458</v>
      </c>
      <c r="B461" s="8" t="str">
        <f>CONCATENATE(Employees[[#This Row],[Lastname]]," ",Employees[[#This Row],[Firstname]], " ",LEFT(Employees[[#This Row],[Middlename]],1),IF(ISBLANK(Employees[[#This Row],[Middlename]])," ","."))</f>
        <v>MENDOZA PATRICK O.</v>
      </c>
      <c r="C461" s="8" t="s">
        <v>320</v>
      </c>
      <c r="D461" s="8" t="s">
        <v>1576</v>
      </c>
      <c r="E461" s="8" t="s">
        <v>1577</v>
      </c>
      <c r="F461" s="8" t="s">
        <v>1705</v>
      </c>
      <c r="G461" s="18" t="s">
        <v>1705</v>
      </c>
      <c r="H461" s="8" t="s">
        <v>1706</v>
      </c>
      <c r="I461" s="8" t="b">
        <f>COUNTIF(Employees[Employee Name],Employees[[#This Row],[Employee Name]])&gt;1</f>
        <v>0</v>
      </c>
    </row>
    <row r="462" spans="1:9" ht="30" hidden="1" customHeight="1" x14ac:dyDescent="0.3">
      <c r="A462" s="44">
        <f>IF(ISBLANK(Employees[[#This Row],[Employee Name]]),"",A461+1)</f>
        <v>459</v>
      </c>
      <c r="B462" s="8" t="str">
        <f>CONCATENATE(Employees[[#This Row],[Lastname]]," ",Employees[[#This Row],[Firstname]], " ",LEFT(Employees[[#This Row],[Middlename]],1),IF(ISBLANK(Employees[[#This Row],[Middlename]])," ","."))</f>
        <v>MENDOZA PRESCILA S.</v>
      </c>
      <c r="C462" s="8" t="s">
        <v>320</v>
      </c>
      <c r="D462" s="8" t="s">
        <v>321</v>
      </c>
      <c r="E462" s="8" t="s">
        <v>161</v>
      </c>
      <c r="F462" s="8" t="s">
        <v>322</v>
      </c>
      <c r="G462" s="18" t="s">
        <v>1997</v>
      </c>
      <c r="H462" s="8" t="s">
        <v>271</v>
      </c>
      <c r="I462" s="8" t="b">
        <f>COUNTIF(Employees[Employee Name],Employees[[#This Row],[Employee Name]])&gt;1</f>
        <v>0</v>
      </c>
    </row>
    <row r="463" spans="1:9" ht="30" hidden="1" customHeight="1" x14ac:dyDescent="0.3">
      <c r="A463" s="44">
        <f>IF(ISBLANK(Employees[[#This Row],[Employee Name]]),"",A462+1)</f>
        <v>460</v>
      </c>
      <c r="B463" s="8" t="str">
        <f>CONCATENATE(Employees[[#This Row],[Lastname]]," ",Employees[[#This Row],[Firstname]], " ",LEFT(Employees[[#This Row],[Middlename]],1),IF(ISBLANK(Employees[[#This Row],[Middlename]])," ","."))</f>
        <v>MENDOZA ROMEO B.</v>
      </c>
      <c r="C463" s="8" t="s">
        <v>320</v>
      </c>
      <c r="D463" s="8" t="s">
        <v>792</v>
      </c>
      <c r="E463" s="8" t="s">
        <v>98</v>
      </c>
      <c r="F463" s="8" t="s">
        <v>850</v>
      </c>
      <c r="G463" s="8" t="s">
        <v>1997</v>
      </c>
      <c r="H463" s="8" t="s">
        <v>286</v>
      </c>
      <c r="I463" s="8" t="b">
        <f>COUNTIF(Employees[Employee Name],Employees[[#This Row],[Employee Name]])&gt;1</f>
        <v>0</v>
      </c>
    </row>
    <row r="464" spans="1:9" ht="30" hidden="1" customHeight="1" x14ac:dyDescent="0.3">
      <c r="A464" s="44">
        <f>IF(ISBLANK(Employees[[#This Row],[Employee Name]]),"",A463+1)</f>
        <v>461</v>
      </c>
      <c r="B464" s="8" t="str">
        <f>CONCATENATE(Employees[[#This Row],[Lastname]]," ",Employees[[#This Row],[Firstname]], " ",LEFT(Employees[[#This Row],[Middlename]],1),IF(ISBLANK(Employees[[#This Row],[Middlename]])," ","."))</f>
        <v>MERCADO ARLENNIE D.</v>
      </c>
      <c r="C464" s="8" t="s">
        <v>560</v>
      </c>
      <c r="D464" s="8" t="s">
        <v>1578</v>
      </c>
      <c r="E464" s="8" t="s">
        <v>1579</v>
      </c>
      <c r="F464" s="8" t="s">
        <v>1290</v>
      </c>
      <c r="G464" s="18" t="s">
        <v>1290</v>
      </c>
      <c r="H464" s="8" t="s">
        <v>152</v>
      </c>
      <c r="I464" s="8" t="b">
        <f>COUNTIF(Employees[Employee Name],Employees[[#This Row],[Employee Name]])&gt;1</f>
        <v>0</v>
      </c>
    </row>
    <row r="465" spans="1:9" ht="30" hidden="1" customHeight="1" x14ac:dyDescent="0.3">
      <c r="A465" s="44">
        <f>IF(ISBLANK(Employees[[#This Row],[Employee Name]]),"",A464+1)</f>
        <v>462</v>
      </c>
      <c r="B465" s="8" t="str">
        <f>CONCATENATE(Employees[[#This Row],[Lastname]]," ",Employees[[#This Row],[Firstname]], " ",LEFT(Employees[[#This Row],[Middlename]],1),IF(ISBLANK(Employees[[#This Row],[Middlename]])," ","."))</f>
        <v xml:space="preserve">MERCADO NAZARIO  </v>
      </c>
      <c r="C465" s="8" t="s">
        <v>560</v>
      </c>
      <c r="D465" s="8" t="s">
        <v>561</v>
      </c>
      <c r="E465" s="8"/>
      <c r="F465" s="18" t="s">
        <v>198</v>
      </c>
      <c r="G465" s="18" t="s">
        <v>1997</v>
      </c>
      <c r="H465" s="8" t="s">
        <v>289</v>
      </c>
      <c r="I465" s="8" t="b">
        <f>COUNTIF(Employees[Employee Name],Employees[[#This Row],[Employee Name]])&gt;1</f>
        <v>0</v>
      </c>
    </row>
    <row r="466" spans="1:9" ht="30" hidden="1" customHeight="1" x14ac:dyDescent="0.3">
      <c r="A466" s="44">
        <f>IF(ISBLANK(Employees[[#This Row],[Employee Name]]),"",A465+1)</f>
        <v>463</v>
      </c>
      <c r="B466" s="8" t="str">
        <f>CONCATENATE(Employees[[#This Row],[Lastname]]," ",Employees[[#This Row],[Firstname]], " ",LEFT(Employees[[#This Row],[Middlename]],1),IF(ISBLANK(Employees[[#This Row],[Middlename]])," ","."))</f>
        <v>MERCADO RENGIE M.</v>
      </c>
      <c r="C466" s="18" t="s">
        <v>560</v>
      </c>
      <c r="D466" s="18" t="s">
        <v>1581</v>
      </c>
      <c r="E466" s="18" t="s">
        <v>320</v>
      </c>
      <c r="F466" s="18" t="s">
        <v>1290</v>
      </c>
      <c r="G466" s="18" t="s">
        <v>1290</v>
      </c>
      <c r="H466" s="18" t="s">
        <v>537</v>
      </c>
      <c r="I466" s="8" t="b">
        <f>COUNTIF(Employees[Employee Name],Employees[[#This Row],[Employee Name]])&gt;1</f>
        <v>0</v>
      </c>
    </row>
    <row r="467" spans="1:9" ht="30" hidden="1" customHeight="1" x14ac:dyDescent="0.3">
      <c r="A467" s="44">
        <f>IF(ISBLANK(Employees[[#This Row],[Employee Name]]),"",A466+1)</f>
        <v>464</v>
      </c>
      <c r="B467" s="8" t="str">
        <f>CONCATENATE(Employees[[#This Row],[Lastname]]," ",Employees[[#This Row],[Firstname]], " ",LEFT(Employees[[#This Row],[Middlename]],1),IF(ISBLANK(Employees[[#This Row],[Middlename]])," ","."))</f>
        <v>MERCARDO RENGIE M.</v>
      </c>
      <c r="C467" s="8" t="s">
        <v>1580</v>
      </c>
      <c r="D467" s="8" t="s">
        <v>1581</v>
      </c>
      <c r="E467" s="8" t="s">
        <v>320</v>
      </c>
      <c r="F467" s="8" t="s">
        <v>1290</v>
      </c>
      <c r="G467" s="18" t="s">
        <v>1290</v>
      </c>
      <c r="H467" s="8" t="s">
        <v>537</v>
      </c>
      <c r="I467" s="8" t="b">
        <f>COUNTIF(Employees[Employee Name],Employees[[#This Row],[Employee Name]])&gt;1</f>
        <v>0</v>
      </c>
    </row>
    <row r="468" spans="1:9" ht="30" hidden="1" customHeight="1" x14ac:dyDescent="0.3">
      <c r="A468" s="44">
        <f>IF(ISBLANK(Employees[[#This Row],[Employee Name]]),"",A467+1)</f>
        <v>465</v>
      </c>
      <c r="B468" s="8" t="str">
        <f>CONCATENATE(Employees[[#This Row],[Lastname]]," ",Employees[[#This Row],[Firstname]], " ",LEFT(Employees[[#This Row],[Middlename]],1),IF(ISBLANK(Employees[[#This Row],[Middlename]])," ","."))</f>
        <v xml:space="preserve">MERHAN FRANCISCO  </v>
      </c>
      <c r="C468" s="8" t="s">
        <v>1582</v>
      </c>
      <c r="D468" s="8" t="s">
        <v>1583</v>
      </c>
      <c r="E468" s="8"/>
      <c r="F468" s="8" t="s">
        <v>1290</v>
      </c>
      <c r="G468" s="18" t="s">
        <v>1290</v>
      </c>
      <c r="H468" s="8" t="s">
        <v>289</v>
      </c>
      <c r="I468" s="8" t="b">
        <f>COUNTIF(Employees[Employee Name],Employees[[#This Row],[Employee Name]])&gt;1</f>
        <v>0</v>
      </c>
    </row>
    <row r="469" spans="1:9" ht="30" hidden="1" customHeight="1" x14ac:dyDescent="0.3">
      <c r="A469" s="44">
        <f>IF(ISBLANK(Employees[[#This Row],[Employee Name]]),"",A468+1)</f>
        <v>466</v>
      </c>
      <c r="B469" s="8" t="str">
        <f>CONCATENATE(Employees[[#This Row],[Lastname]]," ",Employees[[#This Row],[Firstname]], " ",LEFT(Employees[[#This Row],[Middlename]],1),IF(ISBLANK(Employees[[#This Row],[Middlename]])," ","."))</f>
        <v>MERJILLA JEANETTE B.</v>
      </c>
      <c r="C469" s="8" t="s">
        <v>1584</v>
      </c>
      <c r="D469" s="8" t="s">
        <v>1585</v>
      </c>
      <c r="E469" s="8" t="s">
        <v>187</v>
      </c>
      <c r="F469" s="8" t="s">
        <v>1290</v>
      </c>
      <c r="G469" s="18" t="s">
        <v>1290</v>
      </c>
      <c r="H469" s="8" t="s">
        <v>1706</v>
      </c>
      <c r="I469" s="8" t="b">
        <f>COUNTIF(Employees[Employee Name],Employees[[#This Row],[Employee Name]])&gt;1</f>
        <v>0</v>
      </c>
    </row>
    <row r="470" spans="1:9" ht="30" hidden="1" customHeight="1" x14ac:dyDescent="0.3">
      <c r="A470" s="44">
        <f>IF(ISBLANK(Employees[[#This Row],[Employee Name]]),"",A469+1)</f>
        <v>467</v>
      </c>
      <c r="B470" s="8" t="str">
        <f>CONCATENATE(Employees[[#This Row],[Lastname]]," ",Employees[[#This Row],[Firstname]], " ",LEFT(Employees[[#This Row],[Middlename]],1),IF(ISBLANK(Employees[[#This Row],[Middlename]])," ","."))</f>
        <v>MIRANDA BIENVENIDO D.</v>
      </c>
      <c r="C470" s="8" t="s">
        <v>689</v>
      </c>
      <c r="D470" s="8" t="s">
        <v>1562</v>
      </c>
      <c r="E470" s="8" t="s">
        <v>119</v>
      </c>
      <c r="F470" s="8" t="s">
        <v>125</v>
      </c>
      <c r="G470" s="8"/>
      <c r="H470" s="8" t="s">
        <v>209</v>
      </c>
      <c r="I470" s="8" t="b">
        <f>COUNTIF(Employees[Employee Name],Employees[[#This Row],[Employee Name]])&gt;1</f>
        <v>0</v>
      </c>
    </row>
    <row r="471" spans="1:9" ht="30" hidden="1" customHeight="1" x14ac:dyDescent="0.3">
      <c r="A471" s="44">
        <f>IF(ISBLANK(Employees[[#This Row],[Employee Name]]),"",A470+1)</f>
        <v>468</v>
      </c>
      <c r="B471" s="8" t="str">
        <f>CONCATENATE(Employees[[#This Row],[Lastname]]," ",Employees[[#This Row],[Firstname]], " ",LEFT(Employees[[#This Row],[Middlename]],1),IF(ISBLANK(Employees[[#This Row],[Middlename]])," ","."))</f>
        <v>MIRANDA MARIA LOIDA M.</v>
      </c>
      <c r="C471" s="8" t="s">
        <v>689</v>
      </c>
      <c r="D471" s="8" t="s">
        <v>869</v>
      </c>
      <c r="E471" s="8" t="s">
        <v>320</v>
      </c>
      <c r="F471" s="8" t="s">
        <v>870</v>
      </c>
      <c r="G471" s="18" t="s">
        <v>1997</v>
      </c>
      <c r="H471" s="8" t="s">
        <v>439</v>
      </c>
      <c r="I471" s="8" t="b">
        <f>COUNTIF(Employees[Employee Name],Employees[[#This Row],[Employee Name]])&gt;1</f>
        <v>0</v>
      </c>
    </row>
    <row r="472" spans="1:9" ht="30" hidden="1" customHeight="1" x14ac:dyDescent="0.3">
      <c r="A472" s="44">
        <f>IF(ISBLANK(Employees[[#This Row],[Employee Name]]),"",A471+1)</f>
        <v>469</v>
      </c>
      <c r="B472" s="8" t="str">
        <f>CONCATENATE(Employees[[#This Row],[Lastname]]," ",Employees[[#This Row],[Firstname]], " ",LEFT(Employees[[#This Row],[Middlename]],1),IF(ISBLANK(Employees[[#This Row],[Middlename]])," ","."))</f>
        <v>MIRANDA NICOLE MAY B.</v>
      </c>
      <c r="C472" s="8" t="s">
        <v>689</v>
      </c>
      <c r="D472" s="8" t="s">
        <v>1296</v>
      </c>
      <c r="E472" s="8" t="s">
        <v>145</v>
      </c>
      <c r="F472" s="8" t="s">
        <v>125</v>
      </c>
      <c r="G472" s="18" t="s">
        <v>1997</v>
      </c>
      <c r="H472" s="8" t="s">
        <v>103</v>
      </c>
      <c r="I472" s="8" t="b">
        <f>COUNTIF(Employees[Employee Name],Employees[[#This Row],[Employee Name]])&gt;1</f>
        <v>0</v>
      </c>
    </row>
    <row r="473" spans="1:9" ht="30" hidden="1" customHeight="1" x14ac:dyDescent="0.3">
      <c r="A473" s="44">
        <f>IF(ISBLANK(Employees[[#This Row],[Employee Name]]),"",A472+1)</f>
        <v>470</v>
      </c>
      <c r="B473" s="8" t="str">
        <f>CONCATENATE(Employees[[#This Row],[Lastname]]," ",Employees[[#This Row],[Firstname]], " ",LEFT(Employees[[#This Row],[Middlename]],1),IF(ISBLANK(Employees[[#This Row],[Middlename]])," ","."))</f>
        <v>MIRANDA ROBERTO D.</v>
      </c>
      <c r="C473" s="8" t="s">
        <v>689</v>
      </c>
      <c r="D473" s="8" t="s">
        <v>129</v>
      </c>
      <c r="E473" s="8" t="s">
        <v>119</v>
      </c>
      <c r="F473" s="8" t="s">
        <v>198</v>
      </c>
      <c r="G473" s="18" t="s">
        <v>1997</v>
      </c>
      <c r="H473" s="8" t="s">
        <v>135</v>
      </c>
      <c r="I473" s="8" t="b">
        <f>COUNTIF(Employees[Employee Name],Employees[[#This Row],[Employee Name]])&gt;1</f>
        <v>0</v>
      </c>
    </row>
    <row r="474" spans="1:9" ht="30" hidden="1" customHeight="1" x14ac:dyDescent="0.3">
      <c r="A474" s="44">
        <f>IF(ISBLANK(Employees[[#This Row],[Employee Name]]),"",A473+1)</f>
        <v>471</v>
      </c>
      <c r="B474" s="8" t="str">
        <f>CONCATENATE(Employees[[#This Row],[Lastname]]," ",Employees[[#This Row],[Firstname]], " ",LEFT(Employees[[#This Row],[Middlename]],1),IF(ISBLANK(Employees[[#This Row],[Middlename]])," ","."))</f>
        <v>MIRANDO EDITH B.</v>
      </c>
      <c r="C474" s="8" t="s">
        <v>687</v>
      </c>
      <c r="D474" s="8" t="s">
        <v>155</v>
      </c>
      <c r="E474" s="8" t="s">
        <v>815</v>
      </c>
      <c r="F474" s="8" t="s">
        <v>192</v>
      </c>
      <c r="G474" s="8" t="s">
        <v>1997</v>
      </c>
      <c r="H474" s="8" t="s">
        <v>135</v>
      </c>
      <c r="I474" s="8" t="b">
        <f>COUNTIF(Employees[Employee Name],Employees[[#This Row],[Employee Name]])&gt;1</f>
        <v>0</v>
      </c>
    </row>
    <row r="475" spans="1:9" ht="30" hidden="1" customHeight="1" x14ac:dyDescent="0.3">
      <c r="A475" s="44">
        <f>IF(ISBLANK(Employees[[#This Row],[Employee Name]]),"",A474+1)</f>
        <v>472</v>
      </c>
      <c r="B475" s="8" t="str">
        <f>CONCATENATE(Employees[[#This Row],[Lastname]]," ",Employees[[#This Row],[Firstname]], " ",LEFT(Employees[[#This Row],[Middlename]],1),IF(ISBLANK(Employees[[#This Row],[Middlename]])," ","."))</f>
        <v>MOLOD EMMA D.</v>
      </c>
      <c r="C475" s="8" t="s">
        <v>483</v>
      </c>
      <c r="D475" s="8" t="s">
        <v>484</v>
      </c>
      <c r="E475" s="8" t="s">
        <v>485</v>
      </c>
      <c r="F475" s="18" t="s">
        <v>2005</v>
      </c>
      <c r="G475" s="18" t="s">
        <v>1997</v>
      </c>
      <c r="H475" s="8" t="s">
        <v>135</v>
      </c>
      <c r="I475" s="8" t="b">
        <f>COUNTIF(Employees[Employee Name],Employees[[#This Row],[Employee Name]])&gt;1</f>
        <v>0</v>
      </c>
    </row>
    <row r="476" spans="1:9" ht="30" hidden="1" customHeight="1" x14ac:dyDescent="0.3">
      <c r="A476" s="44">
        <f>IF(ISBLANK(Employees[[#This Row],[Employee Name]]),"",A475+1)</f>
        <v>473</v>
      </c>
      <c r="B476" s="8" t="str">
        <f>CONCATENATE(Employees[[#This Row],[Lastname]]," ",Employees[[#This Row],[Firstname]], " ",LEFT(Employees[[#This Row],[Middlename]],1),IF(ISBLANK(Employees[[#This Row],[Middlename]])," ","."))</f>
        <v>MONREAL GREGORIO M.</v>
      </c>
      <c r="C476" s="8" t="s">
        <v>2175</v>
      </c>
      <c r="D476" s="8" t="s">
        <v>558</v>
      </c>
      <c r="E476" s="18" t="s">
        <v>2176</v>
      </c>
      <c r="F476" s="8" t="s">
        <v>2177</v>
      </c>
      <c r="G476" s="8" t="s">
        <v>1998</v>
      </c>
      <c r="H476" s="8" t="s">
        <v>126</v>
      </c>
      <c r="I476" s="8" t="b">
        <f>COUNTIF(Employees[Employee Name],Employees[[#This Row],[Employee Name]])&gt;1</f>
        <v>0</v>
      </c>
    </row>
    <row r="477" spans="1:9" ht="30" hidden="1" customHeight="1" x14ac:dyDescent="0.3">
      <c r="A477" s="44">
        <f>IF(ISBLANK(Employees[[#This Row],[Employee Name]]),"",A476+1)</f>
        <v>474</v>
      </c>
      <c r="B477" s="8" t="str">
        <f>CONCATENATE(Employees[[#This Row],[Lastname]]," ",Employees[[#This Row],[Firstname]], " ",LEFT(Employees[[#This Row],[Middlename]],1),IF(ISBLANK(Employees[[#This Row],[Middlename]])," ","."))</f>
        <v>MONTEALEGRE CHARLIE JR. O.</v>
      </c>
      <c r="C477" s="8" t="s">
        <v>930</v>
      </c>
      <c r="D477" s="8" t="s">
        <v>931</v>
      </c>
      <c r="E477" s="8" t="s">
        <v>581</v>
      </c>
      <c r="F477" s="8" t="s">
        <v>96</v>
      </c>
      <c r="G477" s="8" t="s">
        <v>1997</v>
      </c>
      <c r="H477" s="8" t="s">
        <v>97</v>
      </c>
      <c r="I477" s="8" t="b">
        <f>COUNTIF(Employees[Employee Name],Employees[[#This Row],[Employee Name]])&gt;1</f>
        <v>0</v>
      </c>
    </row>
    <row r="478" spans="1:9" ht="30" hidden="1" customHeight="1" x14ac:dyDescent="0.3">
      <c r="A478" s="44">
        <f>IF(ISBLANK(Employees[[#This Row],[Employee Name]]),"",A477+1)</f>
        <v>475</v>
      </c>
      <c r="B478" s="8" t="str">
        <f>CONCATENATE(Employees[[#This Row],[Lastname]]," ",Employees[[#This Row],[Firstname]], " ",LEFT(Employees[[#This Row],[Middlename]],1),IF(ISBLANK(Employees[[#This Row],[Middlename]])," ","."))</f>
        <v>MONTENEGRO EDWIN D.</v>
      </c>
      <c r="C478" s="8" t="s">
        <v>184</v>
      </c>
      <c r="D478" s="8" t="s">
        <v>250</v>
      </c>
      <c r="E478" s="8" t="s">
        <v>247</v>
      </c>
      <c r="F478" s="18" t="s">
        <v>870</v>
      </c>
      <c r="G478" s="18" t="s">
        <v>1997</v>
      </c>
      <c r="H478" s="8" t="s">
        <v>271</v>
      </c>
      <c r="I478" s="8" t="b">
        <f>COUNTIF(Employees[Employee Name],Employees[[#This Row],[Employee Name]])&gt;1</f>
        <v>0</v>
      </c>
    </row>
    <row r="479" spans="1:9" ht="30" hidden="1" customHeight="1" x14ac:dyDescent="0.3">
      <c r="A479" s="44">
        <f>IF(ISBLANK(Employees[[#This Row],[Employee Name]]),"",A478+1)</f>
        <v>476</v>
      </c>
      <c r="B479" s="8" t="str">
        <f>CONCATENATE(Employees[[#This Row],[Lastname]]," ",Employees[[#This Row],[Firstname]], " ",LEFT(Employees[[#This Row],[Middlename]],1),IF(ISBLANK(Employees[[#This Row],[Middlename]])," ","."))</f>
        <v>MONTENEGRO HELEN L.</v>
      </c>
      <c r="C479" s="8" t="s">
        <v>184</v>
      </c>
      <c r="D479" s="8" t="s">
        <v>303</v>
      </c>
      <c r="E479" s="8" t="s">
        <v>227</v>
      </c>
      <c r="F479" s="8" t="s">
        <v>198</v>
      </c>
      <c r="G479" s="18" t="s">
        <v>1997</v>
      </c>
      <c r="H479" s="8" t="s">
        <v>296</v>
      </c>
      <c r="I479" s="8" t="b">
        <f>COUNTIF(Employees[Employee Name],Employees[[#This Row],[Employee Name]])&gt;1</f>
        <v>0</v>
      </c>
    </row>
    <row r="480" spans="1:9" ht="30" hidden="1" customHeight="1" x14ac:dyDescent="0.3">
      <c r="A480" s="44">
        <f>IF(ISBLANK(Employees[[#This Row],[Employee Name]]),"",A479+1)</f>
        <v>477</v>
      </c>
      <c r="B480" s="8" t="str">
        <f>CONCATENATE(Employees[[#This Row],[Lastname]]," ",Employees[[#This Row],[Firstname]], " ",LEFT(Employees[[#This Row],[Middlename]],1),IF(ISBLANK(Employees[[#This Row],[Middlename]])," ","."))</f>
        <v>MONTENEGRO HENRY S.</v>
      </c>
      <c r="C480" s="8" t="s">
        <v>184</v>
      </c>
      <c r="D480" s="8" t="s">
        <v>725</v>
      </c>
      <c r="E480" s="8" t="s">
        <v>161</v>
      </c>
      <c r="F480" s="8" t="s">
        <v>125</v>
      </c>
      <c r="G480" s="18" t="s">
        <v>1997</v>
      </c>
      <c r="H480" s="8" t="s">
        <v>361</v>
      </c>
      <c r="I480" s="8" t="b">
        <f>COUNTIF(Employees[Employee Name],Employees[[#This Row],[Employee Name]])&gt;1</f>
        <v>0</v>
      </c>
    </row>
    <row r="481" spans="1:9" ht="30" hidden="1" customHeight="1" x14ac:dyDescent="0.3">
      <c r="A481" s="44">
        <f>IF(ISBLANK(Employees[[#This Row],[Employee Name]]),"",A480+1)</f>
        <v>478</v>
      </c>
      <c r="B481" s="8" t="str">
        <f>CONCATENATE(Employees[[#This Row],[Lastname]]," ",Employees[[#This Row],[Firstname]], " ",LEFT(Employees[[#This Row],[Middlename]],1),IF(ISBLANK(Employees[[#This Row],[Middlename]])," ","."))</f>
        <v>MONTENEGRO MARISSA P.</v>
      </c>
      <c r="C481" s="8" t="s">
        <v>184</v>
      </c>
      <c r="D481" s="8" t="s">
        <v>185</v>
      </c>
      <c r="E481" s="8" t="s">
        <v>124</v>
      </c>
      <c r="F481" s="18" t="s">
        <v>870</v>
      </c>
      <c r="G481" s="18" t="s">
        <v>1997</v>
      </c>
      <c r="H481" s="8" t="s">
        <v>182</v>
      </c>
      <c r="I481" s="8" t="b">
        <f>COUNTIF(Employees[Employee Name],Employees[[#This Row],[Employee Name]])&gt;1</f>
        <v>0</v>
      </c>
    </row>
    <row r="482" spans="1:9" ht="30" hidden="1" customHeight="1" x14ac:dyDescent="0.3">
      <c r="A482" s="44">
        <f>IF(ISBLANK(Employees[[#This Row],[Employee Name]]),"",A481+1)</f>
        <v>479</v>
      </c>
      <c r="B482" s="8" t="str">
        <f>CONCATENATE(Employees[[#This Row],[Lastname]]," ",Employees[[#This Row],[Firstname]], " ",LEFT(Employees[[#This Row],[Middlename]],1),IF(ISBLANK(Employees[[#This Row],[Middlename]])," ","."))</f>
        <v>MONTENEGRO RODELIO A.</v>
      </c>
      <c r="C482" s="8" t="s">
        <v>184</v>
      </c>
      <c r="D482" s="8" t="s">
        <v>698</v>
      </c>
      <c r="E482" s="8" t="s">
        <v>88</v>
      </c>
      <c r="F482" s="8" t="s">
        <v>198</v>
      </c>
      <c r="G482" s="18" t="s">
        <v>1997</v>
      </c>
      <c r="H482" s="8" t="s">
        <v>271</v>
      </c>
      <c r="I482" s="8" t="b">
        <f>COUNTIF(Employees[Employee Name],Employees[[#This Row],[Employee Name]])&gt;1</f>
        <v>0</v>
      </c>
    </row>
    <row r="483" spans="1:9" ht="30" hidden="1" customHeight="1" x14ac:dyDescent="0.3">
      <c r="A483" s="44">
        <f>IF(ISBLANK(Employees[[#This Row],[Employee Name]]),"",A482+1)</f>
        <v>480</v>
      </c>
      <c r="B483" s="8" t="str">
        <f>CONCATENATE(Employees[[#This Row],[Lastname]]," ",Employees[[#This Row],[Firstname]], " ",LEFT(Employees[[#This Row],[Middlename]],1),IF(ISBLANK(Employees[[#This Row],[Middlename]])," ","."))</f>
        <v>MULINGTAPANG GUILLERMA O.</v>
      </c>
      <c r="C483" s="8" t="s">
        <v>1586</v>
      </c>
      <c r="D483" s="8" t="s">
        <v>713</v>
      </c>
      <c r="E483" s="8" t="s">
        <v>1587</v>
      </c>
      <c r="F483" s="8" t="s">
        <v>1290</v>
      </c>
      <c r="G483" s="18" t="s">
        <v>1290</v>
      </c>
      <c r="H483" s="8" t="s">
        <v>209</v>
      </c>
      <c r="I483" s="8" t="b">
        <f>COUNTIF(Employees[Employee Name],Employees[[#This Row],[Employee Name]])&gt;1</f>
        <v>0</v>
      </c>
    </row>
    <row r="484" spans="1:9" ht="30" hidden="1" customHeight="1" x14ac:dyDescent="0.3">
      <c r="A484" s="44">
        <f>IF(ISBLANK(Employees[[#This Row],[Employee Name]]),"",A483+1)</f>
        <v>481</v>
      </c>
      <c r="B484" s="8" t="str">
        <f>CONCATENATE(Employees[[#This Row],[Lastname]]," ",Employees[[#This Row],[Firstname]], " ",LEFT(Employees[[#This Row],[Middlename]],1),IF(ISBLANK(Employees[[#This Row],[Middlename]])," ","."))</f>
        <v>NACARIO GLENN B.</v>
      </c>
      <c r="C484" s="8" t="s">
        <v>1588</v>
      </c>
      <c r="D484" s="8" t="s">
        <v>1589</v>
      </c>
      <c r="E484" s="8" t="s">
        <v>342</v>
      </c>
      <c r="F484" s="8" t="s">
        <v>1290</v>
      </c>
      <c r="G484" s="18" t="s">
        <v>1290</v>
      </c>
      <c r="H484" s="8" t="s">
        <v>1302</v>
      </c>
      <c r="I484" s="8" t="b">
        <f>COUNTIF(Employees[Employee Name],Employees[[#This Row],[Employee Name]])&gt;1</f>
        <v>0</v>
      </c>
    </row>
    <row r="485" spans="1:9" ht="30" hidden="1" customHeight="1" x14ac:dyDescent="0.3">
      <c r="A485" s="44">
        <f>IF(ISBLANK(Employees[[#This Row],[Employee Name]]),"",A484+1)</f>
        <v>482</v>
      </c>
      <c r="B485" s="8" t="str">
        <f>CONCATENATE(Employees[[#This Row],[Lastname]]," ",Employees[[#This Row],[Firstname]], " ",LEFT(Employees[[#This Row],[Middlename]],1),IF(ISBLANK(Employees[[#This Row],[Middlename]])," ","."))</f>
        <v>NATANAUAN GILBERTO A.</v>
      </c>
      <c r="C485" s="18" t="s">
        <v>1590</v>
      </c>
      <c r="D485" s="18" t="s">
        <v>2307</v>
      </c>
      <c r="E485" s="18" t="s">
        <v>88</v>
      </c>
      <c r="F485" s="18" t="s">
        <v>198</v>
      </c>
      <c r="G485" s="8"/>
      <c r="H485" s="18" t="s">
        <v>2302</v>
      </c>
      <c r="I485" s="8" t="b">
        <f>COUNTIF(Employees[Employee Name],Employees[[#This Row],[Employee Name]])&gt;1</f>
        <v>0</v>
      </c>
    </row>
    <row r="486" spans="1:9" ht="30" hidden="1" customHeight="1" x14ac:dyDescent="0.3">
      <c r="A486" s="44">
        <f>IF(ISBLANK(Employees[[#This Row],[Employee Name]]),"",A485+1)</f>
        <v>483</v>
      </c>
      <c r="B486" s="8" t="str">
        <f>CONCATENATE(Employees[[#This Row],[Lastname]]," ",Employees[[#This Row],[Firstname]], " ",LEFT(Employees[[#This Row],[Middlename]],1),IF(ISBLANK(Employees[[#This Row],[Middlename]])," ","."))</f>
        <v>NATANAUAN MARY JANE G.</v>
      </c>
      <c r="C486" s="8" t="s">
        <v>1590</v>
      </c>
      <c r="D486" s="8" t="s">
        <v>1496</v>
      </c>
      <c r="E486" s="8" t="s">
        <v>1591</v>
      </c>
      <c r="F486" s="8" t="s">
        <v>1290</v>
      </c>
      <c r="G486" s="18" t="s">
        <v>1290</v>
      </c>
      <c r="H486" s="8" t="s">
        <v>199</v>
      </c>
      <c r="I486" s="8" t="b">
        <f>COUNTIF(Employees[Employee Name],Employees[[#This Row],[Employee Name]])&gt;1</f>
        <v>0</v>
      </c>
    </row>
    <row r="487" spans="1:9" ht="30" hidden="1" customHeight="1" x14ac:dyDescent="0.3">
      <c r="A487" s="44">
        <f>IF(ISBLANK(Employees[[#This Row],[Employee Name]]),"",A486+1)</f>
        <v>484</v>
      </c>
      <c r="B487" s="8" t="str">
        <f>CONCATENATE(Employees[[#This Row],[Lastname]]," ",Employees[[#This Row],[Firstname]], " ",LEFT(Employees[[#This Row],[Middlename]],1),IF(ISBLANK(Employees[[#This Row],[Middlename]])," ","."))</f>
        <v>NATANAUAN SENANDO C.</v>
      </c>
      <c r="C487" s="18" t="s">
        <v>1590</v>
      </c>
      <c r="D487" s="18" t="s">
        <v>2295</v>
      </c>
      <c r="E487" s="18" t="s">
        <v>134</v>
      </c>
      <c r="F487" s="18" t="s">
        <v>1290</v>
      </c>
      <c r="G487" s="8"/>
      <c r="H487" s="18" t="s">
        <v>199</v>
      </c>
      <c r="I487" s="8" t="b">
        <f>COUNTIF(Employees[Employee Name],Employees[[#This Row],[Employee Name]])&gt;1</f>
        <v>0</v>
      </c>
    </row>
    <row r="488" spans="1:9" ht="30" hidden="1" customHeight="1" x14ac:dyDescent="0.3">
      <c r="A488" s="44">
        <f>IF(ISBLANK(Employees[[#This Row],[Employee Name]]),"",A487+1)</f>
        <v>485</v>
      </c>
      <c r="B488" s="8" t="str">
        <f>CONCATENATE(Employees[[#This Row],[Lastname]]," ",Employees[[#This Row],[Firstname]], " ",LEFT(Employees[[#This Row],[Middlename]],1),IF(ISBLANK(Employees[[#This Row],[Middlename]])," ","."))</f>
        <v>NAVARRO JOHNA F.</v>
      </c>
      <c r="C488" s="18" t="s">
        <v>253</v>
      </c>
      <c r="D488" s="18" t="s">
        <v>2195</v>
      </c>
      <c r="E488" s="18" t="s">
        <v>237</v>
      </c>
      <c r="F488" s="18" t="s">
        <v>1705</v>
      </c>
      <c r="G488" s="8"/>
      <c r="H488" s="18" t="s">
        <v>2196</v>
      </c>
      <c r="I488" s="8" t="b">
        <f>COUNTIF(Employees[Employee Name],Employees[[#This Row],[Employee Name]])&gt;1</f>
        <v>0</v>
      </c>
    </row>
    <row r="489" spans="1:9" ht="30" hidden="1" customHeight="1" x14ac:dyDescent="0.3">
      <c r="A489" s="44">
        <f>IF(ISBLANK(Employees[[#This Row],[Employee Name]]),"",A488+1)</f>
        <v>486</v>
      </c>
      <c r="B489" s="8" t="str">
        <f>CONCATENATE(Employees[[#This Row],[Lastname]]," ",Employees[[#This Row],[Firstname]], " ",LEFT(Employees[[#This Row],[Middlename]],1),IF(ISBLANK(Employees[[#This Row],[Middlename]])," ","."))</f>
        <v>NAVARRO RITA A.</v>
      </c>
      <c r="C489" s="8" t="s">
        <v>253</v>
      </c>
      <c r="D489" s="8" t="s">
        <v>254</v>
      </c>
      <c r="E489" s="8" t="s">
        <v>1592</v>
      </c>
      <c r="F489" s="8" t="s">
        <v>198</v>
      </c>
      <c r="G489" s="18" t="s">
        <v>1997</v>
      </c>
      <c r="H489" s="8" t="s">
        <v>1065</v>
      </c>
      <c r="I489" s="8" t="b">
        <f>COUNTIF(Employees[Employee Name],Employees[[#This Row],[Employee Name]])&gt;1</f>
        <v>0</v>
      </c>
    </row>
    <row r="490" spans="1:9" ht="30" hidden="1" customHeight="1" x14ac:dyDescent="0.3">
      <c r="A490" s="44">
        <f>IF(ISBLANK(Employees[[#This Row],[Employee Name]]),"",A489+1)</f>
        <v>487</v>
      </c>
      <c r="B490" s="8" t="str">
        <f>CONCATENATE(Employees[[#This Row],[Lastname]]," ",Employees[[#This Row],[Firstname]], " ",LEFT(Employees[[#This Row],[Middlename]],1),IF(ISBLANK(Employees[[#This Row],[Middlename]])," ","."))</f>
        <v>NELSON CATHERINE L.</v>
      </c>
      <c r="C490" s="8" t="s">
        <v>1331</v>
      </c>
      <c r="D490" s="8" t="s">
        <v>1163</v>
      </c>
      <c r="E490" s="8" t="s">
        <v>234</v>
      </c>
      <c r="F490" s="8" t="s">
        <v>1332</v>
      </c>
      <c r="G490" s="18" t="s">
        <v>1997</v>
      </c>
      <c r="H490" s="8" t="s">
        <v>135</v>
      </c>
      <c r="I490" s="8" t="b">
        <f>COUNTIF(Employees[Employee Name],Employees[[#This Row],[Employee Name]])&gt;1</f>
        <v>0</v>
      </c>
    </row>
    <row r="491" spans="1:9" ht="30" hidden="1" customHeight="1" x14ac:dyDescent="0.3">
      <c r="A491" s="44">
        <f>IF(ISBLANK(Employees[[#This Row],[Employee Name]]),"",A490+1)</f>
        <v>488</v>
      </c>
      <c r="B491" s="8" t="str">
        <f>CONCATENATE(Employees[[#This Row],[Lastname]]," ",Employees[[#This Row],[Firstname]], " ",LEFT(Employees[[#This Row],[Middlename]],1),IF(ISBLANK(Employees[[#This Row],[Middlename]])," ","."))</f>
        <v>NIBAY ELEONOR E.</v>
      </c>
      <c r="C491" s="8" t="s">
        <v>1538</v>
      </c>
      <c r="D491" s="8" t="s">
        <v>1593</v>
      </c>
      <c r="E491" s="8" t="s">
        <v>1594</v>
      </c>
      <c r="F491" s="8" t="s">
        <v>1290</v>
      </c>
      <c r="G491" s="18" t="s">
        <v>1290</v>
      </c>
      <c r="H491" s="8" t="s">
        <v>135</v>
      </c>
      <c r="I491" s="8" t="b">
        <f>COUNTIF(Employees[Employee Name],Employees[[#This Row],[Employee Name]])&gt;1</f>
        <v>0</v>
      </c>
    </row>
    <row r="492" spans="1:9" ht="30" hidden="1" customHeight="1" x14ac:dyDescent="0.3">
      <c r="A492" s="44">
        <f>IF(ISBLANK(Employees[[#This Row],[Employee Name]]),"",A491+1)</f>
        <v>489</v>
      </c>
      <c r="B492" s="8" t="str">
        <f>CONCATENATE(Employees[[#This Row],[Lastname]]," ",Employees[[#This Row],[Firstname]], " ",LEFT(Employees[[#This Row],[Middlename]],1),IF(ISBLANK(Employees[[#This Row],[Middlename]])," ","."))</f>
        <v>NOVICIO PERLITA G.</v>
      </c>
      <c r="C492" s="8" t="s">
        <v>324</v>
      </c>
      <c r="D492" s="8" t="s">
        <v>325</v>
      </c>
      <c r="E492" s="8" t="s">
        <v>166</v>
      </c>
      <c r="F492" s="8" t="s">
        <v>170</v>
      </c>
      <c r="G492" s="18" t="s">
        <v>1997</v>
      </c>
      <c r="H492" s="8" t="s">
        <v>326</v>
      </c>
      <c r="I492" s="8" t="b">
        <f>COUNTIF(Employees[Employee Name],Employees[[#This Row],[Employee Name]])&gt;1</f>
        <v>0</v>
      </c>
    </row>
    <row r="493" spans="1:9" ht="30" hidden="1" customHeight="1" x14ac:dyDescent="0.3">
      <c r="A493" s="44">
        <f>IF(ISBLANK(Employees[[#This Row],[Employee Name]]),"",A492+1)</f>
        <v>490</v>
      </c>
      <c r="B493" s="8" t="str">
        <f>CONCATENATE(Employees[[#This Row],[Lastname]]," ",Employees[[#This Row],[Firstname]], " ",LEFT(Employees[[#This Row],[Middlename]],1),IF(ISBLANK(Employees[[#This Row],[Middlename]])," ","."))</f>
        <v>NUESTRO RICA MAY G.</v>
      </c>
      <c r="C493" s="8" t="s">
        <v>1595</v>
      </c>
      <c r="D493" s="8" t="s">
        <v>1596</v>
      </c>
      <c r="E493" s="8" t="s">
        <v>166</v>
      </c>
      <c r="F493" s="8" t="s">
        <v>1290</v>
      </c>
      <c r="G493" s="18" t="s">
        <v>1290</v>
      </c>
      <c r="H493" s="8" t="s">
        <v>1724</v>
      </c>
      <c r="I493" s="8" t="b">
        <f>COUNTIF(Employees[Employee Name],Employees[[#This Row],[Employee Name]])&gt;1</f>
        <v>0</v>
      </c>
    </row>
    <row r="494" spans="1:9" ht="30" hidden="1" customHeight="1" x14ac:dyDescent="0.3">
      <c r="A494" s="44">
        <f>IF(ISBLANK(Employees[[#This Row],[Employee Name]]),"",A493+1)</f>
        <v>491</v>
      </c>
      <c r="B494" s="8" t="str">
        <f>CONCATENATE(Employees[[#This Row],[Lastname]]," ",Employees[[#This Row],[Firstname]], " ",LEFT(Employees[[#This Row],[Middlename]],1),IF(ISBLANK(Employees[[#This Row],[Middlename]])," ","."))</f>
        <v>NUÑEZ RUBEN JR J.</v>
      </c>
      <c r="C494" s="8" t="s">
        <v>1597</v>
      </c>
      <c r="D494" s="8" t="s">
        <v>1598</v>
      </c>
      <c r="E494" s="8" t="s">
        <v>1599</v>
      </c>
      <c r="F494" s="8" t="s">
        <v>1705</v>
      </c>
      <c r="G494" s="18" t="s">
        <v>1705</v>
      </c>
      <c r="H494" s="8" t="s">
        <v>1706</v>
      </c>
      <c r="I494" s="8" t="b">
        <f>COUNTIF(Employees[Employee Name],Employees[[#This Row],[Employee Name]])&gt;1</f>
        <v>0</v>
      </c>
    </row>
    <row r="495" spans="1:9" ht="30" hidden="1" customHeight="1" x14ac:dyDescent="0.3">
      <c r="A495" s="44">
        <f>IF(ISBLANK(Employees[[#This Row],[Employee Name]]),"",A494+1)</f>
        <v>492</v>
      </c>
      <c r="B495" s="8" t="str">
        <f>CONCATENATE(Employees[[#This Row],[Lastname]]," ",Employees[[#This Row],[Firstname]], " ",LEFT(Employees[[#This Row],[Middlename]],1),IF(ISBLANK(Employees[[#This Row],[Middlename]])," ","."))</f>
        <v>OBINA APOLINARIO B.</v>
      </c>
      <c r="C495" s="8" t="s">
        <v>1600</v>
      </c>
      <c r="D495" s="8" t="s">
        <v>1601</v>
      </c>
      <c r="E495" s="8" t="s">
        <v>1602</v>
      </c>
      <c r="F495" s="8" t="s">
        <v>1290</v>
      </c>
      <c r="G495" s="18" t="s">
        <v>1290</v>
      </c>
      <c r="H495" s="8" t="s">
        <v>289</v>
      </c>
      <c r="I495" s="8" t="b">
        <f>COUNTIF(Employees[Employee Name],Employees[[#This Row],[Employee Name]])&gt;1</f>
        <v>0</v>
      </c>
    </row>
    <row r="496" spans="1:9" ht="30" hidden="1" customHeight="1" x14ac:dyDescent="0.3">
      <c r="A496" s="44">
        <f>IF(ISBLANK(Employees[[#This Row],[Employee Name]]),"",A495+1)</f>
        <v>493</v>
      </c>
      <c r="B496" s="8" t="str">
        <f>CONCATENATE(Employees[[#This Row],[Lastname]]," ",Employees[[#This Row],[Firstname]], " ",LEFT(Employees[[#This Row],[Middlename]],1),IF(ISBLANK(Employees[[#This Row],[Middlename]])," ","."))</f>
        <v xml:space="preserve">OBINA JAIME  </v>
      </c>
      <c r="C496" s="8" t="s">
        <v>1600</v>
      </c>
      <c r="D496" s="8" t="s">
        <v>1368</v>
      </c>
      <c r="E496" s="8"/>
      <c r="F496" s="8" t="s">
        <v>1290</v>
      </c>
      <c r="G496" s="18" t="s">
        <v>1290</v>
      </c>
      <c r="H496" s="8" t="s">
        <v>289</v>
      </c>
      <c r="I496" s="8" t="b">
        <f>COUNTIF(Employees[Employee Name],Employees[[#This Row],[Employee Name]])&gt;1</f>
        <v>0</v>
      </c>
    </row>
    <row r="497" spans="1:9" ht="30" hidden="1" customHeight="1" x14ac:dyDescent="0.3">
      <c r="A497" s="44">
        <f>IF(ISBLANK(Employees[[#This Row],[Employee Name]]),"",A496+1)</f>
        <v>494</v>
      </c>
      <c r="B497" s="8" t="str">
        <f>CONCATENATE(Employees[[#This Row],[Lastname]]," ",Employees[[#This Row],[Firstname]], " ",LEFT(Employees[[#This Row],[Middlename]],1),IF(ISBLANK(Employees[[#This Row],[Middlename]])," ","."))</f>
        <v>OCAMPO EDRALYN B.</v>
      </c>
      <c r="C497" s="18" t="s">
        <v>838</v>
      </c>
      <c r="D497" s="18" t="s">
        <v>2015</v>
      </c>
      <c r="E497" s="18" t="s">
        <v>2016</v>
      </c>
      <c r="F497" s="18" t="s">
        <v>312</v>
      </c>
      <c r="G497" s="18" t="s">
        <v>1997</v>
      </c>
      <c r="H497" s="18" t="s">
        <v>89</v>
      </c>
      <c r="I497" s="8" t="b">
        <f>COUNTIF(Employees[Employee Name],Employees[[#This Row],[Employee Name]])&gt;1</f>
        <v>0</v>
      </c>
    </row>
    <row r="498" spans="1:9" ht="30" hidden="1" customHeight="1" x14ac:dyDescent="0.3">
      <c r="A498" s="44">
        <f>IF(ISBLANK(Employees[[#This Row],[Employee Name]]),"",A497+1)</f>
        <v>495</v>
      </c>
      <c r="B498" s="8" t="str">
        <f>CONCATENATE(Employees[[#This Row],[Lastname]]," ",Employees[[#This Row],[Firstname]], " ",LEFT(Employees[[#This Row],[Middlename]],1),IF(ISBLANK(Employees[[#This Row],[Middlename]])," ","."))</f>
        <v>OCAMPO MERLINDA R.</v>
      </c>
      <c r="C498" s="8" t="s">
        <v>838</v>
      </c>
      <c r="D498" s="8" t="s">
        <v>1603</v>
      </c>
      <c r="E498" s="8" t="s">
        <v>154</v>
      </c>
      <c r="F498" s="8" t="s">
        <v>1290</v>
      </c>
      <c r="G498" s="18" t="s">
        <v>1290</v>
      </c>
      <c r="H498" s="8" t="s">
        <v>97</v>
      </c>
      <c r="I498" s="8" t="b">
        <f>COUNTIF(Employees[Employee Name],Employees[[#This Row],[Employee Name]])&gt;1</f>
        <v>0</v>
      </c>
    </row>
    <row r="499" spans="1:9" ht="30" hidden="1" customHeight="1" x14ac:dyDescent="0.3">
      <c r="A499" s="44">
        <f>IF(ISBLANK(Employees[[#This Row],[Employee Name]]),"",A498+1)</f>
        <v>496</v>
      </c>
      <c r="B499" s="8" t="str">
        <f>CONCATENATE(Employees[[#This Row],[Lastname]]," ",Employees[[#This Row],[Firstname]], " ",LEFT(Employees[[#This Row],[Middlename]],1),IF(ISBLANK(Employees[[#This Row],[Middlename]])," ","."))</f>
        <v>OCAMPO NOVELYN U.</v>
      </c>
      <c r="C499" s="8" t="s">
        <v>838</v>
      </c>
      <c r="D499" s="8" t="s">
        <v>1604</v>
      </c>
      <c r="E499" s="8" t="s">
        <v>1605</v>
      </c>
      <c r="F499" s="8" t="s">
        <v>1290</v>
      </c>
      <c r="G499" s="18" t="s">
        <v>1290</v>
      </c>
      <c r="H499" s="8" t="s">
        <v>213</v>
      </c>
      <c r="I499" s="8" t="b">
        <f>COUNTIF(Employees[Employee Name],Employees[[#This Row],[Employee Name]])&gt;1</f>
        <v>0</v>
      </c>
    </row>
    <row r="500" spans="1:9" ht="30" hidden="1" customHeight="1" x14ac:dyDescent="0.3">
      <c r="A500" s="44">
        <f>IF(ISBLANK(Employees[[#This Row],[Employee Name]]),"",A499+1)</f>
        <v>497</v>
      </c>
      <c r="B500" s="8" t="str">
        <f>CONCATENATE(Employees[[#This Row],[Lastname]]," ",Employees[[#This Row],[Firstname]], " ",LEFT(Employees[[#This Row],[Middlename]],1),IF(ISBLANK(Employees[[#This Row],[Middlename]])," ","."))</f>
        <v>OCAMPO ORLANDO R.</v>
      </c>
      <c r="C500" s="8" t="s">
        <v>838</v>
      </c>
      <c r="D500" s="8" t="s">
        <v>839</v>
      </c>
      <c r="E500" s="8" t="s">
        <v>330</v>
      </c>
      <c r="F500" s="8" t="s">
        <v>198</v>
      </c>
      <c r="G500" s="18" t="s">
        <v>1997</v>
      </c>
      <c r="H500" s="8" t="s">
        <v>271</v>
      </c>
      <c r="I500" s="8" t="b">
        <f>COUNTIF(Employees[Employee Name],Employees[[#This Row],[Employee Name]])&gt;1</f>
        <v>0</v>
      </c>
    </row>
    <row r="501" spans="1:9" ht="30" hidden="1" customHeight="1" x14ac:dyDescent="0.3">
      <c r="A501" s="44">
        <f>IF(ISBLANK(Employees[[#This Row],[Employee Name]]),"",A500+1)</f>
        <v>498</v>
      </c>
      <c r="B501" s="8" t="str">
        <f>CONCATENATE(Employees[[#This Row],[Lastname]]," ",Employees[[#This Row],[Firstname]], " ",LEFT(Employees[[#This Row],[Middlename]],1),IF(ISBLANK(Employees[[#This Row],[Middlename]])," ","."))</f>
        <v>OLARTE GREATCHEL B.</v>
      </c>
      <c r="C501" s="8" t="s">
        <v>437</v>
      </c>
      <c r="D501" s="8" t="s">
        <v>438</v>
      </c>
      <c r="E501" s="8" t="s">
        <v>145</v>
      </c>
      <c r="F501" s="8" t="s">
        <v>174</v>
      </c>
      <c r="G501" s="18" t="s">
        <v>1997</v>
      </c>
      <c r="H501" s="8" t="s">
        <v>439</v>
      </c>
      <c r="I501" s="8" t="b">
        <f>COUNTIF(Employees[Employee Name],Employees[[#This Row],[Employee Name]])&gt;1</f>
        <v>0</v>
      </c>
    </row>
    <row r="502" spans="1:9" ht="30" hidden="1" customHeight="1" x14ac:dyDescent="0.3">
      <c r="A502" s="44">
        <f>IF(ISBLANK(Employees[[#This Row],[Employee Name]]),"",A501+1)</f>
        <v>499</v>
      </c>
      <c r="B502" s="8" t="str">
        <f>CONCATENATE(Employees[[#This Row],[Lastname]]," ",Employees[[#This Row],[Firstname]], " ",LEFT(Employees[[#This Row],[Middlename]],1),IF(ISBLANK(Employees[[#This Row],[Middlename]])," ","."))</f>
        <v>OLAZO LIZA E.</v>
      </c>
      <c r="C502" s="8" t="s">
        <v>1606</v>
      </c>
      <c r="D502" s="8" t="s">
        <v>1607</v>
      </c>
      <c r="E502" s="8" t="s">
        <v>378</v>
      </c>
      <c r="F502" s="8" t="s">
        <v>1705</v>
      </c>
      <c r="G502" s="18" t="s">
        <v>1705</v>
      </c>
      <c r="H502" s="8" t="s">
        <v>436</v>
      </c>
      <c r="I502" s="8" t="b">
        <f>COUNTIF(Employees[Employee Name],Employees[[#This Row],[Employee Name]])&gt;1</f>
        <v>0</v>
      </c>
    </row>
    <row r="503" spans="1:9" ht="30" hidden="1" customHeight="1" x14ac:dyDescent="0.3">
      <c r="A503" s="44">
        <f>IF(ISBLANK(Employees[[#This Row],[Employee Name]]),"",A502+1)</f>
        <v>500</v>
      </c>
      <c r="B503" s="8" t="str">
        <f>CONCATENATE(Employees[[#This Row],[Lastname]]," ",Employees[[#This Row],[Firstname]], " ",LEFT(Employees[[#This Row],[Middlename]],1),IF(ISBLANK(Employees[[#This Row],[Middlename]])," ","."))</f>
        <v>OLEGARIO LEONARD ERIC B.</v>
      </c>
      <c r="C503" s="8" t="s">
        <v>370</v>
      </c>
      <c r="D503" s="8" t="s">
        <v>1000</v>
      </c>
      <c r="E503" s="8" t="s">
        <v>145</v>
      </c>
      <c r="F503" s="8" t="s">
        <v>1001</v>
      </c>
      <c r="G503" s="18" t="s">
        <v>1997</v>
      </c>
      <c r="H503" s="8" t="s">
        <v>271</v>
      </c>
      <c r="I503" s="8" t="b">
        <f>COUNTIF(Employees[Employee Name],Employees[[#This Row],[Employee Name]])&gt;1</f>
        <v>0</v>
      </c>
    </row>
    <row r="504" spans="1:9" ht="30" hidden="1" customHeight="1" x14ac:dyDescent="0.3">
      <c r="A504" s="44">
        <f>IF(ISBLANK(Employees[[#This Row],[Employee Name]]),"",A503+1)</f>
        <v>501</v>
      </c>
      <c r="B504" s="8" t="str">
        <f>CONCATENATE(Employees[[#This Row],[Lastname]]," ",Employees[[#This Row],[Firstname]], " ",LEFT(Employees[[#This Row],[Middlename]],1),IF(ISBLANK(Employees[[#This Row],[Middlename]])," ","."))</f>
        <v>OLEGARIO NENITA A.</v>
      </c>
      <c r="C504" s="8" t="s">
        <v>370</v>
      </c>
      <c r="D504" s="8" t="s">
        <v>368</v>
      </c>
      <c r="E504" s="8" t="s">
        <v>88</v>
      </c>
      <c r="F504" s="8" t="s">
        <v>125</v>
      </c>
      <c r="G504" s="18" t="s">
        <v>1997</v>
      </c>
      <c r="H504" s="8" t="s">
        <v>369</v>
      </c>
      <c r="I504" s="8" t="b">
        <f>COUNTIF(Employees[Employee Name],Employees[[#This Row],[Employee Name]])&gt;1</f>
        <v>0</v>
      </c>
    </row>
    <row r="505" spans="1:9" ht="30" hidden="1" customHeight="1" x14ac:dyDescent="0.3">
      <c r="A505" s="44">
        <f>IF(ISBLANK(Employees[[#This Row],[Employee Name]]),"",A504+1)</f>
        <v>502</v>
      </c>
      <c r="B505" s="8" t="str">
        <f>CONCATENATE(Employees[[#This Row],[Lastname]]," ",Employees[[#This Row],[Firstname]], " ",LEFT(Employees[[#This Row],[Middlename]],1),IF(ISBLANK(Employees[[#This Row],[Middlename]])," ","."))</f>
        <v>OLEGARIO TEOFISTA B.</v>
      </c>
      <c r="C505" s="8" t="s">
        <v>370</v>
      </c>
      <c r="D505" s="8" t="s">
        <v>1079</v>
      </c>
      <c r="E505" s="8" t="s">
        <v>342</v>
      </c>
      <c r="F505" s="8" t="s">
        <v>414</v>
      </c>
      <c r="G505" s="8" t="s">
        <v>1997</v>
      </c>
      <c r="H505" s="8" t="s">
        <v>103</v>
      </c>
      <c r="I505" s="8" t="b">
        <f>COUNTIF(Employees[Employee Name],Employees[[#This Row],[Employee Name]])&gt;1</f>
        <v>0</v>
      </c>
    </row>
    <row r="506" spans="1:9" ht="30" hidden="1" customHeight="1" x14ac:dyDescent="0.3">
      <c r="A506" s="44">
        <f>IF(ISBLANK(Employees[[#This Row],[Employee Name]]),"",A505+1)</f>
        <v>503</v>
      </c>
      <c r="B506" s="8" t="str">
        <f>CONCATENATE(Employees[[#This Row],[Lastname]]," ",Employees[[#This Row],[Firstname]], " ",LEFT(Employees[[#This Row],[Middlename]],1),IF(ISBLANK(Employees[[#This Row],[Middlename]])," ","."))</f>
        <v>OLIGARIO ARLYN MAE C.</v>
      </c>
      <c r="C506" s="18" t="s">
        <v>2415</v>
      </c>
      <c r="D506" s="18" t="s">
        <v>2416</v>
      </c>
      <c r="E506" s="18" t="s">
        <v>2417</v>
      </c>
      <c r="F506" s="18" t="s">
        <v>2418</v>
      </c>
      <c r="G506" s="18"/>
      <c r="H506" s="18" t="s">
        <v>2283</v>
      </c>
      <c r="I506" s="8" t="b">
        <f>COUNTIF(Employees[Employee Name],Employees[[#This Row],[Employee Name]])&gt;1</f>
        <v>0</v>
      </c>
    </row>
    <row r="507" spans="1:9" ht="30" hidden="1" customHeight="1" x14ac:dyDescent="0.3">
      <c r="A507" s="44">
        <f>IF(ISBLANK(Employees[[#This Row],[Employee Name]]),"",A506+1)</f>
        <v>504</v>
      </c>
      <c r="B507" s="8" t="str">
        <f>CONCATENATE(Employees[[#This Row],[Lastname]]," ",Employees[[#This Row],[Firstname]], " ",LEFT(Employees[[#This Row],[Middlename]],1),IF(ISBLANK(Employees[[#This Row],[Middlename]])," ","."))</f>
        <v>OLIMPO SHARIE MAE M.</v>
      </c>
      <c r="C507" s="18" t="s">
        <v>2065</v>
      </c>
      <c r="D507" s="18" t="s">
        <v>2066</v>
      </c>
      <c r="E507" s="18" t="s">
        <v>84</v>
      </c>
      <c r="F507" s="18" t="s">
        <v>1041</v>
      </c>
      <c r="G507" s="8"/>
      <c r="H507" s="18" t="s">
        <v>2054</v>
      </c>
      <c r="I507" s="8" t="b">
        <f>COUNTIF(Employees[Employee Name],Employees[[#This Row],[Employee Name]])&gt;1</f>
        <v>0</v>
      </c>
    </row>
    <row r="508" spans="1:9" ht="30" hidden="1" customHeight="1" x14ac:dyDescent="0.3">
      <c r="A508" s="44">
        <f>IF(ISBLANK(Employees[[#This Row],[Employee Name]]),"",A507+1)</f>
        <v>505</v>
      </c>
      <c r="B508" s="8" t="str">
        <f>CONCATENATE(Employees[[#This Row],[Lastname]]," ",Employees[[#This Row],[Firstname]], " ",LEFT(Employees[[#This Row],[Middlename]],1),IF(ISBLANK(Employees[[#This Row],[Middlename]])," ","."))</f>
        <v>OLINO PRECIOSA A.</v>
      </c>
      <c r="C508" s="8" t="s">
        <v>992</v>
      </c>
      <c r="D508" s="8" t="s">
        <v>993</v>
      </c>
      <c r="E508" s="8" t="s">
        <v>994</v>
      </c>
      <c r="F508" s="8" t="s">
        <v>198</v>
      </c>
      <c r="G508" s="18" t="s">
        <v>1997</v>
      </c>
      <c r="H508" s="8" t="s">
        <v>209</v>
      </c>
      <c r="I508" s="8" t="b">
        <f>COUNTIF(Employees[Employee Name],Employees[[#This Row],[Employee Name]])&gt;1</f>
        <v>0</v>
      </c>
    </row>
    <row r="509" spans="1:9" ht="30" hidden="1" customHeight="1" x14ac:dyDescent="0.3">
      <c r="A509" s="44">
        <f>IF(ISBLANK(Employees[[#This Row],[Employee Name]]),"",A508+1)</f>
        <v>506</v>
      </c>
      <c r="B509" s="8" t="str">
        <f>CONCATENATE(Employees[[#This Row],[Lastname]]," ",Employees[[#This Row],[Firstname]], " ",LEFT(Employees[[#This Row],[Middlename]],1),IF(ISBLANK(Employees[[#This Row],[Middlename]])," ","."))</f>
        <v>OLIVAR MARINA B.</v>
      </c>
      <c r="C509" s="8" t="s">
        <v>492</v>
      </c>
      <c r="D509" s="8" t="s">
        <v>493</v>
      </c>
      <c r="E509" s="8" t="s">
        <v>145</v>
      </c>
      <c r="F509" s="8" t="s">
        <v>125</v>
      </c>
      <c r="G509" s="18" t="s">
        <v>1997</v>
      </c>
      <c r="H509" s="8" t="s">
        <v>481</v>
      </c>
      <c r="I509" s="8" t="b">
        <f>COUNTIF(Employees[Employee Name],Employees[[#This Row],[Employee Name]])&gt;1</f>
        <v>0</v>
      </c>
    </row>
    <row r="510" spans="1:9" ht="30" hidden="1" customHeight="1" x14ac:dyDescent="0.3">
      <c r="A510" s="44">
        <f>IF(ISBLANK(Employees[[#This Row],[Employee Name]]),"",A509+1)</f>
        <v>507</v>
      </c>
      <c r="B510" s="8" t="str">
        <f>CONCATENATE(Employees[[#This Row],[Lastname]]," ",Employees[[#This Row],[Firstname]], " ",LEFT(Employees[[#This Row],[Middlename]],1),IF(ISBLANK(Employees[[#This Row],[Middlename]])," ","."))</f>
        <v>OPO CONEY V.</v>
      </c>
      <c r="C510" s="8" t="s">
        <v>1587</v>
      </c>
      <c r="D510" s="8" t="s">
        <v>1608</v>
      </c>
      <c r="E510" s="8" t="s">
        <v>723</v>
      </c>
      <c r="F510" s="8" t="s">
        <v>1290</v>
      </c>
      <c r="G510" s="18" t="s">
        <v>1290</v>
      </c>
      <c r="H510" s="8" t="s">
        <v>1725</v>
      </c>
      <c r="I510" s="8" t="b">
        <f>COUNTIF(Employees[Employee Name],Employees[[#This Row],[Employee Name]])&gt;1</f>
        <v>0</v>
      </c>
    </row>
    <row r="511" spans="1:9" ht="30" hidden="1" customHeight="1" x14ac:dyDescent="0.3">
      <c r="A511" s="44">
        <f>IF(ISBLANK(Employees[[#This Row],[Employee Name]]),"",A510+1)</f>
        <v>508</v>
      </c>
      <c r="B511" s="8" t="str">
        <f>CONCATENATE(Employees[[#This Row],[Lastname]]," ",Employees[[#This Row],[Firstname]], " ",LEFT(Employees[[#This Row],[Middlename]],1),IF(ISBLANK(Employees[[#This Row],[Middlename]])," ","."))</f>
        <v>OPO CORAZON R.</v>
      </c>
      <c r="C511" s="18" t="s">
        <v>1587</v>
      </c>
      <c r="D511" s="18" t="s">
        <v>1440</v>
      </c>
      <c r="E511" s="18" t="s">
        <v>330</v>
      </c>
      <c r="F511" s="18" t="s">
        <v>1290</v>
      </c>
      <c r="G511" s="8"/>
      <c r="H511" s="18" t="s">
        <v>199</v>
      </c>
      <c r="I511" s="8" t="b">
        <f>COUNTIF(Employees[Employee Name],Employees[[#This Row],[Employee Name]])&gt;1</f>
        <v>0</v>
      </c>
    </row>
    <row r="512" spans="1:9" ht="30" hidden="1" customHeight="1" x14ac:dyDescent="0.3">
      <c r="A512" s="44">
        <f>IF(ISBLANK(Employees[[#This Row],[Employee Name]]),"",A511+1)</f>
        <v>509</v>
      </c>
      <c r="B512" s="8" t="str">
        <f>CONCATENATE(Employees[[#This Row],[Lastname]]," ",Employees[[#This Row],[Firstname]], " ",LEFT(Employees[[#This Row],[Middlename]],1),IF(ISBLANK(Employees[[#This Row],[Middlename]])," ","."))</f>
        <v>ORSAL MARK LESTER B.</v>
      </c>
      <c r="C512" s="8" t="s">
        <v>1101</v>
      </c>
      <c r="D512" s="8" t="s">
        <v>1102</v>
      </c>
      <c r="E512" s="8" t="s">
        <v>815</v>
      </c>
      <c r="F512" s="8" t="s">
        <v>198</v>
      </c>
      <c r="G512" s="18" t="s">
        <v>1997</v>
      </c>
      <c r="H512" s="8" t="s">
        <v>141</v>
      </c>
      <c r="I512" s="8" t="b">
        <f>COUNTIF(Employees[Employee Name],Employees[[#This Row],[Employee Name]])&gt;1</f>
        <v>0</v>
      </c>
    </row>
    <row r="513" spans="1:9" ht="30" hidden="1" customHeight="1" x14ac:dyDescent="0.3">
      <c r="A513" s="44">
        <f>IF(ISBLANK(Employees[[#This Row],[Employee Name]]),"",A512+1)</f>
        <v>510</v>
      </c>
      <c r="B513" s="8" t="str">
        <f>CONCATENATE(Employees[[#This Row],[Lastname]]," ",Employees[[#This Row],[Firstname]], " ",LEFT(Employees[[#This Row],[Middlename]],1),IF(ISBLANK(Employees[[#This Row],[Middlename]])," ","."))</f>
        <v>ORTEGA RODEL R.</v>
      </c>
      <c r="C513" s="18" t="s">
        <v>1497</v>
      </c>
      <c r="D513" s="18" t="s">
        <v>2304</v>
      </c>
      <c r="E513" s="18" t="s">
        <v>330</v>
      </c>
      <c r="F513" s="18" t="s">
        <v>2220</v>
      </c>
      <c r="G513" s="8"/>
      <c r="H513" s="18" t="s">
        <v>2075</v>
      </c>
      <c r="I513" s="8" t="b">
        <f>COUNTIF(Employees[Employee Name],Employees[[#This Row],[Employee Name]])&gt;1</f>
        <v>0</v>
      </c>
    </row>
    <row r="514" spans="1:9" ht="30" hidden="1" customHeight="1" x14ac:dyDescent="0.3">
      <c r="A514" s="44">
        <f>IF(ISBLANK(Employees[[#This Row],[Employee Name]]),"",A513+1)</f>
        <v>511</v>
      </c>
      <c r="B514" s="8" t="str">
        <f>CONCATENATE(Employees[[#This Row],[Lastname]]," ",Employees[[#This Row],[Firstname]], " ",LEFT(Employees[[#This Row],[Middlename]],1),IF(ISBLANK(Employees[[#This Row],[Middlename]])," ","."))</f>
        <v>ORTIZ TRINIDAD D.</v>
      </c>
      <c r="C514" s="8" t="s">
        <v>531</v>
      </c>
      <c r="D514" s="8" t="s">
        <v>532</v>
      </c>
      <c r="E514" s="8" t="s">
        <v>533</v>
      </c>
      <c r="F514" s="8" t="s">
        <v>125</v>
      </c>
      <c r="G514" s="18" t="s">
        <v>1997</v>
      </c>
      <c r="H514" s="8" t="s">
        <v>209</v>
      </c>
      <c r="I514" s="8" t="b">
        <f>COUNTIF(Employees[Employee Name],Employees[[#This Row],[Employee Name]])&gt;1</f>
        <v>0</v>
      </c>
    </row>
    <row r="515" spans="1:9" ht="30" hidden="1" customHeight="1" x14ac:dyDescent="0.3">
      <c r="A515" s="44">
        <f>IF(ISBLANK(Employees[[#This Row],[Employee Name]]),"",A514+1)</f>
        <v>512</v>
      </c>
      <c r="B515" s="8" t="str">
        <f>CONCATENATE(Employees[[#This Row],[Lastname]]," ",Employees[[#This Row],[Firstname]], " ",LEFT(Employees[[#This Row],[Middlename]],1),IF(ISBLANK(Employees[[#This Row],[Middlename]])," ","."))</f>
        <v>OSTONAL IVY S.</v>
      </c>
      <c r="C515" s="8" t="s">
        <v>1024</v>
      </c>
      <c r="D515" s="8" t="s">
        <v>774</v>
      </c>
      <c r="E515" s="8" t="s">
        <v>773</v>
      </c>
      <c r="F515" s="8" t="s">
        <v>96</v>
      </c>
      <c r="G515" s="8" t="s">
        <v>1997</v>
      </c>
      <c r="H515" s="8" t="s">
        <v>97</v>
      </c>
      <c r="I515" s="8" t="b">
        <f>COUNTIF(Employees[Employee Name],Employees[[#This Row],[Employee Name]])&gt;1</f>
        <v>0</v>
      </c>
    </row>
    <row r="516" spans="1:9" ht="30" hidden="1" customHeight="1" x14ac:dyDescent="0.3">
      <c r="A516" s="44">
        <f>IF(ISBLANK(Employees[[#This Row],[Employee Name]]),"",A515+1)</f>
        <v>513</v>
      </c>
      <c r="B516" s="8" t="str">
        <f>CONCATENATE(Employees[[#This Row],[Lastname]]," ",Employees[[#This Row],[Firstname]], " ",LEFT(Employees[[#This Row],[Middlename]],1),IF(ISBLANK(Employees[[#This Row],[Middlename]])," ","."))</f>
        <v xml:space="preserve">OTACAN JAY  </v>
      </c>
      <c r="C516" s="8" t="s">
        <v>1609</v>
      </c>
      <c r="D516" s="8" t="s">
        <v>1610</v>
      </c>
      <c r="E516" s="8"/>
      <c r="F516" s="8" t="s">
        <v>1290</v>
      </c>
      <c r="G516" s="18" t="s">
        <v>1290</v>
      </c>
      <c r="H516" s="8" t="s">
        <v>289</v>
      </c>
      <c r="I516" s="8" t="b">
        <f>COUNTIF(Employees[Employee Name],Employees[[#This Row],[Employee Name]])&gt;1</f>
        <v>0</v>
      </c>
    </row>
    <row r="517" spans="1:9" ht="30" hidden="1" customHeight="1" x14ac:dyDescent="0.3">
      <c r="A517" s="44">
        <f>IF(ISBLANK(Employees[[#This Row],[Employee Name]]),"",A516+1)</f>
        <v>514</v>
      </c>
      <c r="B517" s="8" t="str">
        <f>CONCATENATE(Employees[[#This Row],[Lastname]]," ",Employees[[#This Row],[Firstname]], " ",LEFT(Employees[[#This Row],[Middlename]],1),IF(ISBLANK(Employees[[#This Row],[Middlename]])," ","."))</f>
        <v>PADILLA JANE Z.</v>
      </c>
      <c r="C517" s="8" t="s">
        <v>1611</v>
      </c>
      <c r="D517" s="8" t="s">
        <v>911</v>
      </c>
      <c r="E517" s="8" t="s">
        <v>1612</v>
      </c>
      <c r="F517" s="8" t="s">
        <v>1726</v>
      </c>
      <c r="G517" s="18" t="s">
        <v>1997</v>
      </c>
      <c r="H517" s="8" t="s">
        <v>141</v>
      </c>
      <c r="I517" s="8" t="b">
        <f>COUNTIF(Employees[Employee Name],Employees[[#This Row],[Employee Name]])&gt;1</f>
        <v>0</v>
      </c>
    </row>
    <row r="518" spans="1:9" ht="30" hidden="1" customHeight="1" x14ac:dyDescent="0.3">
      <c r="A518" s="44">
        <f>IF(ISBLANK(Employees[[#This Row],[Employee Name]]),"",A517+1)</f>
        <v>515</v>
      </c>
      <c r="B518" s="8" t="str">
        <f>CONCATENATE(Employees[[#This Row],[Lastname]]," ",Employees[[#This Row],[Firstname]], " ",LEFT(Employees[[#This Row],[Middlename]],1),IF(ISBLANK(Employees[[#This Row],[Middlename]])," ","."))</f>
        <v>PAGLINAWAN JESSIE M.</v>
      </c>
      <c r="C518" s="8" t="s">
        <v>1613</v>
      </c>
      <c r="D518" s="8" t="s">
        <v>1614</v>
      </c>
      <c r="E518" s="8" t="s">
        <v>84</v>
      </c>
      <c r="F518" s="8" t="s">
        <v>1290</v>
      </c>
      <c r="G518" s="18" t="s">
        <v>1290</v>
      </c>
      <c r="H518" s="8" t="s">
        <v>289</v>
      </c>
      <c r="I518" s="8" t="b">
        <f>COUNTIF(Employees[Employee Name],Employees[[#This Row],[Employee Name]])&gt;1</f>
        <v>0</v>
      </c>
    </row>
    <row r="519" spans="1:9" ht="30" hidden="1" customHeight="1" x14ac:dyDescent="0.3">
      <c r="A519" s="44">
        <f>IF(ISBLANK(Employees[[#This Row],[Employee Name]]),"",A518+1)</f>
        <v>516</v>
      </c>
      <c r="B519" s="8" t="str">
        <f>CONCATENATE(Employees[[#This Row],[Lastname]]," ",Employees[[#This Row],[Firstname]], " ",LEFT(Employees[[#This Row],[Middlename]],1),IF(ISBLANK(Employees[[#This Row],[Middlename]])," ","."))</f>
        <v>PAITON MARY ANN M.</v>
      </c>
      <c r="C519" s="8" t="s">
        <v>113</v>
      </c>
      <c r="D519" s="8" t="s">
        <v>114</v>
      </c>
      <c r="E519" s="8" t="s">
        <v>84</v>
      </c>
      <c r="F519" s="18" t="s">
        <v>870</v>
      </c>
      <c r="G519" s="18" t="s">
        <v>1997</v>
      </c>
      <c r="H519" s="8" t="s">
        <v>115</v>
      </c>
      <c r="I519" s="8" t="b">
        <f>COUNTIF(Employees[Employee Name],Employees[[#This Row],[Employee Name]])&gt;1</f>
        <v>0</v>
      </c>
    </row>
    <row r="520" spans="1:9" ht="30" hidden="1" customHeight="1" x14ac:dyDescent="0.3">
      <c r="A520" s="44">
        <f>IF(ISBLANK(Employees[[#This Row],[Employee Name]]),"",A519+1)</f>
        <v>517</v>
      </c>
      <c r="B520" s="8" t="str">
        <f>CONCATENATE(Employees[[#This Row],[Lastname]]," ",Employees[[#This Row],[Firstname]], " ",LEFT(Employees[[#This Row],[Middlename]],1),IF(ISBLANK(Employees[[#This Row],[Middlename]])," ","."))</f>
        <v>PAJENAGO FRANCIS B.</v>
      </c>
      <c r="C520" s="8" t="s">
        <v>1026</v>
      </c>
      <c r="D520" s="8" t="s">
        <v>600</v>
      </c>
      <c r="E520" s="8" t="s">
        <v>145</v>
      </c>
      <c r="F520" s="8" t="s">
        <v>1290</v>
      </c>
      <c r="G520" s="18" t="s">
        <v>1290</v>
      </c>
      <c r="H520" s="8" t="s">
        <v>213</v>
      </c>
      <c r="I520" s="8" t="b">
        <f>COUNTIF(Employees[Employee Name],Employees[[#This Row],[Employee Name]])&gt;1</f>
        <v>0</v>
      </c>
    </row>
    <row r="521" spans="1:9" ht="30" hidden="1" customHeight="1" x14ac:dyDescent="0.3">
      <c r="A521" s="44">
        <f>IF(ISBLANK(Employees[[#This Row],[Employee Name]]),"",A520+1)</f>
        <v>518</v>
      </c>
      <c r="B521" s="8" t="str">
        <f>CONCATENATE(Employees[[#This Row],[Lastname]]," ",Employees[[#This Row],[Firstname]], " ",LEFT(Employees[[#This Row],[Middlename]],1),IF(ISBLANK(Employees[[#This Row],[Middlename]])," ","."))</f>
        <v>PAJENAGO MAIDEN A.</v>
      </c>
      <c r="C521" s="8" t="s">
        <v>1026</v>
      </c>
      <c r="D521" s="8" t="s">
        <v>1027</v>
      </c>
      <c r="E521" s="8" t="s">
        <v>1028</v>
      </c>
      <c r="F521" s="8" t="s">
        <v>1029</v>
      </c>
      <c r="G521" s="18" t="s">
        <v>1290</v>
      </c>
      <c r="H521" s="8" t="s">
        <v>135</v>
      </c>
      <c r="I521" s="8" t="b">
        <f>COUNTIF(Employees[Employee Name],Employees[[#This Row],[Employee Name]])&gt;1</f>
        <v>0</v>
      </c>
    </row>
    <row r="522" spans="1:9" ht="30" hidden="1" customHeight="1" x14ac:dyDescent="0.3">
      <c r="A522" s="44">
        <f>IF(ISBLANK(Employees[[#This Row],[Employee Name]]),"",A521+1)</f>
        <v>519</v>
      </c>
      <c r="B522" s="8" t="str">
        <f>CONCATENATE(Employees[[#This Row],[Lastname]]," ",Employees[[#This Row],[Firstname]], " ",LEFT(Employees[[#This Row],[Middlename]],1),IF(ISBLANK(Employees[[#This Row],[Middlename]])," ","."))</f>
        <v>PALAD EMERSON U.</v>
      </c>
      <c r="C522" s="18" t="s">
        <v>2043</v>
      </c>
      <c r="D522" s="18" t="s">
        <v>2044</v>
      </c>
      <c r="E522" s="18" t="s">
        <v>2045</v>
      </c>
      <c r="F522" s="18" t="s">
        <v>2046</v>
      </c>
      <c r="G522" s="8" t="s">
        <v>1998</v>
      </c>
      <c r="H522" s="18" t="s">
        <v>537</v>
      </c>
      <c r="I522" s="8" t="b">
        <f>COUNTIF(Employees[Employee Name],Employees[[#This Row],[Employee Name]])&gt;1</f>
        <v>0</v>
      </c>
    </row>
    <row r="523" spans="1:9" ht="30" hidden="1" customHeight="1" x14ac:dyDescent="0.3">
      <c r="A523" s="44">
        <f>IF(ISBLANK(Employees[[#This Row],[Employee Name]]),"",A522+1)</f>
        <v>520</v>
      </c>
      <c r="B523" s="8" t="str">
        <f>CONCATENATE(Employees[[#This Row],[Lastname]]," ",Employees[[#This Row],[Firstname]], " ",LEFT(Employees[[#This Row],[Middlename]],1),IF(ISBLANK(Employees[[#This Row],[Middlename]])," ","."))</f>
        <v>PALADAN EMERSON M.</v>
      </c>
      <c r="C523" s="18" t="s">
        <v>551</v>
      </c>
      <c r="D523" s="18" t="s">
        <v>2044</v>
      </c>
      <c r="E523" s="18" t="s">
        <v>84</v>
      </c>
      <c r="F523" s="18" t="s">
        <v>1290</v>
      </c>
      <c r="G523" s="8" t="s">
        <v>1997</v>
      </c>
      <c r="H523" s="18" t="s">
        <v>156</v>
      </c>
      <c r="I523" s="8" t="b">
        <f>COUNTIF(Employees[Employee Name],Employees[[#This Row],[Employee Name]])&gt;1</f>
        <v>0</v>
      </c>
    </row>
    <row r="524" spans="1:9" ht="30" hidden="1" customHeight="1" x14ac:dyDescent="0.3">
      <c r="A524" s="44">
        <f>IF(ISBLANK(Employees[[#This Row],[Employee Name]]),"",A523+1)</f>
        <v>521</v>
      </c>
      <c r="B524" s="8" t="str">
        <f>CONCATENATE(Employees[[#This Row],[Lastname]]," ",Employees[[#This Row],[Firstname]], " ",LEFT(Employees[[#This Row],[Middlename]],1),IF(ISBLANK(Employees[[#This Row],[Middlename]])," ","."))</f>
        <v xml:space="preserve">PALADAN VICENTE  </v>
      </c>
      <c r="C524" s="8" t="s">
        <v>551</v>
      </c>
      <c r="D524" s="8" t="s">
        <v>552</v>
      </c>
      <c r="E524" s="8"/>
      <c r="F524" s="18" t="s">
        <v>870</v>
      </c>
      <c r="G524" s="18" t="s">
        <v>1997</v>
      </c>
      <c r="H524" s="8" t="s">
        <v>289</v>
      </c>
      <c r="I524" s="8" t="b">
        <f>COUNTIF(Employees[Employee Name],Employees[[#This Row],[Employee Name]])&gt;1</f>
        <v>0</v>
      </c>
    </row>
    <row r="525" spans="1:9" ht="30" hidden="1" customHeight="1" x14ac:dyDescent="0.3">
      <c r="A525" s="44">
        <f>IF(ISBLANK(Employees[[#This Row],[Employee Name]]),"",A524+1)</f>
        <v>522</v>
      </c>
      <c r="B525" s="8" t="str">
        <f>CONCATENATE(Employees[[#This Row],[Lastname]]," ",Employees[[#This Row],[Firstname]], " ",LEFT(Employees[[#This Row],[Middlename]],1),IF(ISBLANK(Employees[[#This Row],[Middlename]])," ","."))</f>
        <v>PALOMA ERICKA SHAYNE E.</v>
      </c>
      <c r="C525" s="8" t="s">
        <v>1615</v>
      </c>
      <c r="D525" s="8" t="s">
        <v>1616</v>
      </c>
      <c r="E525" s="8" t="s">
        <v>378</v>
      </c>
      <c r="F525" s="8" t="s">
        <v>1290</v>
      </c>
      <c r="G525" s="18" t="s">
        <v>1290</v>
      </c>
      <c r="H525" s="8" t="s">
        <v>1706</v>
      </c>
      <c r="I525" s="8" t="b">
        <f>COUNTIF(Employees[Employee Name],Employees[[#This Row],[Employee Name]])&gt;1</f>
        <v>0</v>
      </c>
    </row>
    <row r="526" spans="1:9" ht="30" hidden="1" customHeight="1" x14ac:dyDescent="0.3">
      <c r="A526" s="44">
        <f>IF(ISBLANK(Employees[[#This Row],[Employee Name]]),"",A525+1)</f>
        <v>523</v>
      </c>
      <c r="B526" s="8" t="str">
        <f>CONCATENATE(Employees[[#This Row],[Lastname]]," ",Employees[[#This Row],[Firstname]], " ",LEFT(Employees[[#This Row],[Middlename]],1),IF(ISBLANK(Employees[[#This Row],[Middlename]])," ","."))</f>
        <v>PAMAT CELESTINA R.</v>
      </c>
      <c r="C526" s="18" t="s">
        <v>2080</v>
      </c>
      <c r="D526" s="18" t="s">
        <v>2081</v>
      </c>
      <c r="E526" s="18" t="s">
        <v>330</v>
      </c>
      <c r="F526" s="18" t="s">
        <v>1290</v>
      </c>
      <c r="G526" s="8"/>
      <c r="H526" s="18" t="s">
        <v>209</v>
      </c>
      <c r="I526" s="8" t="b">
        <f>COUNTIF(Employees[Employee Name],Employees[[#This Row],[Employee Name]])&gt;1</f>
        <v>0</v>
      </c>
    </row>
    <row r="527" spans="1:9" ht="30" hidden="1" customHeight="1" x14ac:dyDescent="0.3">
      <c r="A527" s="44">
        <f>IF(ISBLANK(Employees[[#This Row],[Employee Name]]),"",A526+1)</f>
        <v>524</v>
      </c>
      <c r="B527" s="8" t="str">
        <f>CONCATENATE(Employees[[#This Row],[Lastname]]," ",Employees[[#This Row],[Firstname]], " ",LEFT(Employees[[#This Row],[Middlename]],1),IF(ISBLANK(Employees[[#This Row],[Middlename]])," ","."))</f>
        <v>PANALIGAN ERICSON R.</v>
      </c>
      <c r="C527" s="8" t="s">
        <v>667</v>
      </c>
      <c r="D527" s="8" t="s">
        <v>1617</v>
      </c>
      <c r="E527" s="8" t="s">
        <v>330</v>
      </c>
      <c r="F527" s="8" t="s">
        <v>1290</v>
      </c>
      <c r="G527" s="18" t="s">
        <v>1290</v>
      </c>
      <c r="H527" s="8" t="s">
        <v>199</v>
      </c>
      <c r="I527" s="8" t="b">
        <f>COUNTIF(Employees[Employee Name],Employees[[#This Row],[Employee Name]])&gt;1</f>
        <v>0</v>
      </c>
    </row>
    <row r="528" spans="1:9" ht="30" hidden="1" customHeight="1" x14ac:dyDescent="0.3">
      <c r="A528" s="44">
        <f>IF(ISBLANK(Employees[[#This Row],[Employee Name]]),"",A527+1)</f>
        <v>525</v>
      </c>
      <c r="B528" s="8" t="str">
        <f>CONCATENATE(Employees[[#This Row],[Lastname]]," ",Employees[[#This Row],[Firstname]], " ",LEFT(Employees[[#This Row],[Middlename]],1),IF(ISBLANK(Employees[[#This Row],[Middlename]])," ","."))</f>
        <v>PANALIGAN GIL L.</v>
      </c>
      <c r="C528" s="8" t="s">
        <v>667</v>
      </c>
      <c r="D528" s="8" t="s">
        <v>668</v>
      </c>
      <c r="E528" s="8" t="s">
        <v>669</v>
      </c>
      <c r="F528" s="8" t="s">
        <v>198</v>
      </c>
      <c r="G528" s="18" t="s">
        <v>1997</v>
      </c>
      <c r="H528" s="8" t="s">
        <v>642</v>
      </c>
      <c r="I528" s="8" t="b">
        <f>COUNTIF(Employees[Employee Name],Employees[[#This Row],[Employee Name]])&gt;1</f>
        <v>0</v>
      </c>
    </row>
    <row r="529" spans="1:9" ht="30" hidden="1" customHeight="1" x14ac:dyDescent="0.3">
      <c r="A529" s="44">
        <f>IF(ISBLANK(Employees[[#This Row],[Employee Name]]),"",A528+1)</f>
        <v>526</v>
      </c>
      <c r="B529" s="8" t="str">
        <f>CONCATENATE(Employees[[#This Row],[Lastname]]," ",Employees[[#This Row],[Firstname]], " ",LEFT(Employees[[#This Row],[Middlename]],1),IF(ISBLANK(Employees[[#This Row],[Middlename]])," ","."))</f>
        <v>PANGANIBAN CAROLINA L.</v>
      </c>
      <c r="C529" s="8" t="s">
        <v>176</v>
      </c>
      <c r="D529" s="8" t="s">
        <v>542</v>
      </c>
      <c r="E529" s="8" t="s">
        <v>227</v>
      </c>
      <c r="F529" s="8" t="s">
        <v>1290</v>
      </c>
      <c r="G529" s="18" t="s">
        <v>1290</v>
      </c>
      <c r="H529" s="8" t="s">
        <v>1706</v>
      </c>
      <c r="I529" s="8" t="b">
        <f>COUNTIF(Employees[Employee Name],Employees[[#This Row],[Employee Name]])&gt;1</f>
        <v>0</v>
      </c>
    </row>
    <row r="530" spans="1:9" ht="30" hidden="1" customHeight="1" x14ac:dyDescent="0.3">
      <c r="A530" s="44">
        <f>IF(ISBLANK(Employees[[#This Row],[Employee Name]]),"",A529+1)</f>
        <v>527</v>
      </c>
      <c r="B530" s="8" t="str">
        <f>CONCATENATE(Employees[[#This Row],[Lastname]]," ",Employees[[#This Row],[Firstname]], " ",LEFT(Employees[[#This Row],[Middlename]],1),IF(ISBLANK(Employees[[#This Row],[Middlename]])," ","."))</f>
        <v>PANGANIBAN CRISTETA M.</v>
      </c>
      <c r="C530" s="8" t="s">
        <v>176</v>
      </c>
      <c r="D530" s="8" t="s">
        <v>177</v>
      </c>
      <c r="E530" s="8" t="s">
        <v>786</v>
      </c>
      <c r="F530" s="8" t="s">
        <v>125</v>
      </c>
      <c r="G530" s="18" t="s">
        <v>1997</v>
      </c>
      <c r="H530" s="8" t="s">
        <v>178</v>
      </c>
      <c r="I530" s="8" t="b">
        <f>COUNTIF(Employees[Employee Name],Employees[[#This Row],[Employee Name]])&gt;1</f>
        <v>0</v>
      </c>
    </row>
    <row r="531" spans="1:9" ht="30" hidden="1" customHeight="1" x14ac:dyDescent="0.3">
      <c r="A531" s="44">
        <f>IF(ISBLANK(Employees[[#This Row],[Employee Name]]),"",A530+1)</f>
        <v>528</v>
      </c>
      <c r="B531" s="8" t="str">
        <f>CONCATENATE(Employees[[#This Row],[Lastname]]," ",Employees[[#This Row],[Firstname]], " ",LEFT(Employees[[#This Row],[Middlename]],1),IF(ISBLANK(Employees[[#This Row],[Middlename]])," ","."))</f>
        <v>PANGHULAN CONRADO C.</v>
      </c>
      <c r="C531" s="8" t="s">
        <v>2142</v>
      </c>
      <c r="D531" s="8" t="s">
        <v>2143</v>
      </c>
      <c r="E531" s="8" t="s">
        <v>652</v>
      </c>
      <c r="F531" s="8" t="s">
        <v>2144</v>
      </c>
      <c r="G531" s="8"/>
      <c r="H531" s="8" t="s">
        <v>156</v>
      </c>
      <c r="I531" s="8" t="b">
        <f>COUNTIF(Employees[Employee Name],Employees[[#This Row],[Employee Name]])&gt;1</f>
        <v>0</v>
      </c>
    </row>
    <row r="532" spans="1:9" ht="30" hidden="1" customHeight="1" x14ac:dyDescent="0.3">
      <c r="A532" s="44">
        <f>IF(ISBLANK(Employees[[#This Row],[Employee Name]]),"",A531+1)</f>
        <v>529</v>
      </c>
      <c r="B532" s="8" t="str">
        <f>CONCATENATE(Employees[[#This Row],[Lastname]]," ",Employees[[#This Row],[Firstname]], " ",LEFT(Employees[[#This Row],[Middlename]],1),IF(ISBLANK(Employees[[#This Row],[Middlename]])," ","."))</f>
        <v>PARAISO MARIA LORENA D.</v>
      </c>
      <c r="C532" s="8" t="s">
        <v>1618</v>
      </c>
      <c r="D532" s="8" t="s">
        <v>1619</v>
      </c>
      <c r="E532" s="8" t="s">
        <v>1620</v>
      </c>
      <c r="F532" s="8" t="s">
        <v>1290</v>
      </c>
      <c r="G532" s="18" t="s">
        <v>1290</v>
      </c>
      <c r="H532" s="8" t="s">
        <v>1708</v>
      </c>
      <c r="I532" s="8" t="b">
        <f>COUNTIF(Employees[Employee Name],Employees[[#This Row],[Employee Name]])&gt;1</f>
        <v>0</v>
      </c>
    </row>
    <row r="533" spans="1:9" ht="30" hidden="1" customHeight="1" x14ac:dyDescent="0.3">
      <c r="A533" s="44">
        <f>IF(ISBLANK(Employees[[#This Row],[Employee Name]]),"",A532+1)</f>
        <v>530</v>
      </c>
      <c r="B533" s="8" t="str">
        <f>CONCATENATE(Employees[[#This Row],[Lastname]]," ",Employees[[#This Row],[Firstname]], " ",LEFT(Employees[[#This Row],[Middlename]],1),IF(ISBLANK(Employees[[#This Row],[Middlename]])," ","."))</f>
        <v>PARAS TEOFILA A.</v>
      </c>
      <c r="C533" s="8" t="s">
        <v>310</v>
      </c>
      <c r="D533" s="8" t="s">
        <v>311</v>
      </c>
      <c r="E533" s="8" t="s">
        <v>88</v>
      </c>
      <c r="F533" s="8" t="s">
        <v>312</v>
      </c>
      <c r="G533" s="18" t="s">
        <v>1997</v>
      </c>
      <c r="H533" s="8" t="s">
        <v>271</v>
      </c>
      <c r="I533" s="8" t="b">
        <f>COUNTIF(Employees[Employee Name],Employees[[#This Row],[Employee Name]])&gt;1</f>
        <v>0</v>
      </c>
    </row>
    <row r="534" spans="1:9" ht="30" hidden="1" customHeight="1" x14ac:dyDescent="0.3">
      <c r="A534" s="44">
        <f>IF(ISBLANK(Employees[[#This Row],[Employee Name]]),"",A533+1)</f>
        <v>531</v>
      </c>
      <c r="B534" s="8" t="str">
        <f>CONCATENATE(Employees[[#This Row],[Lastname]]," ",Employees[[#This Row],[Firstname]], " ",LEFT(Employees[[#This Row],[Middlename]],1),IF(ISBLANK(Employees[[#This Row],[Middlename]])," ","."))</f>
        <v>PARASDAS OFELIA C.</v>
      </c>
      <c r="C534" s="8" t="s">
        <v>1098</v>
      </c>
      <c r="D534" s="8" t="s">
        <v>197</v>
      </c>
      <c r="E534" s="8" t="s">
        <v>1318</v>
      </c>
      <c r="F534" s="8" t="s">
        <v>198</v>
      </c>
      <c r="G534" s="18" t="s">
        <v>1997</v>
      </c>
      <c r="H534" s="18" t="s">
        <v>366</v>
      </c>
      <c r="I534" s="8" t="b">
        <f>COUNTIF(Employees[Employee Name],Employees[[#This Row],[Employee Name]])&gt;1</f>
        <v>0</v>
      </c>
    </row>
    <row r="535" spans="1:9" ht="30" hidden="1" customHeight="1" x14ac:dyDescent="0.3">
      <c r="A535" s="44">
        <f>IF(ISBLANK(Employees[[#This Row],[Employee Name]]),"",A534+1)</f>
        <v>532</v>
      </c>
      <c r="B535" s="8" t="str">
        <f>CONCATENATE(Employees[[#This Row],[Lastname]]," ",Employees[[#This Row],[Firstname]], " ",LEFT(Employees[[#This Row],[Middlename]],1),IF(ISBLANK(Employees[[#This Row],[Middlename]])," ","."))</f>
        <v>PARRA ANABELLE P.</v>
      </c>
      <c r="C535" s="18" t="s">
        <v>225</v>
      </c>
      <c r="D535" s="18" t="s">
        <v>2291</v>
      </c>
      <c r="E535" s="18" t="s">
        <v>2292</v>
      </c>
      <c r="F535" s="18" t="s">
        <v>198</v>
      </c>
      <c r="G535" s="8"/>
      <c r="H535" s="18" t="s">
        <v>2293</v>
      </c>
      <c r="I535" s="8" t="b">
        <f>COUNTIF(Employees[Employee Name],Employees[[#This Row],[Employee Name]])&gt;1</f>
        <v>0</v>
      </c>
    </row>
    <row r="536" spans="1:9" ht="30" hidden="1" customHeight="1" x14ac:dyDescent="0.3">
      <c r="A536" s="44">
        <f>IF(ISBLANK(Employees[[#This Row],[Employee Name]]),"",A535+1)</f>
        <v>533</v>
      </c>
      <c r="B536" s="8" t="str">
        <f>CONCATENATE(Employees[[#This Row],[Lastname]]," ",Employees[[#This Row],[Firstname]], " ",LEFT(Employees[[#This Row],[Middlename]],1),IF(ISBLANK(Employees[[#This Row],[Middlename]])," ","."))</f>
        <v>PARRA LORNA A.</v>
      </c>
      <c r="C536" s="8" t="s">
        <v>225</v>
      </c>
      <c r="D536" s="8" t="s">
        <v>1349</v>
      </c>
      <c r="E536" s="8" t="s">
        <v>88</v>
      </c>
      <c r="F536" s="8" t="s">
        <v>1344</v>
      </c>
      <c r="G536" s="18" t="s">
        <v>1997</v>
      </c>
      <c r="H536" s="8" t="s">
        <v>361</v>
      </c>
      <c r="I536" s="8" t="b">
        <f>COUNTIF(Employees[Employee Name],Employees[[#This Row],[Employee Name]])&gt;1</f>
        <v>0</v>
      </c>
    </row>
    <row r="537" spans="1:9" ht="30" hidden="1" customHeight="1" x14ac:dyDescent="0.3">
      <c r="A537" s="44">
        <f>IF(ISBLANK(Employees[[#This Row],[Employee Name]]),"",A536+1)</f>
        <v>534</v>
      </c>
      <c r="B537" s="8" t="str">
        <f>CONCATENATE(Employees[[#This Row],[Lastname]]," ",Employees[[#This Row],[Firstname]], " ",LEFT(Employees[[#This Row],[Middlename]],1),IF(ISBLANK(Employees[[#This Row],[Middlename]])," ","."))</f>
        <v>PARRA MARCIANA L.</v>
      </c>
      <c r="C537" s="8" t="s">
        <v>225</v>
      </c>
      <c r="D537" s="8" t="s">
        <v>226</v>
      </c>
      <c r="E537" s="8" t="s">
        <v>227</v>
      </c>
      <c r="F537" s="8" t="s">
        <v>223</v>
      </c>
      <c r="G537" s="8" t="s">
        <v>1997</v>
      </c>
      <c r="H537" s="8" t="s">
        <v>213</v>
      </c>
      <c r="I537" s="8" t="b">
        <f>COUNTIF(Employees[Employee Name],Employees[[#This Row],[Employee Name]])&gt;1</f>
        <v>0</v>
      </c>
    </row>
    <row r="538" spans="1:9" ht="30" hidden="1" customHeight="1" x14ac:dyDescent="0.3">
      <c r="A538" s="44">
        <f>IF(ISBLANK(Employees[[#This Row],[Employee Name]]),"",A537+1)</f>
        <v>535</v>
      </c>
      <c r="B538" s="8" t="str">
        <f>CONCATENATE(Employees[[#This Row],[Lastname]]," ",Employees[[#This Row],[Firstname]], " ",LEFT(Employees[[#This Row],[Middlename]],1),IF(ISBLANK(Employees[[#This Row],[Middlename]])," ","."))</f>
        <v>PARRA VICTORIA S.</v>
      </c>
      <c r="C538" s="8" t="s">
        <v>225</v>
      </c>
      <c r="D538" s="8" t="s">
        <v>625</v>
      </c>
      <c r="E538" s="8" t="s">
        <v>161</v>
      </c>
      <c r="F538" s="8" t="s">
        <v>198</v>
      </c>
      <c r="G538" s="18" t="s">
        <v>1997</v>
      </c>
      <c r="H538" s="8" t="s">
        <v>286</v>
      </c>
      <c r="I538" s="8" t="b">
        <f>COUNTIF(Employees[Employee Name],Employees[[#This Row],[Employee Name]])&gt;1</f>
        <v>0</v>
      </c>
    </row>
    <row r="539" spans="1:9" ht="30" hidden="1" customHeight="1" x14ac:dyDescent="0.3">
      <c r="A539" s="44">
        <f>IF(ISBLANK(Employees[[#This Row],[Employee Name]]),"",A538+1)</f>
        <v>536</v>
      </c>
      <c r="B539" s="8" t="str">
        <f>CONCATENATE(Employees[[#This Row],[Lastname]]," ",Employees[[#This Row],[Firstname]], " ",LEFT(Employees[[#This Row],[Middlename]],1),IF(ISBLANK(Employees[[#This Row],[Middlename]])," ","."))</f>
        <v>PARRA VIOLETA C.</v>
      </c>
      <c r="C539" s="8" t="s">
        <v>225</v>
      </c>
      <c r="D539" s="8" t="s">
        <v>99</v>
      </c>
      <c r="E539" s="8" t="s">
        <v>134</v>
      </c>
      <c r="F539" s="8" t="s">
        <v>897</v>
      </c>
      <c r="G539" s="8" t="s">
        <v>1997</v>
      </c>
      <c r="H539" s="8" t="s">
        <v>156</v>
      </c>
      <c r="I539" s="8" t="b">
        <f>COUNTIF(Employees[Employee Name],Employees[[#This Row],[Employee Name]])&gt;1</f>
        <v>0</v>
      </c>
    </row>
    <row r="540" spans="1:9" ht="30" hidden="1" customHeight="1" x14ac:dyDescent="0.3">
      <c r="A540" s="44">
        <f>IF(ISBLANK(Employees[[#This Row],[Employee Name]]),"",A539+1)</f>
        <v>537</v>
      </c>
      <c r="B540" s="8" t="str">
        <f>CONCATENATE(Employees[[#This Row],[Lastname]]," ",Employees[[#This Row],[Firstname]], " ",LEFT(Employees[[#This Row],[Middlename]],1),IF(ISBLANK(Employees[[#This Row],[Middlename]])," ","."))</f>
        <v>PASCUA LORENA D.</v>
      </c>
      <c r="C540" s="8" t="s">
        <v>190</v>
      </c>
      <c r="D540" s="8" t="s">
        <v>191</v>
      </c>
      <c r="E540" s="8" t="s">
        <v>447</v>
      </c>
      <c r="F540" s="8" t="s">
        <v>192</v>
      </c>
      <c r="G540" s="8" t="s">
        <v>1997</v>
      </c>
      <c r="H540" s="8" t="s">
        <v>97</v>
      </c>
      <c r="I540" s="8" t="b">
        <f>COUNTIF(Employees[Employee Name],Employees[[#This Row],[Employee Name]])&gt;1</f>
        <v>0</v>
      </c>
    </row>
    <row r="541" spans="1:9" ht="30" hidden="1" customHeight="1" x14ac:dyDescent="0.3">
      <c r="A541" s="44">
        <f>IF(ISBLANK(Employees[[#This Row],[Employee Name]]),"",A540+1)</f>
        <v>538</v>
      </c>
      <c r="B541" s="8" t="str">
        <f>CONCATENATE(Employees[[#This Row],[Lastname]]," ",Employees[[#This Row],[Firstname]], " ",LEFT(Employees[[#This Row],[Middlename]],1),IF(ISBLANK(Employees[[#This Row],[Middlename]])," ","."))</f>
        <v>PASENAGO MAIDEN A.</v>
      </c>
      <c r="C541" s="18" t="s">
        <v>2055</v>
      </c>
      <c r="D541" s="18" t="s">
        <v>1027</v>
      </c>
      <c r="E541" s="18" t="s">
        <v>1028</v>
      </c>
      <c r="F541" s="8"/>
      <c r="G541" s="8"/>
      <c r="H541" s="8"/>
      <c r="I541" s="8" t="b">
        <f>COUNTIF(Employees[Employee Name],Employees[[#This Row],[Employee Name]])&gt;1</f>
        <v>0</v>
      </c>
    </row>
    <row r="542" spans="1:9" ht="30" hidden="1" customHeight="1" x14ac:dyDescent="0.3">
      <c r="A542" s="44">
        <f>IF(ISBLANK(Employees[[#This Row],[Employee Name]]),"",A541+1)</f>
        <v>539</v>
      </c>
      <c r="B542" s="8" t="str">
        <f>CONCATENATE(Employees[[#This Row],[Lastname]]," ",Employees[[#This Row],[Firstname]], " ",LEFT(Employees[[#This Row],[Middlename]],1),IF(ISBLANK(Employees[[#This Row],[Middlename]])," ","."))</f>
        <v>PATAWE ELMA M.</v>
      </c>
      <c r="C542" s="8" t="s">
        <v>1228</v>
      </c>
      <c r="D542" s="8" t="s">
        <v>1229</v>
      </c>
      <c r="E542" s="8" t="s">
        <v>84</v>
      </c>
      <c r="F542" s="18" t="s">
        <v>2006</v>
      </c>
      <c r="G542" s="18" t="s">
        <v>1997</v>
      </c>
      <c r="H542" s="18" t="s">
        <v>1230</v>
      </c>
      <c r="I542" s="8" t="b">
        <f>COUNTIF(Employees[Employee Name],Employees[[#This Row],[Employee Name]])&gt;1</f>
        <v>0</v>
      </c>
    </row>
    <row r="543" spans="1:9" ht="30" hidden="1" customHeight="1" x14ac:dyDescent="0.3">
      <c r="A543" s="44">
        <f>IF(ISBLANK(Employees[[#This Row],[Employee Name]]),"",A542+1)</f>
        <v>540</v>
      </c>
      <c r="B543" s="8" t="str">
        <f>CONCATENATE(Employees[[#This Row],[Lastname]]," ",Employees[[#This Row],[Firstname]], " ",LEFT(Employees[[#This Row],[Middlename]],1),IF(ISBLANK(Employees[[#This Row],[Middlename]])," ","."))</f>
        <v>PATERNO MARIA LOURDERS P.</v>
      </c>
      <c r="C543" s="8" t="s">
        <v>633</v>
      </c>
      <c r="D543" s="8" t="s">
        <v>1621</v>
      </c>
      <c r="E543" s="8" t="s">
        <v>124</v>
      </c>
      <c r="F543" s="8" t="s">
        <v>1290</v>
      </c>
      <c r="G543" s="18" t="s">
        <v>1290</v>
      </c>
      <c r="H543" s="8" t="s">
        <v>366</v>
      </c>
      <c r="I543" s="8" t="b">
        <f>COUNTIF(Employees[Employee Name],Employees[[#This Row],[Employee Name]])&gt;1</f>
        <v>0</v>
      </c>
    </row>
    <row r="544" spans="1:9" ht="30" hidden="1" customHeight="1" x14ac:dyDescent="0.3">
      <c r="A544" s="44">
        <f>IF(ISBLANK(Employees[[#This Row],[Employee Name]]),"",A543+1)</f>
        <v>541</v>
      </c>
      <c r="B544" s="8" t="str">
        <f>CONCATENATE(Employees[[#This Row],[Lastname]]," ",Employees[[#This Row],[Firstname]], " ",LEFT(Employees[[#This Row],[Middlename]],1),IF(ISBLANK(Employees[[#This Row],[Middlename]])," ","."))</f>
        <v>PATERNO PAULINO P.</v>
      </c>
      <c r="C544" s="8" t="s">
        <v>633</v>
      </c>
      <c r="D544" s="8" t="s">
        <v>634</v>
      </c>
      <c r="E544" s="8" t="s">
        <v>124</v>
      </c>
      <c r="F544" s="8" t="s">
        <v>198</v>
      </c>
      <c r="G544" s="18" t="s">
        <v>1997</v>
      </c>
      <c r="H544" s="8" t="s">
        <v>286</v>
      </c>
      <c r="I544" s="8" t="b">
        <f>COUNTIF(Employees[Employee Name],Employees[[#This Row],[Employee Name]])&gt;1</f>
        <v>0</v>
      </c>
    </row>
    <row r="545" spans="1:9" ht="30" hidden="1" customHeight="1" x14ac:dyDescent="0.3">
      <c r="A545" s="44">
        <f>IF(ISBLANK(Employees[[#This Row],[Employee Name]]),"",A544+1)</f>
        <v>542</v>
      </c>
      <c r="B545" s="8" t="str">
        <f>CONCATENATE(Employees[[#This Row],[Lastname]]," ",Employees[[#This Row],[Firstname]], " ",LEFT(Employees[[#This Row],[Middlename]],1),IF(ISBLANK(Employees[[#This Row],[Middlename]])," ","."))</f>
        <v>PATRICIO APRIL V.</v>
      </c>
      <c r="C545" s="8" t="s">
        <v>1224</v>
      </c>
      <c r="D545" s="8" t="s">
        <v>1225</v>
      </c>
      <c r="E545" s="8" t="s">
        <v>345</v>
      </c>
      <c r="F545" s="18" t="s">
        <v>212</v>
      </c>
      <c r="G545" s="18" t="s">
        <v>1997</v>
      </c>
      <c r="H545" s="8"/>
      <c r="I545" s="8" t="b">
        <f>COUNTIF(Employees[Employee Name],Employees[[#This Row],[Employee Name]])&gt;1</f>
        <v>0</v>
      </c>
    </row>
    <row r="546" spans="1:9" ht="30" hidden="1" customHeight="1" x14ac:dyDescent="0.3">
      <c r="A546" s="44">
        <f>IF(ISBLANK(Employees[[#This Row],[Employee Name]]),"",A545+1)</f>
        <v>543</v>
      </c>
      <c r="B546" s="8" t="str">
        <f>CONCATENATE(Employees[[#This Row],[Lastname]]," ",Employees[[#This Row],[Firstname]], " ",LEFT(Employees[[#This Row],[Middlename]],1),IF(ISBLANK(Employees[[#This Row],[Middlename]])," ","."))</f>
        <v xml:space="preserve">PAYAD ALEXANDER  </v>
      </c>
      <c r="C546" s="8" t="s">
        <v>457</v>
      </c>
      <c r="D546" s="8" t="s">
        <v>565</v>
      </c>
      <c r="E546" s="8"/>
      <c r="F546" s="18" t="s">
        <v>198</v>
      </c>
      <c r="G546" s="18" t="s">
        <v>1997</v>
      </c>
      <c r="H546" s="8" t="s">
        <v>289</v>
      </c>
      <c r="I546" s="8" t="b">
        <f>COUNTIF(Employees[Employee Name],Employees[[#This Row],[Employee Name]])&gt;1</f>
        <v>0</v>
      </c>
    </row>
    <row r="547" spans="1:9" ht="30" hidden="1" customHeight="1" x14ac:dyDescent="0.3">
      <c r="A547" s="44">
        <f>IF(ISBLANK(Employees[[#This Row],[Employee Name]]),"",A546+1)</f>
        <v>544</v>
      </c>
      <c r="B547" s="8" t="str">
        <f>CONCATENATE(Employees[[#This Row],[Lastname]]," ",Employees[[#This Row],[Firstname]], " ",LEFT(Employees[[#This Row],[Middlename]],1),IF(ISBLANK(Employees[[#This Row],[Middlename]])," ","."))</f>
        <v>PAYAD EDGARDO F.</v>
      </c>
      <c r="C547" s="8" t="s">
        <v>457</v>
      </c>
      <c r="D547" s="8" t="s">
        <v>1108</v>
      </c>
      <c r="E547" s="8" t="s">
        <v>237</v>
      </c>
      <c r="F547" s="18" t="s">
        <v>125</v>
      </c>
      <c r="G547" s="18" t="s">
        <v>1997</v>
      </c>
      <c r="H547" s="8" t="s">
        <v>289</v>
      </c>
      <c r="I547" s="8" t="b">
        <f>COUNTIF(Employees[Employee Name],Employees[[#This Row],[Employee Name]])&gt;1</f>
        <v>0</v>
      </c>
    </row>
    <row r="548" spans="1:9" ht="30" hidden="1" customHeight="1" x14ac:dyDescent="0.3">
      <c r="A548" s="44">
        <f>IF(ISBLANK(Employees[[#This Row],[Employee Name]]),"",A547+1)</f>
        <v>545</v>
      </c>
      <c r="B548" s="8" t="str">
        <f>CONCATENATE(Employees[[#This Row],[Lastname]]," ",Employees[[#This Row],[Firstname]], " ",LEFT(Employees[[#This Row],[Middlename]],1),IF(ISBLANK(Employees[[#This Row],[Middlename]])," ","."))</f>
        <v>PAYAD MARICEL  Q.</v>
      </c>
      <c r="C548" s="8" t="s">
        <v>457</v>
      </c>
      <c r="D548" s="8" t="s">
        <v>458</v>
      </c>
      <c r="E548" s="8" t="s">
        <v>1107</v>
      </c>
      <c r="F548" s="18" t="s">
        <v>198</v>
      </c>
      <c r="G548" s="18" t="s">
        <v>1997</v>
      </c>
      <c r="H548" s="8" t="s">
        <v>89</v>
      </c>
      <c r="I548" s="8" t="b">
        <f>COUNTIF(Employees[Employee Name],Employees[[#This Row],[Employee Name]])&gt;1</f>
        <v>0</v>
      </c>
    </row>
    <row r="549" spans="1:9" ht="30" hidden="1" customHeight="1" x14ac:dyDescent="0.3">
      <c r="A549" s="44">
        <f>IF(ISBLANK(Employees[[#This Row],[Employee Name]]),"",A548+1)</f>
        <v>546</v>
      </c>
      <c r="B549" s="8" t="str">
        <f>CONCATENATE(Employees[[#This Row],[Lastname]]," ",Employees[[#This Row],[Firstname]], " ",LEFT(Employees[[#This Row],[Middlename]],1),IF(ISBLANK(Employees[[#This Row],[Middlename]])," ","."))</f>
        <v xml:space="preserve">PAYAD RONALDO  </v>
      </c>
      <c r="C549" s="8" t="s">
        <v>457</v>
      </c>
      <c r="D549" s="8" t="s">
        <v>1622</v>
      </c>
      <c r="E549" s="8"/>
      <c r="F549" s="8" t="s">
        <v>1290</v>
      </c>
      <c r="G549" s="18" t="s">
        <v>1290</v>
      </c>
      <c r="H549" s="8" t="s">
        <v>289</v>
      </c>
      <c r="I549" s="8" t="b">
        <f>COUNTIF(Employees[Employee Name],Employees[[#This Row],[Employee Name]])&gt;1</f>
        <v>0</v>
      </c>
    </row>
    <row r="550" spans="1:9" ht="30" hidden="1" customHeight="1" x14ac:dyDescent="0.3">
      <c r="A550" s="44">
        <f>IF(ISBLANK(Employees[[#This Row],[Employee Name]]),"",A549+1)</f>
        <v>547</v>
      </c>
      <c r="B550" s="8" t="str">
        <f>CONCATENATE(Employees[[#This Row],[Lastname]]," ",Employees[[#This Row],[Firstname]], " ",LEFT(Employees[[#This Row],[Middlename]],1),IF(ISBLANK(Employees[[#This Row],[Middlename]])," ","."))</f>
        <v>PAZ JOSUE O.</v>
      </c>
      <c r="C550" s="8" t="s">
        <v>1623</v>
      </c>
      <c r="D550" s="8" t="s">
        <v>1624</v>
      </c>
      <c r="E550" s="8" t="s">
        <v>1625</v>
      </c>
      <c r="F550" s="8" t="s">
        <v>1290</v>
      </c>
      <c r="G550" s="18" t="s">
        <v>1290</v>
      </c>
      <c r="H550" s="8" t="s">
        <v>289</v>
      </c>
      <c r="I550" s="8" t="b">
        <f>COUNTIF(Employees[Employee Name],Employees[[#This Row],[Employee Name]])&gt;1</f>
        <v>0</v>
      </c>
    </row>
    <row r="551" spans="1:9" ht="30" hidden="1" customHeight="1" x14ac:dyDescent="0.3">
      <c r="A551" s="44">
        <f>IF(ISBLANK(Employees[[#This Row],[Employee Name]]),"",A550+1)</f>
        <v>548</v>
      </c>
      <c r="B551" s="8" t="str">
        <f>CONCATENATE(Employees[[#This Row],[Lastname]]," ",Employees[[#This Row],[Firstname]], " ",LEFT(Employees[[#This Row],[Middlename]],1),IF(ISBLANK(Employees[[#This Row],[Middlename]])," ","."))</f>
        <v>PEJI NARCISO V.</v>
      </c>
      <c r="C551" s="8" t="s">
        <v>866</v>
      </c>
      <c r="D551" s="8" t="s">
        <v>1626</v>
      </c>
      <c r="E551" s="8" t="s">
        <v>861</v>
      </c>
      <c r="F551" s="8" t="s">
        <v>1705</v>
      </c>
      <c r="G551" s="18" t="s">
        <v>1705</v>
      </c>
      <c r="H551" s="8" t="s">
        <v>1710</v>
      </c>
      <c r="I551" s="8" t="b">
        <f>COUNTIF(Employees[Employee Name],Employees[[#This Row],[Employee Name]])&gt;1</f>
        <v>0</v>
      </c>
    </row>
    <row r="552" spans="1:9" ht="30" hidden="1" customHeight="1" x14ac:dyDescent="0.3">
      <c r="A552" s="44">
        <f>IF(ISBLANK(Employees[[#This Row],[Employee Name]]),"",A551+1)</f>
        <v>549</v>
      </c>
      <c r="B552" s="8" t="str">
        <f>CONCATENATE(Employees[[#This Row],[Lastname]]," ",Employees[[#This Row],[Firstname]], " ",LEFT(Employees[[#This Row],[Middlename]],1),IF(ISBLANK(Employees[[#This Row],[Middlename]])," ","."))</f>
        <v>PEJI REGINE B.</v>
      </c>
      <c r="C552" s="8" t="s">
        <v>866</v>
      </c>
      <c r="D552" s="8" t="s">
        <v>1627</v>
      </c>
      <c r="E552" s="8" t="s">
        <v>1628</v>
      </c>
      <c r="F552" s="8" t="s">
        <v>1290</v>
      </c>
      <c r="G552" s="18" t="s">
        <v>1290</v>
      </c>
      <c r="H552" s="8" t="s">
        <v>126</v>
      </c>
      <c r="I552" s="8" t="b">
        <f>COUNTIF(Employees[Employee Name],Employees[[#This Row],[Employee Name]])&gt;1</f>
        <v>0</v>
      </c>
    </row>
    <row r="553" spans="1:9" ht="30" hidden="1" customHeight="1" x14ac:dyDescent="0.3">
      <c r="A553" s="44">
        <f>IF(ISBLANK(Employees[[#This Row],[Employee Name]]),"",A552+1)</f>
        <v>550</v>
      </c>
      <c r="B553" s="8" t="str">
        <f>CONCATENATE(Employees[[#This Row],[Lastname]]," ",Employees[[#This Row],[Firstname]], " ",LEFT(Employees[[#This Row],[Middlename]],1),IF(ISBLANK(Employees[[#This Row],[Middlename]])," ","."))</f>
        <v>PELIMBERGO MICHELLE A.</v>
      </c>
      <c r="C553" s="8" t="s">
        <v>1011</v>
      </c>
      <c r="D553" s="8" t="s">
        <v>1012</v>
      </c>
      <c r="E553" s="8" t="s">
        <v>1013</v>
      </c>
      <c r="F553" s="8" t="s">
        <v>212</v>
      </c>
      <c r="G553" s="18" t="s">
        <v>1997</v>
      </c>
      <c r="H553" s="8" t="s">
        <v>213</v>
      </c>
      <c r="I553" s="8" t="b">
        <f>COUNTIF(Employees[Employee Name],Employees[[#This Row],[Employee Name]])&gt;1</f>
        <v>0</v>
      </c>
    </row>
    <row r="554" spans="1:9" ht="30" hidden="1" customHeight="1" x14ac:dyDescent="0.3">
      <c r="A554" s="44">
        <f>IF(ISBLANK(Employees[[#This Row],[Employee Name]]),"",A553+1)</f>
        <v>551</v>
      </c>
      <c r="B554" s="8" t="str">
        <f>CONCATENATE(Employees[[#This Row],[Lastname]]," ",Employees[[#This Row],[Firstname]], " ",LEFT(Employees[[#This Row],[Middlename]],1),IF(ISBLANK(Employees[[#This Row],[Middlename]])," ","."))</f>
        <v>PELLO BIANCA CAMILLE U.</v>
      </c>
      <c r="C554" s="8" t="s">
        <v>2363</v>
      </c>
      <c r="D554" s="8" t="s">
        <v>2368</v>
      </c>
      <c r="E554" s="8" t="s">
        <v>2365</v>
      </c>
      <c r="F554" s="8" t="s">
        <v>2369</v>
      </c>
      <c r="G554" s="8" t="s">
        <v>2370</v>
      </c>
      <c r="H554" s="8" t="s">
        <v>361</v>
      </c>
      <c r="I554" s="8" t="b">
        <f>COUNTIF(Employees[Employee Name],Employees[[#This Row],[Employee Name]])&gt;1</f>
        <v>0</v>
      </c>
    </row>
    <row r="555" spans="1:9" ht="30" hidden="1" customHeight="1" x14ac:dyDescent="0.3">
      <c r="A555" s="44">
        <f>IF(ISBLANK(Employees[[#This Row],[Employee Name]]),"",A554+1)</f>
        <v>552</v>
      </c>
      <c r="B555" s="8" t="str">
        <f>CONCATENATE(Employees[[#This Row],[Lastname]]," ",Employees[[#This Row],[Firstname]], " ",LEFT(Employees[[#This Row],[Middlename]],1),IF(ISBLANK(Employees[[#This Row],[Middlename]])," ","."))</f>
        <v>PELLO EMILMA U.</v>
      </c>
      <c r="C555" s="18" t="s">
        <v>2363</v>
      </c>
      <c r="D555" s="18" t="s">
        <v>2364</v>
      </c>
      <c r="E555" s="18" t="s">
        <v>2365</v>
      </c>
      <c r="F555" s="18" t="s">
        <v>2366</v>
      </c>
      <c r="G555" s="18" t="s">
        <v>1997</v>
      </c>
      <c r="H555" s="18" t="s">
        <v>141</v>
      </c>
      <c r="I555" s="8" t="b">
        <f>COUNTIF(Employees[Employee Name],Employees[[#This Row],[Employee Name]])&gt;1</f>
        <v>0</v>
      </c>
    </row>
    <row r="556" spans="1:9" ht="30" hidden="1" customHeight="1" x14ac:dyDescent="0.3">
      <c r="A556" s="44">
        <f>IF(ISBLANK(Employees[[#This Row],[Employee Name]]),"",A555+1)</f>
        <v>553</v>
      </c>
      <c r="B556" s="8" t="str">
        <f>CONCATENATE(Employees[[#This Row],[Lastname]]," ",Employees[[#This Row],[Firstname]], " ",LEFT(Employees[[#This Row],[Middlename]],1),IF(ISBLANK(Employees[[#This Row],[Middlename]])," ","."))</f>
        <v>PEÑAFIEL MELISSA Q.</v>
      </c>
      <c r="C556" s="8" t="s">
        <v>613</v>
      </c>
      <c r="D556" s="8" t="s">
        <v>614</v>
      </c>
      <c r="E556" s="8" t="s">
        <v>1107</v>
      </c>
      <c r="F556" s="8" t="s">
        <v>125</v>
      </c>
      <c r="G556" s="18" t="s">
        <v>1997</v>
      </c>
      <c r="H556" s="8" t="s">
        <v>182</v>
      </c>
      <c r="I556" s="8" t="b">
        <f>COUNTIF(Employees[Employee Name],Employees[[#This Row],[Employee Name]])&gt;1</f>
        <v>0</v>
      </c>
    </row>
    <row r="557" spans="1:9" ht="30" hidden="1" customHeight="1" x14ac:dyDescent="0.3">
      <c r="A557" s="44">
        <f>IF(ISBLANK(Employees[[#This Row],[Employee Name]]),"",A556+1)</f>
        <v>554</v>
      </c>
      <c r="B557" s="8" t="str">
        <f>CONCATENATE(Employees[[#This Row],[Lastname]]," ",Employees[[#This Row],[Firstname]], " ",LEFT(Employees[[#This Row],[Middlename]],1),IF(ISBLANK(Employees[[#This Row],[Middlename]])," ","."))</f>
        <v>PEÑAFLORIDA LORYN B.</v>
      </c>
      <c r="C557" s="8" t="s">
        <v>738</v>
      </c>
      <c r="D557" s="8" t="s">
        <v>739</v>
      </c>
      <c r="E557" s="8" t="s">
        <v>145</v>
      </c>
      <c r="F557" s="8" t="s">
        <v>212</v>
      </c>
      <c r="G557" s="18" t="s">
        <v>1997</v>
      </c>
      <c r="H557" s="8" t="s">
        <v>213</v>
      </c>
      <c r="I557" s="8" t="b">
        <f>COUNTIF(Employees[Employee Name],Employees[[#This Row],[Employee Name]])&gt;1</f>
        <v>0</v>
      </c>
    </row>
    <row r="558" spans="1:9" ht="30" hidden="1" customHeight="1" x14ac:dyDescent="0.3">
      <c r="A558" s="44">
        <f>IF(ISBLANK(Employees[[#This Row],[Employee Name]]),"",A557+1)</f>
        <v>555</v>
      </c>
      <c r="B558" s="8" t="str">
        <f>CONCATENATE(Employees[[#This Row],[Lastname]]," ",Employees[[#This Row],[Firstname]], " ",LEFT(Employees[[#This Row],[Middlename]],1),IF(ISBLANK(Employees[[#This Row],[Middlename]])," ","."))</f>
        <v>PENALES GLORIA P.</v>
      </c>
      <c r="C558" s="8" t="s">
        <v>712</v>
      </c>
      <c r="D558" s="8" t="s">
        <v>661</v>
      </c>
      <c r="E558" s="8" t="s">
        <v>124</v>
      </c>
      <c r="F558" s="8" t="s">
        <v>756</v>
      </c>
      <c r="G558" s="8" t="s">
        <v>1997</v>
      </c>
      <c r="H558" s="8" t="s">
        <v>463</v>
      </c>
      <c r="I558" s="8" t="b">
        <f>COUNTIF(Employees[Employee Name],Employees[[#This Row],[Employee Name]])&gt;1</f>
        <v>0</v>
      </c>
    </row>
    <row r="559" spans="1:9" ht="30" hidden="1" customHeight="1" x14ac:dyDescent="0.3">
      <c r="A559" s="44">
        <f>IF(ISBLANK(Employees[[#This Row],[Employee Name]]),"",A558+1)</f>
        <v>556</v>
      </c>
      <c r="B559" s="8" t="str">
        <f>CONCATENATE(Employees[[#This Row],[Lastname]]," ",Employees[[#This Row],[Firstname]], " ",LEFT(Employees[[#This Row],[Middlename]],1),IF(ISBLANK(Employees[[#This Row],[Middlename]])," ","."))</f>
        <v>PENALES GUILLERMA B.</v>
      </c>
      <c r="C559" s="8" t="s">
        <v>712</v>
      </c>
      <c r="D559" s="8" t="s">
        <v>713</v>
      </c>
      <c r="E559" s="8" t="s">
        <v>145</v>
      </c>
      <c r="F559" s="8" t="s">
        <v>312</v>
      </c>
      <c r="G559" s="18" t="s">
        <v>1997</v>
      </c>
      <c r="H559" s="8" t="s">
        <v>182</v>
      </c>
      <c r="I559" s="8" t="b">
        <f>COUNTIF(Employees[Employee Name],Employees[[#This Row],[Employee Name]])&gt;1</f>
        <v>0</v>
      </c>
    </row>
    <row r="560" spans="1:9" ht="30" hidden="1" customHeight="1" x14ac:dyDescent="0.3">
      <c r="A560" s="44">
        <f>IF(ISBLANK(Employees[[#This Row],[Employee Name]]),"",A559+1)</f>
        <v>557</v>
      </c>
      <c r="B560" s="8" t="str">
        <f>CONCATENATE(Employees[[#This Row],[Lastname]]," ",Employees[[#This Row],[Firstname]], " ",LEFT(Employees[[#This Row],[Middlename]],1),IF(ISBLANK(Employees[[#This Row],[Middlename]])," ","."))</f>
        <v>PEÑANO DARYL BAMBI B.</v>
      </c>
      <c r="C560" s="8" t="s">
        <v>1313</v>
      </c>
      <c r="D560" s="8" t="s">
        <v>1032</v>
      </c>
      <c r="E560" s="8" t="s">
        <v>1033</v>
      </c>
      <c r="F560" s="8" t="s">
        <v>96</v>
      </c>
      <c r="G560" s="8" t="s">
        <v>1997</v>
      </c>
      <c r="H560" s="8" t="s">
        <v>97</v>
      </c>
      <c r="I560" s="8" t="b">
        <f>COUNTIF(Employees[Employee Name],Employees[[#This Row],[Employee Name]])&gt;1</f>
        <v>0</v>
      </c>
    </row>
    <row r="561" spans="1:9" ht="30" hidden="1" customHeight="1" x14ac:dyDescent="0.3">
      <c r="A561" s="44">
        <f>IF(ISBLANK(Employees[[#This Row],[Employee Name]]),"",A560+1)</f>
        <v>558</v>
      </c>
      <c r="B561" s="8" t="str">
        <f>CONCATENATE(Employees[[#This Row],[Lastname]]," ",Employees[[#This Row],[Firstname]], " ",LEFT(Employees[[#This Row],[Middlename]],1),IF(ISBLANK(Employees[[#This Row],[Middlename]])," ","."))</f>
        <v>PEÑARANDA MARIA KEREN N.</v>
      </c>
      <c r="C561" s="8" t="s">
        <v>1276</v>
      </c>
      <c r="D561" s="8" t="s">
        <v>1277</v>
      </c>
      <c r="E561" s="8" t="s">
        <v>334</v>
      </c>
      <c r="F561" s="8" t="s">
        <v>1278</v>
      </c>
      <c r="G561" s="8" t="s">
        <v>1997</v>
      </c>
      <c r="H561" s="8"/>
      <c r="I561" s="8" t="b">
        <f>COUNTIF(Employees[Employee Name],Employees[[#This Row],[Employee Name]])&gt;1</f>
        <v>0</v>
      </c>
    </row>
    <row r="562" spans="1:9" ht="30" hidden="1" customHeight="1" x14ac:dyDescent="0.3">
      <c r="A562" s="44">
        <f>IF(ISBLANK(Employees[[#This Row],[Employee Name]]),"",A561+1)</f>
        <v>559</v>
      </c>
      <c r="B562" s="8" t="str">
        <f>CONCATENATE(Employees[[#This Row],[Lastname]]," ",Employees[[#This Row],[Firstname]], " ",LEFT(Employees[[#This Row],[Middlename]],1),IF(ISBLANK(Employees[[#This Row],[Middlename]])," ","."))</f>
        <v>PEÑERO LILIBETH B.</v>
      </c>
      <c r="C562" s="8" t="s">
        <v>215</v>
      </c>
      <c r="D562" s="8" t="s">
        <v>216</v>
      </c>
      <c r="E562" s="8" t="s">
        <v>145</v>
      </c>
      <c r="F562" s="8" t="s">
        <v>212</v>
      </c>
      <c r="G562" s="18" t="s">
        <v>1997</v>
      </c>
      <c r="H562" s="8" t="s">
        <v>213</v>
      </c>
      <c r="I562" s="8" t="b">
        <f>COUNTIF(Employees[Employee Name],Employees[[#This Row],[Employee Name]])&gt;1</f>
        <v>0</v>
      </c>
    </row>
    <row r="563" spans="1:9" ht="30" hidden="1" customHeight="1" x14ac:dyDescent="0.3">
      <c r="A563" s="44">
        <f>IF(ISBLANK(Employees[[#This Row],[Employee Name]]),"",A562+1)</f>
        <v>560</v>
      </c>
      <c r="B563" s="8" t="str">
        <f>CONCATENATE(Employees[[#This Row],[Lastname]]," ",Employees[[#This Row],[Firstname]], " ",LEFT(Employees[[#This Row],[Middlename]],1),IF(ISBLANK(Employees[[#This Row],[Middlename]])," ","."))</f>
        <v>PEPA ARIEL N.</v>
      </c>
      <c r="C563" s="8" t="s">
        <v>1629</v>
      </c>
      <c r="D563" s="8" t="s">
        <v>400</v>
      </c>
      <c r="E563" s="8" t="s">
        <v>1590</v>
      </c>
      <c r="F563" s="8" t="s">
        <v>1290</v>
      </c>
      <c r="G563" s="18" t="s">
        <v>1290</v>
      </c>
      <c r="H563" s="8" t="s">
        <v>135</v>
      </c>
      <c r="I563" s="8" t="b">
        <f>COUNTIF(Employees[Employee Name],Employees[[#This Row],[Employee Name]])&gt;1</f>
        <v>0</v>
      </c>
    </row>
    <row r="564" spans="1:9" ht="30" hidden="1" customHeight="1" x14ac:dyDescent="0.3">
      <c r="A564" s="44">
        <f>IF(ISBLANK(Employees[[#This Row],[Employee Name]]),"",A563+1)</f>
        <v>561</v>
      </c>
      <c r="B564" s="8" t="str">
        <f>CONCATENATE(Employees[[#This Row],[Lastname]]," ",Employees[[#This Row],[Firstname]], " ",LEFT(Employees[[#This Row],[Middlename]],1),IF(ISBLANK(Employees[[#This Row],[Middlename]])," ","."))</f>
        <v>PEREA BABEL G.</v>
      </c>
      <c r="C564" s="8" t="s">
        <v>1630</v>
      </c>
      <c r="D564" s="8" t="s">
        <v>1631</v>
      </c>
      <c r="E564" s="8" t="s">
        <v>166</v>
      </c>
      <c r="F564" s="8" t="s">
        <v>1290</v>
      </c>
      <c r="G564" s="18" t="s">
        <v>1290</v>
      </c>
      <c r="H564" s="8" t="s">
        <v>1725</v>
      </c>
      <c r="I564" s="8" t="b">
        <f>COUNTIF(Employees[Employee Name],Employees[[#This Row],[Employee Name]])&gt;1</f>
        <v>0</v>
      </c>
    </row>
    <row r="565" spans="1:9" ht="30" hidden="1" customHeight="1" x14ac:dyDescent="0.3">
      <c r="A565" s="44">
        <f>IF(ISBLANK(Employees[[#This Row],[Employee Name]]),"",A564+1)</f>
        <v>562</v>
      </c>
      <c r="B565" s="8" t="str">
        <f>CONCATENATE(Employees[[#This Row],[Lastname]]," ",Employees[[#This Row],[Firstname]], " ",LEFT(Employees[[#This Row],[Middlename]],1),IF(ISBLANK(Employees[[#This Row],[Middlename]])," ","."))</f>
        <v>PERENA RUBILINDA C.</v>
      </c>
      <c r="C565" s="8" t="s">
        <v>696</v>
      </c>
      <c r="D565" s="8" t="s">
        <v>697</v>
      </c>
      <c r="E565" s="8" t="s">
        <v>847</v>
      </c>
      <c r="F565" s="8" t="s">
        <v>848</v>
      </c>
      <c r="G565" s="8" t="s">
        <v>1997</v>
      </c>
      <c r="H565" s="8" t="s">
        <v>126</v>
      </c>
      <c r="I565" s="8" t="b">
        <f>COUNTIF(Employees[Employee Name],Employees[[#This Row],[Employee Name]])&gt;1</f>
        <v>0</v>
      </c>
    </row>
    <row r="566" spans="1:9" ht="30" hidden="1" customHeight="1" x14ac:dyDescent="0.3">
      <c r="A566" s="44">
        <f>IF(ISBLANK(Employees[[#This Row],[Employee Name]]),"",A565+1)</f>
        <v>563</v>
      </c>
      <c r="B566" s="8" t="str">
        <f>CONCATENATE(Employees[[#This Row],[Lastname]]," ",Employees[[#This Row],[Firstname]], " ",LEFT(Employees[[#This Row],[Middlename]],1),IF(ISBLANK(Employees[[#This Row],[Middlename]])," ","."))</f>
        <v>PEREÑA VERGILIO R.</v>
      </c>
      <c r="C566" s="8" t="s">
        <v>836</v>
      </c>
      <c r="D566" s="8" t="s">
        <v>1632</v>
      </c>
      <c r="E566" s="8" t="s">
        <v>330</v>
      </c>
      <c r="F566" s="8" t="s">
        <v>1290</v>
      </c>
      <c r="G566" s="18" t="s">
        <v>1290</v>
      </c>
      <c r="H566" s="8" t="s">
        <v>1706</v>
      </c>
      <c r="I566" s="8" t="b">
        <f>COUNTIF(Employees[Employee Name],Employees[[#This Row],[Employee Name]])&gt;1</f>
        <v>0</v>
      </c>
    </row>
    <row r="567" spans="1:9" ht="30" hidden="1" customHeight="1" x14ac:dyDescent="0.3">
      <c r="A567" s="44">
        <f>IF(ISBLANK(Employees[[#This Row],[Employee Name]]),"",A566+1)</f>
        <v>564</v>
      </c>
      <c r="B567" s="8" t="str">
        <f>CONCATENATE(Employees[[#This Row],[Lastname]]," ",Employees[[#This Row],[Firstname]], " ",LEFT(Employees[[#This Row],[Middlename]],1),IF(ISBLANK(Employees[[#This Row],[Middlename]])," ","."))</f>
        <v>PEREY AIRENE O.</v>
      </c>
      <c r="C567" s="8" t="s">
        <v>579</v>
      </c>
      <c r="D567" s="8" t="s">
        <v>580</v>
      </c>
      <c r="E567" s="8" t="s">
        <v>2337</v>
      </c>
      <c r="F567" s="8" t="s">
        <v>582</v>
      </c>
      <c r="G567" s="18" t="s">
        <v>1997</v>
      </c>
      <c r="H567" s="8" t="s">
        <v>366</v>
      </c>
      <c r="I567" s="8" t="b">
        <f>COUNTIF(Employees[Employee Name],Employees[[#This Row],[Employee Name]])&gt;1</f>
        <v>0</v>
      </c>
    </row>
    <row r="568" spans="1:9" ht="30" hidden="1" customHeight="1" x14ac:dyDescent="0.3">
      <c r="A568" s="44">
        <f>IF(ISBLANK(Employees[[#This Row],[Employee Name]]),"",A567+1)</f>
        <v>565</v>
      </c>
      <c r="B568" s="8" t="str">
        <f>CONCATENATE(Employees[[#This Row],[Lastname]]," ",Employees[[#This Row],[Firstname]], " ",LEFT(Employees[[#This Row],[Middlename]],1),IF(ISBLANK(Employees[[#This Row],[Middlename]])," ","."))</f>
        <v>PEREY EDWIN M.</v>
      </c>
      <c r="C568" s="8" t="s">
        <v>579</v>
      </c>
      <c r="D568" s="8" t="s">
        <v>250</v>
      </c>
      <c r="E568" s="8" t="s">
        <v>84</v>
      </c>
      <c r="F568" s="8" t="s">
        <v>1290</v>
      </c>
      <c r="G568" s="18" t="s">
        <v>1290</v>
      </c>
      <c r="H568" s="8" t="s">
        <v>1710</v>
      </c>
      <c r="I568" s="8" t="b">
        <f>COUNTIF(Employees[Employee Name],Employees[[#This Row],[Employee Name]])&gt;1</f>
        <v>0</v>
      </c>
    </row>
    <row r="569" spans="1:9" ht="30" hidden="1" customHeight="1" x14ac:dyDescent="0.3">
      <c r="A569" s="44">
        <f>IF(ISBLANK(Employees[[#This Row],[Employee Name]]),"",A568+1)</f>
        <v>566</v>
      </c>
      <c r="B569" s="8" t="str">
        <f>CONCATENATE(Employees[[#This Row],[Lastname]]," ",Employees[[#This Row],[Firstname]], " ",LEFT(Employees[[#This Row],[Middlename]],1),IF(ISBLANK(Employees[[#This Row],[Middlename]])," ","."))</f>
        <v>PEREY GENNILYN M.</v>
      </c>
      <c r="C569" s="8" t="s">
        <v>579</v>
      </c>
      <c r="D569" s="8" t="s">
        <v>843</v>
      </c>
      <c r="E569" s="8" t="s">
        <v>148</v>
      </c>
      <c r="F569" s="8" t="s">
        <v>1290</v>
      </c>
      <c r="G569" s="18" t="s">
        <v>1290</v>
      </c>
      <c r="H569" s="8" t="s">
        <v>366</v>
      </c>
      <c r="I569" s="8" t="b">
        <f>COUNTIF(Employees[Employee Name],Employees[[#This Row],[Employee Name]])&gt;1</f>
        <v>0</v>
      </c>
    </row>
    <row r="570" spans="1:9" ht="30" hidden="1" customHeight="1" x14ac:dyDescent="0.3">
      <c r="A570" s="44">
        <f>IF(ISBLANK(Employees[[#This Row],[Employee Name]]),"",A569+1)</f>
        <v>567</v>
      </c>
      <c r="B570" s="8" t="str">
        <f>CONCATENATE(Employees[[#This Row],[Lastname]]," ",Employees[[#This Row],[Firstname]], " ",LEFT(Employees[[#This Row],[Middlename]],1),IF(ISBLANK(Employees[[#This Row],[Middlename]])," ","."))</f>
        <v>PEREY LUCIANA B.</v>
      </c>
      <c r="C570" s="18" t="s">
        <v>579</v>
      </c>
      <c r="D570" s="18" t="s">
        <v>1635</v>
      </c>
      <c r="E570" s="18" t="s">
        <v>877</v>
      </c>
      <c r="F570" s="18" t="s">
        <v>2089</v>
      </c>
      <c r="G570" s="8"/>
      <c r="H570" s="18" t="s">
        <v>2054</v>
      </c>
      <c r="I570" s="8" t="b">
        <f>COUNTIF(Employees[Employee Name],Employees[[#This Row],[Employee Name]])&gt;1</f>
        <v>0</v>
      </c>
    </row>
    <row r="571" spans="1:9" ht="30" hidden="1" customHeight="1" x14ac:dyDescent="0.3">
      <c r="A571" s="44">
        <f>IF(ISBLANK(Employees[[#This Row],[Employee Name]]),"",A570+1)</f>
        <v>568</v>
      </c>
      <c r="B571" s="8" t="str">
        <f>CONCATENATE(Employees[[#This Row],[Lastname]]," ",Employees[[#This Row],[Firstname]], " ",LEFT(Employees[[#This Row],[Middlename]],1),IF(ISBLANK(Employees[[#This Row],[Middlename]])," ","."))</f>
        <v>PERIDO BEVERLY T.</v>
      </c>
      <c r="C571" s="8" t="s">
        <v>243</v>
      </c>
      <c r="D571" s="8" t="s">
        <v>1307</v>
      </c>
      <c r="E571" s="8" t="s">
        <v>107</v>
      </c>
      <c r="F571" s="8" t="s">
        <v>198</v>
      </c>
      <c r="G571" s="18" t="s">
        <v>1997</v>
      </c>
      <c r="H571" s="8" t="s">
        <v>103</v>
      </c>
      <c r="I571" s="8" t="b">
        <f>COUNTIF(Employees[Employee Name],Employees[[#This Row],[Employee Name]])&gt;1</f>
        <v>0</v>
      </c>
    </row>
    <row r="572" spans="1:9" ht="30" hidden="1" customHeight="1" x14ac:dyDescent="0.3">
      <c r="A572" s="44">
        <f>IF(ISBLANK(Employees[[#This Row],[Employee Name]]),"",A571+1)</f>
        <v>569</v>
      </c>
      <c r="B572" s="8" t="str">
        <f>CONCATENATE(Employees[[#This Row],[Lastname]]," ",Employees[[#This Row],[Firstname]], " ",LEFT(Employees[[#This Row],[Middlename]],1),IF(ISBLANK(Employees[[#This Row],[Middlename]])," ","."))</f>
        <v>PERIDO EDWIN A.</v>
      </c>
      <c r="C572" s="8" t="s">
        <v>243</v>
      </c>
      <c r="D572" s="8" t="s">
        <v>250</v>
      </c>
      <c r="E572" s="8" t="s">
        <v>88</v>
      </c>
      <c r="F572" s="8" t="s">
        <v>198</v>
      </c>
      <c r="G572" s="18" t="s">
        <v>1997</v>
      </c>
      <c r="H572" s="8" t="s">
        <v>209</v>
      </c>
      <c r="I572" s="8" t="b">
        <f>COUNTIF(Employees[Employee Name],Employees[[#This Row],[Employee Name]])&gt;1</f>
        <v>0</v>
      </c>
    </row>
    <row r="573" spans="1:9" ht="30" hidden="1" customHeight="1" x14ac:dyDescent="0.3">
      <c r="A573" s="44">
        <f>IF(ISBLANK(Employees[[#This Row],[Employee Name]]),"",A572+1)</f>
        <v>570</v>
      </c>
      <c r="B573" s="8" t="str">
        <f>CONCATENATE(Employees[[#This Row],[Lastname]]," ",Employees[[#This Row],[Firstname]], " ",LEFT(Employees[[#This Row],[Middlename]],1),IF(ISBLANK(Employees[[#This Row],[Middlename]])," ","."))</f>
        <v>PERIDO MARITES V.</v>
      </c>
      <c r="C573" s="8" t="s">
        <v>243</v>
      </c>
      <c r="D573" s="8" t="s">
        <v>244</v>
      </c>
      <c r="E573" s="8" t="s">
        <v>861</v>
      </c>
      <c r="F573" s="8" t="s">
        <v>245</v>
      </c>
      <c r="G573" s="18" t="s">
        <v>1997</v>
      </c>
      <c r="H573" s="8" t="s">
        <v>241</v>
      </c>
      <c r="I573" s="8" t="b">
        <f>COUNTIF(Employees[Employee Name],Employees[[#This Row],[Employee Name]])&gt;1</f>
        <v>0</v>
      </c>
    </row>
    <row r="574" spans="1:9" ht="30" hidden="1" customHeight="1" x14ac:dyDescent="0.3">
      <c r="A574" s="44">
        <f>IF(ISBLANK(Employees[[#This Row],[Employee Name]]),"",A573+1)</f>
        <v>571</v>
      </c>
      <c r="B574" s="8" t="str">
        <f>CONCATENATE(Employees[[#This Row],[Lastname]]," ",Employees[[#This Row],[Firstname]], " ",LEFT(Employees[[#This Row],[Middlename]],1),IF(ISBLANK(Employees[[#This Row],[Middlename]])," ","."))</f>
        <v xml:space="preserve">PESIGAN EDUARDO  </v>
      </c>
      <c r="C574" s="18" t="s">
        <v>2385</v>
      </c>
      <c r="D574" s="18" t="s">
        <v>2386</v>
      </c>
      <c r="E574" s="8"/>
      <c r="F574" s="8"/>
      <c r="G574" s="18" t="s">
        <v>1290</v>
      </c>
      <c r="H574" s="18" t="s">
        <v>1717</v>
      </c>
      <c r="I574" s="8" t="b">
        <f>COUNTIF(Employees[Employee Name],Employees[[#This Row],[Employee Name]])&gt;1</f>
        <v>0</v>
      </c>
    </row>
    <row r="575" spans="1:9" ht="30" hidden="1" customHeight="1" x14ac:dyDescent="0.3">
      <c r="A575" s="44">
        <f>IF(ISBLANK(Employees[[#This Row],[Employee Name]]),"",A574+1)</f>
        <v>572</v>
      </c>
      <c r="B575" s="8" t="str">
        <f>CONCATENATE(Employees[[#This Row],[Lastname]]," ",Employees[[#This Row],[Firstname]], " ",LEFT(Employees[[#This Row],[Middlename]],1),IF(ISBLANK(Employees[[#This Row],[Middlename]])," ","."))</f>
        <v>PETIL GLENDA D.</v>
      </c>
      <c r="C575" s="8" t="s">
        <v>575</v>
      </c>
      <c r="D575" s="8" t="s">
        <v>576</v>
      </c>
      <c r="E575" s="8" t="s">
        <v>337</v>
      </c>
      <c r="F575" s="8" t="s">
        <v>577</v>
      </c>
      <c r="G575" s="18" t="s">
        <v>1997</v>
      </c>
      <c r="H575" s="8" t="s">
        <v>366</v>
      </c>
      <c r="I575" s="8" t="b">
        <f>COUNTIF(Employees[Employee Name],Employees[[#This Row],[Employee Name]])&gt;1</f>
        <v>0</v>
      </c>
    </row>
    <row r="576" spans="1:9" ht="30" hidden="1" customHeight="1" x14ac:dyDescent="0.3">
      <c r="A576" s="44">
        <f>IF(ISBLANK(Employees[[#This Row],[Employee Name]]),"",A575+1)</f>
        <v>573</v>
      </c>
      <c r="B576" s="8" t="str">
        <f>CONCATENATE(Employees[[#This Row],[Lastname]]," ",Employees[[#This Row],[Firstname]], " ",LEFT(Employees[[#This Row],[Middlename]],1),IF(ISBLANK(Employees[[#This Row],[Middlename]])," ","."))</f>
        <v>PINEDA DANICCA NOELLE V.</v>
      </c>
      <c r="C576" s="18" t="s">
        <v>2323</v>
      </c>
      <c r="D576" s="18" t="s">
        <v>2324</v>
      </c>
      <c r="E576" s="18" t="s">
        <v>150</v>
      </c>
      <c r="F576" s="18" t="s">
        <v>2007</v>
      </c>
      <c r="G576" s="8"/>
      <c r="H576" s="18" t="s">
        <v>97</v>
      </c>
      <c r="I576" s="8" t="b">
        <f>COUNTIF(Employees[Employee Name],Employees[[#This Row],[Employee Name]])&gt;1</f>
        <v>0</v>
      </c>
    </row>
    <row r="577" spans="1:9" ht="30" hidden="1" customHeight="1" x14ac:dyDescent="0.3">
      <c r="A577" s="44">
        <f>IF(ISBLANK(Employees[[#This Row],[Employee Name]]),"",A576+1)</f>
        <v>574</v>
      </c>
      <c r="B577" s="8" t="str">
        <f>CONCATENATE(Employees[[#This Row],[Lastname]]," ",Employees[[#This Row],[Firstname]], " ",LEFT(Employees[[#This Row],[Middlename]],1),IF(ISBLANK(Employees[[#This Row],[Middlename]])," ","."))</f>
        <v>PRIMO GRACE M.</v>
      </c>
      <c r="C577" s="8" t="s">
        <v>1633</v>
      </c>
      <c r="D577" s="8" t="s">
        <v>1460</v>
      </c>
      <c r="E577" s="8" t="s">
        <v>84</v>
      </c>
      <c r="F577" s="8" t="s">
        <v>1290</v>
      </c>
      <c r="G577" s="18" t="s">
        <v>1290</v>
      </c>
      <c r="H577" s="8" t="s">
        <v>1708</v>
      </c>
      <c r="I577" s="8" t="b">
        <f>COUNTIF(Employees[Employee Name],Employees[[#This Row],[Employee Name]])&gt;1</f>
        <v>0</v>
      </c>
    </row>
    <row r="578" spans="1:9" ht="30" hidden="1" customHeight="1" x14ac:dyDescent="0.3">
      <c r="A578" s="44">
        <f>IF(ISBLANK(Employees[[#This Row],[Employee Name]]),"",A577+1)</f>
        <v>575</v>
      </c>
      <c r="B578" s="8" t="str">
        <f>CONCATENATE(Employees[[#This Row],[Lastname]]," ",Employees[[#This Row],[Firstname]], " ",LEFT(Employees[[#This Row],[Middlename]],1),IF(ISBLANK(Employees[[#This Row],[Middlename]])," ","."))</f>
        <v>PUNZALAN LUCIANA A.</v>
      </c>
      <c r="C578" s="8" t="s">
        <v>1634</v>
      </c>
      <c r="D578" s="8" t="s">
        <v>1635</v>
      </c>
      <c r="E578" s="8" t="s">
        <v>88</v>
      </c>
      <c r="F578" s="8" t="s">
        <v>1290</v>
      </c>
      <c r="G578" s="18" t="s">
        <v>1290</v>
      </c>
      <c r="H578" s="8" t="s">
        <v>1302</v>
      </c>
      <c r="I578" s="8" t="b">
        <f>COUNTIF(Employees[Employee Name],Employees[[#This Row],[Employee Name]])&gt;1</f>
        <v>0</v>
      </c>
    </row>
    <row r="579" spans="1:9" ht="30" hidden="1" customHeight="1" x14ac:dyDescent="0.3">
      <c r="A579" s="44">
        <f>IF(ISBLANK(Employees[[#This Row],[Employee Name]]),"",A578+1)</f>
        <v>576</v>
      </c>
      <c r="B579" s="8" t="str">
        <f>CONCATENATE(Employees[[#This Row],[Lastname]]," ",Employees[[#This Row],[Firstname]], " ",LEFT(Employees[[#This Row],[Middlename]],1),IF(ISBLANK(Employees[[#This Row],[Middlename]])," ","."))</f>
        <v>QUIAMBAO ERICSON B.</v>
      </c>
      <c r="C579" s="8" t="s">
        <v>1636</v>
      </c>
      <c r="D579" s="8" t="s">
        <v>1617</v>
      </c>
      <c r="E579" s="8" t="s">
        <v>98</v>
      </c>
      <c r="F579" s="8" t="s">
        <v>1705</v>
      </c>
      <c r="G579" s="18" t="s">
        <v>1705</v>
      </c>
      <c r="H579" s="8" t="s">
        <v>1706</v>
      </c>
      <c r="I579" s="8" t="b">
        <f>COUNTIF(Employees[Employee Name],Employees[[#This Row],[Employee Name]])&gt;1</f>
        <v>0</v>
      </c>
    </row>
    <row r="580" spans="1:9" ht="30" hidden="1" customHeight="1" x14ac:dyDescent="0.3">
      <c r="A580" s="44">
        <f>IF(ISBLANK(Employees[[#This Row],[Employee Name]]),"",A579+1)</f>
        <v>577</v>
      </c>
      <c r="B580" s="8" t="str">
        <f>CONCATENATE(Employees[[#This Row],[Lastname]]," ",Employees[[#This Row],[Firstname]], " ",LEFT(Employees[[#This Row],[Middlename]],1),IF(ISBLANK(Employees[[#This Row],[Middlename]])," ","."))</f>
        <v>QUIAN JHON RAYMOND P.</v>
      </c>
      <c r="C580" s="18" t="s">
        <v>2268</v>
      </c>
      <c r="D580" s="18" t="s">
        <v>2269</v>
      </c>
      <c r="E580" s="18" t="s">
        <v>2270</v>
      </c>
      <c r="F580" s="18" t="s">
        <v>1712</v>
      </c>
      <c r="G580" s="8"/>
      <c r="H580" s="18" t="s">
        <v>1302</v>
      </c>
      <c r="I580" s="8" t="b">
        <f>COUNTIF(Employees[Employee Name],Employees[[#This Row],[Employee Name]])&gt;1</f>
        <v>0</v>
      </c>
    </row>
    <row r="581" spans="1:9" ht="30" hidden="1" customHeight="1" x14ac:dyDescent="0.3">
      <c r="A581" s="44">
        <f>IF(ISBLANK(Employees[[#This Row],[Employee Name]]),"",A580+1)</f>
        <v>578</v>
      </c>
      <c r="B581" s="8" t="str">
        <f>CONCATENATE(Employees[[#This Row],[Lastname]]," ",Employees[[#This Row],[Firstname]], " ",LEFT(Employees[[#This Row],[Middlename]],1),IF(ISBLANK(Employees[[#This Row],[Middlename]])," ","."))</f>
        <v>QUILAO REYVI E.</v>
      </c>
      <c r="C581" s="8" t="s">
        <v>1107</v>
      </c>
      <c r="D581" s="8" t="s">
        <v>1342</v>
      </c>
      <c r="E581" s="8" t="s">
        <v>1343</v>
      </c>
      <c r="F581" s="8" t="s">
        <v>1344</v>
      </c>
      <c r="G581" s="18" t="s">
        <v>1997</v>
      </c>
      <c r="H581" s="8" t="s">
        <v>361</v>
      </c>
      <c r="I581" s="8" t="b">
        <f>COUNTIF(Employees[Employee Name],Employees[[#This Row],[Employee Name]])&gt;1</f>
        <v>0</v>
      </c>
    </row>
    <row r="582" spans="1:9" ht="30" hidden="1" customHeight="1" x14ac:dyDescent="0.3">
      <c r="A582" s="44">
        <f>IF(ISBLANK(Employees[[#This Row],[Employee Name]]),"",A581+1)</f>
        <v>579</v>
      </c>
      <c r="B582" s="8" t="str">
        <f>CONCATENATE(Employees[[#This Row],[Lastname]]," ",Employees[[#This Row],[Firstname]], " ",LEFT(Employees[[#This Row],[Middlename]],1),IF(ISBLANK(Employees[[#This Row],[Middlename]])," ","."))</f>
        <v>RAMA RAQUEL J.</v>
      </c>
      <c r="C582" s="8" t="s">
        <v>1637</v>
      </c>
      <c r="D582" s="8" t="s">
        <v>1638</v>
      </c>
      <c r="E582" s="8" t="s">
        <v>139</v>
      </c>
      <c r="F582" s="8" t="s">
        <v>1290</v>
      </c>
      <c r="G582" s="18" t="s">
        <v>1290</v>
      </c>
      <c r="H582" s="8" t="s">
        <v>331</v>
      </c>
      <c r="I582" s="8" t="b">
        <f>COUNTIF(Employees[Employee Name],Employees[[#This Row],[Employee Name]])&gt;1</f>
        <v>0</v>
      </c>
    </row>
    <row r="583" spans="1:9" ht="30" hidden="1" customHeight="1" x14ac:dyDescent="0.3">
      <c r="A583" s="44">
        <f>IF(ISBLANK(Employees[[#This Row],[Employee Name]]),"",A582+1)</f>
        <v>580</v>
      </c>
      <c r="B583" s="8" t="str">
        <f>CONCATENATE(Employees[[#This Row],[Lastname]]," ",Employees[[#This Row],[Firstname]], " ",LEFT(Employees[[#This Row],[Middlename]],1),IF(ISBLANK(Employees[[#This Row],[Middlename]])," ","."))</f>
        <v>RAMOS EULOGIA A.</v>
      </c>
      <c r="C583" s="18" t="s">
        <v>817</v>
      </c>
      <c r="D583" s="18" t="s">
        <v>2207</v>
      </c>
      <c r="E583" s="18" t="s">
        <v>994</v>
      </c>
      <c r="F583" s="18" t="s">
        <v>1290</v>
      </c>
      <c r="G583" s="8"/>
      <c r="H583" s="18" t="s">
        <v>1706</v>
      </c>
      <c r="I583" s="8" t="b">
        <f>COUNTIF(Employees[Employee Name],Employees[[#This Row],[Employee Name]])&gt;1</f>
        <v>0</v>
      </c>
    </row>
    <row r="584" spans="1:9" ht="30" hidden="1" customHeight="1" x14ac:dyDescent="0.3">
      <c r="A584" s="44">
        <f>IF(ISBLANK(Employees[[#This Row],[Employee Name]]),"",A583+1)</f>
        <v>581</v>
      </c>
      <c r="B584" s="8" t="str">
        <f>CONCATENATE(Employees[[#This Row],[Lastname]]," ",Employees[[#This Row],[Firstname]], " ",LEFT(Employees[[#This Row],[Middlename]],1),IF(ISBLANK(Employees[[#This Row],[Middlename]])," ","."))</f>
        <v>RAMOS REMELYN A.</v>
      </c>
      <c r="C584" s="18" t="s">
        <v>817</v>
      </c>
      <c r="D584" s="18" t="s">
        <v>2300</v>
      </c>
      <c r="E584" s="18" t="s">
        <v>994</v>
      </c>
      <c r="F584" s="18" t="s">
        <v>2301</v>
      </c>
      <c r="G584" s="8"/>
      <c r="H584" s="18" t="s">
        <v>2302</v>
      </c>
      <c r="I584" s="8" t="b">
        <f>COUNTIF(Employees[Employee Name],Employees[[#This Row],[Employee Name]])&gt;1</f>
        <v>0</v>
      </c>
    </row>
    <row r="585" spans="1:9" ht="30" hidden="1" customHeight="1" x14ac:dyDescent="0.3">
      <c r="A585" s="44">
        <f>IF(ISBLANK(Employees[[#This Row],[Employee Name]]),"",A584+1)</f>
        <v>582</v>
      </c>
      <c r="B585" s="8" t="str">
        <f>CONCATENATE(Employees[[#This Row],[Lastname]]," ",Employees[[#This Row],[Firstname]], " ",LEFT(Employees[[#This Row],[Middlename]],1),IF(ISBLANK(Employees[[#This Row],[Middlename]])," ","."))</f>
        <v>REGINALDO MARISSA C.</v>
      </c>
      <c r="C585" s="8" t="s">
        <v>1639</v>
      </c>
      <c r="D585" s="8" t="s">
        <v>185</v>
      </c>
      <c r="E585" s="8" t="s">
        <v>134</v>
      </c>
      <c r="F585" s="8" t="s">
        <v>1712</v>
      </c>
      <c r="G585" s="8" t="s">
        <v>1705</v>
      </c>
      <c r="H585" s="8" t="s">
        <v>1710</v>
      </c>
      <c r="I585" s="8" t="b">
        <f>COUNTIF(Employees[Employee Name],Employees[[#This Row],[Employee Name]])&gt;1</f>
        <v>0</v>
      </c>
    </row>
    <row r="586" spans="1:9" ht="30" hidden="1" customHeight="1" x14ac:dyDescent="0.3">
      <c r="A586" s="44">
        <f>IF(ISBLANK(Employees[[#This Row],[Employee Name]]),"",A585+1)</f>
        <v>583</v>
      </c>
      <c r="B586" s="8" t="str">
        <f>CONCATENATE(Employees[[#This Row],[Lastname]]," ",Employees[[#This Row],[Firstname]], " ",LEFT(Employees[[#This Row],[Middlename]],1),IF(ISBLANK(Employees[[#This Row],[Middlename]])," ","."))</f>
        <v>REMOLLENO MICHELLE U.</v>
      </c>
      <c r="C586" s="8" t="s">
        <v>1319</v>
      </c>
      <c r="D586" s="8" t="s">
        <v>1012</v>
      </c>
      <c r="E586" s="8" t="s">
        <v>1320</v>
      </c>
      <c r="F586" s="8" t="s">
        <v>96</v>
      </c>
      <c r="G586" s="8" t="s">
        <v>1997</v>
      </c>
      <c r="H586" s="8" t="s">
        <v>135</v>
      </c>
      <c r="I586" s="8" t="b">
        <f>COUNTIF(Employees[Employee Name],Employees[[#This Row],[Employee Name]])&gt;1</f>
        <v>0</v>
      </c>
    </row>
    <row r="587" spans="1:9" ht="30" hidden="1" customHeight="1" x14ac:dyDescent="0.3">
      <c r="A587" s="44">
        <f>IF(ISBLANK(Employees[[#This Row],[Employee Name]]),"",A586+1)</f>
        <v>584</v>
      </c>
      <c r="B587" s="8" t="str">
        <f>CONCATENATE(Employees[[#This Row],[Lastname]]," ",Employees[[#This Row],[Firstname]], " ",LEFT(Employees[[#This Row],[Middlename]],1),IF(ISBLANK(Employees[[#This Row],[Middlename]])," ","."))</f>
        <v>REOSA CECILIA A.</v>
      </c>
      <c r="C587" s="8" t="s">
        <v>728</v>
      </c>
      <c r="D587" s="8" t="s">
        <v>729</v>
      </c>
      <c r="E587" s="8" t="s">
        <v>88</v>
      </c>
      <c r="F587" s="8" t="s">
        <v>125</v>
      </c>
      <c r="G587" s="18" t="s">
        <v>1997</v>
      </c>
      <c r="H587" s="8" t="s">
        <v>361</v>
      </c>
      <c r="I587" s="8" t="b">
        <f>COUNTIF(Employees[Employee Name],Employees[[#This Row],[Employee Name]])&gt;1</f>
        <v>0</v>
      </c>
    </row>
    <row r="588" spans="1:9" ht="30" hidden="1" customHeight="1" x14ac:dyDescent="0.3">
      <c r="A588" s="44">
        <f>IF(ISBLANK(Employees[[#This Row],[Employee Name]]),"",A587+1)</f>
        <v>585</v>
      </c>
      <c r="B588" s="8" t="str">
        <f>CONCATENATE(Employees[[#This Row],[Lastname]]," ",Employees[[#This Row],[Firstname]], " ",LEFT(Employees[[#This Row],[Middlename]],1),IF(ISBLANK(Employees[[#This Row],[Middlename]])," ","."))</f>
        <v>REPILLO AMMY LOU M.</v>
      </c>
      <c r="C588" s="8" t="s">
        <v>403</v>
      </c>
      <c r="D588" s="8" t="s">
        <v>404</v>
      </c>
      <c r="E588" s="8" t="s">
        <v>84</v>
      </c>
      <c r="F588" s="8" t="s">
        <v>125</v>
      </c>
      <c r="G588" s="18" t="s">
        <v>1997</v>
      </c>
      <c r="H588" s="8" t="s">
        <v>103</v>
      </c>
      <c r="I588" s="8" t="b">
        <f>COUNTIF(Employees[Employee Name],Employees[[#This Row],[Employee Name]])&gt;1</f>
        <v>0</v>
      </c>
    </row>
    <row r="589" spans="1:9" ht="30" hidden="1" customHeight="1" x14ac:dyDescent="0.3">
      <c r="A589" s="44">
        <f>IF(ISBLANK(Employees[[#This Row],[Employee Name]]),"",A588+1)</f>
        <v>586</v>
      </c>
      <c r="B589" s="8" t="str">
        <f>CONCATENATE(Employees[[#This Row],[Lastname]]," ",Employees[[#This Row],[Firstname]], " ",LEFT(Employees[[#This Row],[Middlename]],1),IF(ISBLANK(Employees[[#This Row],[Middlename]])," ","."))</f>
        <v>REYES ELSA T.</v>
      </c>
      <c r="C589" s="8" t="s">
        <v>672</v>
      </c>
      <c r="D589" s="8" t="s">
        <v>673</v>
      </c>
      <c r="E589" s="8" t="s">
        <v>674</v>
      </c>
      <c r="F589" s="8" t="s">
        <v>120</v>
      </c>
      <c r="G589" s="18" t="s">
        <v>1997</v>
      </c>
      <c r="H589" s="8" t="s">
        <v>361</v>
      </c>
      <c r="I589" s="8" t="b">
        <f>COUNTIF(Employees[Employee Name],Employees[[#This Row],[Employee Name]])&gt;1</f>
        <v>0</v>
      </c>
    </row>
    <row r="590" spans="1:9" ht="30" hidden="1" customHeight="1" x14ac:dyDescent="0.3">
      <c r="A590" s="44">
        <f>IF(ISBLANK(Employees[[#This Row],[Employee Name]]),"",A589+1)</f>
        <v>587</v>
      </c>
      <c r="B590" s="8" t="str">
        <f>CONCATENATE(Employees[[#This Row],[Lastname]]," ",Employees[[#This Row],[Firstname]], " ",LEFT(Employees[[#This Row],[Middlename]],1),IF(ISBLANK(Employees[[#This Row],[Middlename]])," ","."))</f>
        <v>REYES GERARDO GABRIEL C.</v>
      </c>
      <c r="C590" s="18" t="s">
        <v>672</v>
      </c>
      <c r="D590" s="18" t="s">
        <v>2168</v>
      </c>
      <c r="E590" s="18" t="s">
        <v>134</v>
      </c>
      <c r="F590" s="8"/>
      <c r="G590" s="8"/>
      <c r="H590" s="18" t="s">
        <v>2169</v>
      </c>
      <c r="I590" s="8" t="b">
        <f>COUNTIF(Employees[Employee Name],Employees[[#This Row],[Employee Name]])&gt;1</f>
        <v>0</v>
      </c>
    </row>
    <row r="591" spans="1:9" ht="30" hidden="1" customHeight="1" x14ac:dyDescent="0.3">
      <c r="A591" s="44">
        <f>IF(ISBLANK(Employees[[#This Row],[Employee Name]]),"",A590+1)</f>
        <v>588</v>
      </c>
      <c r="B591" s="8" t="str">
        <f>CONCATENATE(Employees[[#This Row],[Lastname]]," ",Employees[[#This Row],[Firstname]], " ",LEFT(Employees[[#This Row],[Middlename]],1),IF(ISBLANK(Employees[[#This Row],[Middlename]])," ","."))</f>
        <v>REYES JOSEPHINE J.</v>
      </c>
      <c r="C591" s="8" t="s">
        <v>672</v>
      </c>
      <c r="D591" s="8" t="s">
        <v>406</v>
      </c>
      <c r="E591" s="8" t="s">
        <v>139</v>
      </c>
      <c r="F591" s="8" t="s">
        <v>1290</v>
      </c>
      <c r="G591" s="18" t="s">
        <v>1290</v>
      </c>
      <c r="H591" s="8" t="s">
        <v>361</v>
      </c>
      <c r="I591" s="8" t="b">
        <f>COUNTIF(Employees[Employee Name],Employees[[#This Row],[Employee Name]])&gt;1</f>
        <v>0</v>
      </c>
    </row>
    <row r="592" spans="1:9" ht="30" hidden="1" customHeight="1" x14ac:dyDescent="0.3">
      <c r="A592" s="44">
        <f>IF(ISBLANK(Employees[[#This Row],[Employee Name]]),"",A591+1)</f>
        <v>589</v>
      </c>
      <c r="B592" s="8" t="str">
        <f>CONCATENATE(Employees[[#This Row],[Lastname]]," ",Employees[[#This Row],[Firstname]], " ",LEFT(Employees[[#This Row],[Middlename]],1),IF(ISBLANK(Employees[[#This Row],[Middlename]])," ","."))</f>
        <v>REYES JUANITO P.</v>
      </c>
      <c r="C592" s="8" t="s">
        <v>672</v>
      </c>
      <c r="D592" s="8" t="s">
        <v>548</v>
      </c>
      <c r="E592" s="8" t="s">
        <v>124</v>
      </c>
      <c r="F592" s="8" t="s">
        <v>880</v>
      </c>
      <c r="G592" s="8" t="s">
        <v>1997</v>
      </c>
      <c r="H592" s="8" t="s">
        <v>881</v>
      </c>
      <c r="I592" s="8" t="b">
        <f>COUNTIF(Employees[Employee Name],Employees[[#This Row],[Employee Name]])&gt;1</f>
        <v>0</v>
      </c>
    </row>
    <row r="593" spans="1:9" ht="30" hidden="1" customHeight="1" x14ac:dyDescent="0.3">
      <c r="A593" s="44">
        <f>IF(ISBLANK(Employees[[#This Row],[Employee Name]]),"",A592+1)</f>
        <v>590</v>
      </c>
      <c r="B593" s="8" t="str">
        <f>CONCATENATE(Employees[[#This Row],[Lastname]]," ",Employees[[#This Row],[Firstname]], " ",LEFT(Employees[[#This Row],[Middlename]],1),IF(ISBLANK(Employees[[#This Row],[Middlename]])," ","."))</f>
        <v>REYES NORALYN B.</v>
      </c>
      <c r="C593" s="8" t="s">
        <v>672</v>
      </c>
      <c r="D593" s="8" t="s">
        <v>733</v>
      </c>
      <c r="E593" s="8" t="s">
        <v>1640</v>
      </c>
      <c r="F593" s="8" t="s">
        <v>734</v>
      </c>
      <c r="G593" s="18" t="s">
        <v>1997</v>
      </c>
      <c r="H593" s="8" t="s">
        <v>361</v>
      </c>
      <c r="I593" s="8" t="b">
        <f>COUNTIF(Employees[Employee Name],Employees[[#This Row],[Employee Name]])&gt;1</f>
        <v>0</v>
      </c>
    </row>
    <row r="594" spans="1:9" ht="30" hidden="1" customHeight="1" x14ac:dyDescent="0.3">
      <c r="A594" s="44">
        <f>IF(ISBLANK(Employees[[#This Row],[Employee Name]]),"",A593+1)</f>
        <v>591</v>
      </c>
      <c r="B594" s="8" t="str">
        <f>CONCATENATE(Employees[[#This Row],[Lastname]]," ",Employees[[#This Row],[Firstname]], " ",LEFT(Employees[[#This Row],[Middlename]],1),IF(ISBLANK(Employees[[#This Row],[Middlename]])," ","."))</f>
        <v>ROBINO OFELIA M.</v>
      </c>
      <c r="C594" s="8" t="s">
        <v>196</v>
      </c>
      <c r="D594" s="8" t="s">
        <v>197</v>
      </c>
      <c r="E594" s="8" t="s">
        <v>84</v>
      </c>
      <c r="F594" s="8" t="s">
        <v>198</v>
      </c>
      <c r="G594" s="18" t="s">
        <v>1997</v>
      </c>
      <c r="H594" s="8" t="s">
        <v>199</v>
      </c>
      <c r="I594" s="8" t="b">
        <f>COUNTIF(Employees[Employee Name],Employees[[#This Row],[Employee Name]])&gt;1</f>
        <v>0</v>
      </c>
    </row>
    <row r="595" spans="1:9" ht="30" hidden="1" customHeight="1" x14ac:dyDescent="0.3">
      <c r="A595" s="44">
        <f>IF(ISBLANK(Employees[[#This Row],[Employee Name]]),"",A594+1)</f>
        <v>592</v>
      </c>
      <c r="B595" s="8" t="str">
        <f>CONCATENATE(Employees[[#This Row],[Lastname]]," ",Employees[[#This Row],[Firstname]], " ",LEFT(Employees[[#This Row],[Middlename]],1),IF(ISBLANK(Employees[[#This Row],[Middlename]])," ","."))</f>
        <v>ROCILLO CECILLA A.</v>
      </c>
      <c r="C595" s="8" t="s">
        <v>514</v>
      </c>
      <c r="D595" s="8" t="s">
        <v>515</v>
      </c>
      <c r="E595" s="8" t="s">
        <v>472</v>
      </c>
      <c r="F595" s="8" t="s">
        <v>120</v>
      </c>
      <c r="G595" s="18" t="s">
        <v>1997</v>
      </c>
      <c r="H595" s="8" t="s">
        <v>439</v>
      </c>
      <c r="I595" s="8" t="b">
        <f>COUNTIF(Employees[Employee Name],Employees[[#This Row],[Employee Name]])&gt;1</f>
        <v>0</v>
      </c>
    </row>
    <row r="596" spans="1:9" ht="30" hidden="1" customHeight="1" x14ac:dyDescent="0.3">
      <c r="A596" s="44">
        <f>IF(ISBLANK(Employees[[#This Row],[Employee Name]]),"",A595+1)</f>
        <v>593</v>
      </c>
      <c r="B596" s="8" t="str">
        <f>CONCATENATE(Employees[[#This Row],[Lastname]]," ",Employees[[#This Row],[Firstname]], " ",LEFT(Employees[[#This Row],[Middlename]],1),IF(ISBLANK(Employees[[#This Row],[Middlename]])," ","."))</f>
        <v xml:space="preserve">ROCILLO JUNE BYRONN  </v>
      </c>
      <c r="C596" s="8" t="s">
        <v>514</v>
      </c>
      <c r="D596" s="8" t="s">
        <v>1641</v>
      </c>
      <c r="E596" s="8"/>
      <c r="F596" s="8" t="s">
        <v>1705</v>
      </c>
      <c r="G596" s="18" t="s">
        <v>1705</v>
      </c>
      <c r="H596" s="8" t="s">
        <v>1706</v>
      </c>
      <c r="I596" s="8" t="b">
        <f>COUNTIF(Employees[Employee Name],Employees[[#This Row],[Employee Name]])&gt;1</f>
        <v>0</v>
      </c>
    </row>
    <row r="597" spans="1:9" ht="30" hidden="1" customHeight="1" x14ac:dyDescent="0.3">
      <c r="A597" s="44">
        <f>IF(ISBLANK(Employees[[#This Row],[Employee Name]]),"",A596+1)</f>
        <v>594</v>
      </c>
      <c r="B597" s="8" t="str">
        <f>CONCATENATE(Employees[[#This Row],[Lastname]]," ",Employees[[#This Row],[Firstname]], " ",LEFT(Employees[[#This Row],[Middlename]],1),IF(ISBLANK(Employees[[#This Row],[Middlename]])," ","."))</f>
        <v xml:space="preserve">RODENAS ALBERT RAPHAEL  </v>
      </c>
      <c r="C597" s="8" t="s">
        <v>1642</v>
      </c>
      <c r="D597" s="8" t="s">
        <v>1643</v>
      </c>
      <c r="E597" s="8"/>
      <c r="F597" s="8" t="s">
        <v>1290</v>
      </c>
      <c r="G597" s="18" t="s">
        <v>1290</v>
      </c>
      <c r="H597" s="8" t="s">
        <v>289</v>
      </c>
      <c r="I597" s="8" t="b">
        <f>COUNTIF(Employees[Employee Name],Employees[[#This Row],[Employee Name]])&gt;1</f>
        <v>0</v>
      </c>
    </row>
    <row r="598" spans="1:9" ht="30" hidden="1" customHeight="1" x14ac:dyDescent="0.3">
      <c r="A598" s="44">
        <f>IF(ISBLANK(Employees[[#This Row],[Employee Name]]),"",A597+1)</f>
        <v>595</v>
      </c>
      <c r="B598" s="8" t="str">
        <f>CONCATENATE(Employees[[#This Row],[Lastname]]," ",Employees[[#This Row],[Firstname]], " ",LEFT(Employees[[#This Row],[Middlename]],1),IF(ISBLANK(Employees[[#This Row],[Middlename]])," ","."))</f>
        <v xml:space="preserve">RODRIGUEZ ARNEL  </v>
      </c>
      <c r="C598" s="8" t="s">
        <v>557</v>
      </c>
      <c r="D598" s="8" t="s">
        <v>1644</v>
      </c>
      <c r="E598" s="8"/>
      <c r="F598" s="8" t="s">
        <v>1290</v>
      </c>
      <c r="G598" s="18" t="s">
        <v>1290</v>
      </c>
      <c r="H598" s="8" t="s">
        <v>289</v>
      </c>
      <c r="I598" s="8" t="b">
        <f>COUNTIF(Employees[Employee Name],Employees[[#This Row],[Employee Name]])&gt;1</f>
        <v>0</v>
      </c>
    </row>
    <row r="599" spans="1:9" ht="30" hidden="1" customHeight="1" x14ac:dyDescent="0.3">
      <c r="A599" s="44">
        <f>IF(ISBLANK(Employees[[#This Row],[Employee Name]]),"",A598+1)</f>
        <v>596</v>
      </c>
      <c r="B599" s="8" t="str">
        <f>CONCATENATE(Employees[[#This Row],[Lastname]]," ",Employees[[#This Row],[Firstname]], " ",LEFT(Employees[[#This Row],[Middlename]],1),IF(ISBLANK(Employees[[#This Row],[Middlename]])," ","."))</f>
        <v xml:space="preserve">RODRIGUEZ GREGORIO  </v>
      </c>
      <c r="C599" s="8" t="s">
        <v>557</v>
      </c>
      <c r="D599" s="8" t="s">
        <v>558</v>
      </c>
      <c r="E599" s="8"/>
      <c r="F599" s="18" t="s">
        <v>198</v>
      </c>
      <c r="G599" s="18" t="s">
        <v>1997</v>
      </c>
      <c r="H599" s="8" t="s">
        <v>289</v>
      </c>
      <c r="I599" s="8" t="b">
        <f>COUNTIF(Employees[Employee Name],Employees[[#This Row],[Employee Name]])&gt;1</f>
        <v>0</v>
      </c>
    </row>
    <row r="600" spans="1:9" ht="30" hidden="1" customHeight="1" x14ac:dyDescent="0.3">
      <c r="A600" s="44">
        <f>IF(ISBLANK(Employees[[#This Row],[Employee Name]]),"",A599+1)</f>
        <v>597</v>
      </c>
      <c r="B600" s="8" t="str">
        <f>CONCATENATE(Employees[[#This Row],[Lastname]]," ",Employees[[#This Row],[Firstname]], " ",LEFT(Employees[[#This Row],[Middlename]],1),IF(ISBLANK(Employees[[#This Row],[Middlename]])," ","."))</f>
        <v xml:space="preserve">RODRIGUEZ IGNACIO  </v>
      </c>
      <c r="C600" s="8" t="s">
        <v>557</v>
      </c>
      <c r="D600" s="8" t="s">
        <v>563</v>
      </c>
      <c r="E600" s="8"/>
      <c r="F600" s="18" t="s">
        <v>198</v>
      </c>
      <c r="G600" s="18" t="s">
        <v>1997</v>
      </c>
      <c r="H600" s="8" t="s">
        <v>289</v>
      </c>
      <c r="I600" s="8" t="b">
        <f>COUNTIF(Employees[Employee Name],Employees[[#This Row],[Employee Name]])&gt;1</f>
        <v>0</v>
      </c>
    </row>
    <row r="601" spans="1:9" ht="30" hidden="1" customHeight="1" x14ac:dyDescent="0.3">
      <c r="A601" s="44">
        <f>IF(ISBLANK(Employees[[#This Row],[Employee Name]]),"",A600+1)</f>
        <v>598</v>
      </c>
      <c r="B601" s="8" t="str">
        <f>CONCATENATE(Employees[[#This Row],[Lastname]]," ",Employees[[#This Row],[Firstname]], " ",LEFT(Employees[[#This Row],[Middlename]],1),IF(ISBLANK(Employees[[#This Row],[Middlename]])," ","."))</f>
        <v xml:space="preserve">RODRIGUEZ JERALD  </v>
      </c>
      <c r="C601" s="8" t="s">
        <v>557</v>
      </c>
      <c r="D601" s="8" t="s">
        <v>1645</v>
      </c>
      <c r="E601" s="8"/>
      <c r="F601" s="8" t="s">
        <v>1290</v>
      </c>
      <c r="G601" s="18" t="s">
        <v>1290</v>
      </c>
      <c r="H601" s="8" t="s">
        <v>289</v>
      </c>
      <c r="I601" s="8" t="b">
        <f>COUNTIF(Employees[Employee Name],Employees[[#This Row],[Employee Name]])&gt;1</f>
        <v>0</v>
      </c>
    </row>
    <row r="602" spans="1:9" ht="30" hidden="1" customHeight="1" x14ac:dyDescent="0.3">
      <c r="A602" s="44">
        <f>IF(ISBLANK(Employees[[#This Row],[Employee Name]]),"",A601+1)</f>
        <v>599</v>
      </c>
      <c r="B602" s="8" t="str">
        <f>CONCATENATE(Employees[[#This Row],[Lastname]]," ",Employees[[#This Row],[Firstname]], " ",LEFT(Employees[[#This Row],[Middlename]],1),IF(ISBLANK(Employees[[#This Row],[Middlename]])," ","."))</f>
        <v xml:space="preserve">RODRIGUEZ JOEL  </v>
      </c>
      <c r="C602" s="8" t="s">
        <v>557</v>
      </c>
      <c r="D602" s="8" t="s">
        <v>790</v>
      </c>
      <c r="E602" s="8"/>
      <c r="F602" s="18" t="s">
        <v>198</v>
      </c>
      <c r="G602" s="18" t="s">
        <v>1997</v>
      </c>
      <c r="H602" s="8" t="s">
        <v>289</v>
      </c>
      <c r="I602" s="8" t="b">
        <f>COUNTIF(Employees[Employee Name],Employees[[#This Row],[Employee Name]])&gt;1</f>
        <v>0</v>
      </c>
    </row>
    <row r="603" spans="1:9" ht="30" hidden="1" customHeight="1" x14ac:dyDescent="0.3">
      <c r="A603" s="44">
        <f>IF(ISBLANK(Employees[[#This Row],[Employee Name]]),"",A602+1)</f>
        <v>600</v>
      </c>
      <c r="B603" s="8" t="str">
        <f>CONCATENATE(Employees[[#This Row],[Lastname]]," ",Employees[[#This Row],[Firstname]], " ",LEFT(Employees[[#This Row],[Middlename]],1),IF(ISBLANK(Employees[[#This Row],[Middlename]])," ","."))</f>
        <v>RODRIGUEZ JOSEPHINE R.</v>
      </c>
      <c r="C603" s="8" t="s">
        <v>557</v>
      </c>
      <c r="D603" s="8" t="s">
        <v>406</v>
      </c>
      <c r="E603" s="8" t="s">
        <v>330</v>
      </c>
      <c r="F603" s="8" t="s">
        <v>1290</v>
      </c>
      <c r="G603" s="18" t="s">
        <v>1290</v>
      </c>
      <c r="H603" s="8" t="s">
        <v>1706</v>
      </c>
      <c r="I603" s="8" t="b">
        <f>COUNTIF(Employees[Employee Name],Employees[[#This Row],[Employee Name]])&gt;1</f>
        <v>0</v>
      </c>
    </row>
    <row r="604" spans="1:9" ht="30" hidden="1" customHeight="1" x14ac:dyDescent="0.3">
      <c r="A604" s="44">
        <f>IF(ISBLANK(Employees[[#This Row],[Employee Name]]),"",A603+1)</f>
        <v>601</v>
      </c>
      <c r="B604" s="8" t="str">
        <f>CONCATENATE(Employees[[#This Row],[Lastname]]," ",Employees[[#This Row],[Firstname]], " ",LEFT(Employees[[#This Row],[Middlename]],1),IF(ISBLANK(Employees[[#This Row],[Middlename]])," ","."))</f>
        <v xml:space="preserve">RODRIGUEZ MANNY  </v>
      </c>
      <c r="C604" s="8" t="s">
        <v>557</v>
      </c>
      <c r="D604" s="8" t="s">
        <v>1646</v>
      </c>
      <c r="E604" s="8"/>
      <c r="F604" s="8" t="s">
        <v>1290</v>
      </c>
      <c r="G604" s="18" t="s">
        <v>1290</v>
      </c>
      <c r="H604" s="8" t="s">
        <v>289</v>
      </c>
      <c r="I604" s="8" t="b">
        <f>COUNTIF(Employees[Employee Name],Employees[[#This Row],[Employee Name]])&gt;1</f>
        <v>0</v>
      </c>
    </row>
    <row r="605" spans="1:9" ht="30" hidden="1" customHeight="1" x14ac:dyDescent="0.3">
      <c r="A605" s="44">
        <f>IF(ISBLANK(Employees[[#This Row],[Employee Name]]),"",A604+1)</f>
        <v>602</v>
      </c>
      <c r="B605" s="8" t="str">
        <f>CONCATENATE(Employees[[#This Row],[Lastname]]," ",Employees[[#This Row],[Firstname]], " ",LEFT(Employees[[#This Row],[Middlename]],1),IF(ISBLANK(Employees[[#This Row],[Middlename]])," ","."))</f>
        <v>RODRIGUEZ NARCISCO E.</v>
      </c>
      <c r="C605" s="8" t="s">
        <v>557</v>
      </c>
      <c r="D605" s="8" t="s">
        <v>1647</v>
      </c>
      <c r="E605" s="8" t="s">
        <v>122</v>
      </c>
      <c r="F605" s="8" t="s">
        <v>1290</v>
      </c>
      <c r="G605" s="18" t="s">
        <v>1290</v>
      </c>
      <c r="H605" s="8" t="s">
        <v>1708</v>
      </c>
      <c r="I605" s="8" t="b">
        <f>COUNTIF(Employees[Employee Name],Employees[[#This Row],[Employee Name]])&gt;1</f>
        <v>0</v>
      </c>
    </row>
    <row r="606" spans="1:9" ht="30" hidden="1" customHeight="1" x14ac:dyDescent="0.3">
      <c r="A606" s="44">
        <f>IF(ISBLANK(Employees[[#This Row],[Employee Name]]),"",A605+1)</f>
        <v>603</v>
      </c>
      <c r="B606" s="8" t="str">
        <f>CONCATENATE(Employees[[#This Row],[Lastname]]," ",Employees[[#This Row],[Firstname]], " ",LEFT(Employees[[#This Row],[Middlename]],1),IF(ISBLANK(Employees[[#This Row],[Middlename]])," ","."))</f>
        <v xml:space="preserve">RODRIGUEZ RAYMUNDO  </v>
      </c>
      <c r="C606" s="8" t="s">
        <v>557</v>
      </c>
      <c r="D606" s="8" t="s">
        <v>1648</v>
      </c>
      <c r="E606" s="8"/>
      <c r="F606" s="8" t="s">
        <v>1290</v>
      </c>
      <c r="G606" s="18" t="s">
        <v>1290</v>
      </c>
      <c r="H606" s="8" t="s">
        <v>289</v>
      </c>
      <c r="I606" s="8" t="b">
        <f>COUNTIF(Employees[Employee Name],Employees[[#This Row],[Employee Name]])&gt;1</f>
        <v>0</v>
      </c>
    </row>
    <row r="607" spans="1:9" ht="30" hidden="1" customHeight="1" x14ac:dyDescent="0.3">
      <c r="A607" s="44">
        <f>IF(ISBLANK(Employees[[#This Row],[Employee Name]]),"",A606+1)</f>
        <v>604</v>
      </c>
      <c r="B607" s="8" t="str">
        <f>CONCATENATE(Employees[[#This Row],[Lastname]]," ",Employees[[#This Row],[Firstname]], " ",LEFT(Employees[[#This Row],[Middlename]],1),IF(ISBLANK(Employees[[#This Row],[Middlename]])," ","."))</f>
        <v>RODRIGUEZ REIMART L.</v>
      </c>
      <c r="C607" s="8" t="s">
        <v>557</v>
      </c>
      <c r="D607" s="8" t="s">
        <v>1649</v>
      </c>
      <c r="E607" s="8" t="s">
        <v>1539</v>
      </c>
      <c r="F607" s="8" t="s">
        <v>1290</v>
      </c>
      <c r="G607" s="18" t="s">
        <v>1290</v>
      </c>
      <c r="H607" s="8" t="s">
        <v>1065</v>
      </c>
      <c r="I607" s="8" t="b">
        <f>COUNTIF(Employees[Employee Name],Employees[[#This Row],[Employee Name]])&gt;1</f>
        <v>0</v>
      </c>
    </row>
    <row r="608" spans="1:9" ht="30" hidden="1" customHeight="1" x14ac:dyDescent="0.3">
      <c r="A608" s="44">
        <f>IF(ISBLANK(Employees[[#This Row],[Employee Name]]),"",A607+1)</f>
        <v>605</v>
      </c>
      <c r="B608" s="8" t="str">
        <f>CONCATENATE(Employees[[#This Row],[Lastname]]," ",Employees[[#This Row],[Firstname]], " ",LEFT(Employees[[#This Row],[Middlename]],1),IF(ISBLANK(Employees[[#This Row],[Middlename]])," ","."))</f>
        <v xml:space="preserve">RODRIGUEZ RIZALDE  </v>
      </c>
      <c r="C608" s="18" t="s">
        <v>557</v>
      </c>
      <c r="D608" s="18" t="s">
        <v>2232</v>
      </c>
      <c r="E608" s="8"/>
      <c r="F608" s="18" t="s">
        <v>1290</v>
      </c>
      <c r="G608" s="8"/>
      <c r="H608" s="18" t="s">
        <v>289</v>
      </c>
      <c r="I608" s="8" t="b">
        <f>COUNTIF(Employees[Employee Name],Employees[[#This Row],[Employee Name]])&gt;1</f>
        <v>0</v>
      </c>
    </row>
    <row r="609" spans="1:9" ht="30" hidden="1" customHeight="1" x14ac:dyDescent="0.3">
      <c r="A609" s="44">
        <f>IF(ISBLANK(Employees[[#This Row],[Employee Name]]),"",A608+1)</f>
        <v>606</v>
      </c>
      <c r="B609" s="8" t="str">
        <f>CONCATENATE(Employees[[#This Row],[Lastname]]," ",Employees[[#This Row],[Firstname]], " ",LEFT(Employees[[#This Row],[Middlename]],1),IF(ISBLANK(Employees[[#This Row],[Middlename]])," ","."))</f>
        <v xml:space="preserve">RODRIGUEZ RUEL  </v>
      </c>
      <c r="C609" s="8" t="s">
        <v>557</v>
      </c>
      <c r="D609" s="8" t="s">
        <v>1045</v>
      </c>
      <c r="E609" s="8"/>
      <c r="F609" s="8" t="s">
        <v>198</v>
      </c>
      <c r="G609" s="18" t="s">
        <v>1997</v>
      </c>
      <c r="H609" s="8" t="s">
        <v>289</v>
      </c>
      <c r="I609" s="8" t="b">
        <f>COUNTIF(Employees[Employee Name],Employees[[#This Row],[Employee Name]])&gt;1</f>
        <v>0</v>
      </c>
    </row>
    <row r="610" spans="1:9" ht="30" hidden="1" customHeight="1" x14ac:dyDescent="0.3">
      <c r="A610" s="44">
        <f>IF(ISBLANK(Employees[[#This Row],[Employee Name]]),"",A609+1)</f>
        <v>607</v>
      </c>
      <c r="B610" s="8" t="str">
        <f>CONCATENATE(Employees[[#This Row],[Lastname]]," ",Employees[[#This Row],[Firstname]], " ",LEFT(Employees[[#This Row],[Middlename]],1),IF(ISBLANK(Employees[[#This Row],[Middlename]])," ","."))</f>
        <v>ROLLE CARIZA P.</v>
      </c>
      <c r="C610" s="8" t="s">
        <v>1650</v>
      </c>
      <c r="D610" s="8" t="s">
        <v>1651</v>
      </c>
      <c r="E610" s="8" t="s">
        <v>1313</v>
      </c>
      <c r="F610" s="8" t="s">
        <v>1290</v>
      </c>
      <c r="G610" s="18" t="s">
        <v>1290</v>
      </c>
      <c r="H610" s="8" t="s">
        <v>135</v>
      </c>
      <c r="I610" s="8" t="b">
        <f>COUNTIF(Employees[Employee Name],Employees[[#This Row],[Employee Name]])&gt;1</f>
        <v>0</v>
      </c>
    </row>
    <row r="611" spans="1:9" ht="30" hidden="1" customHeight="1" x14ac:dyDescent="0.3">
      <c r="A611" s="44">
        <f>IF(ISBLANK(Employees[[#This Row],[Employee Name]]),"",A610+1)</f>
        <v>608</v>
      </c>
      <c r="B611" s="8" t="str">
        <f>CONCATENATE(Employees[[#This Row],[Lastname]]," ",Employees[[#This Row],[Firstname]], " ",LEFT(Employees[[#This Row],[Middlename]],1),IF(ISBLANK(Employees[[#This Row],[Middlename]])," ","."))</f>
        <v>ROLLE MICHELLYN G.</v>
      </c>
      <c r="C611" s="8" t="s">
        <v>1650</v>
      </c>
      <c r="D611" s="8" t="s">
        <v>1652</v>
      </c>
      <c r="E611" s="8" t="s">
        <v>1653</v>
      </c>
      <c r="F611" s="8" t="s">
        <v>1290</v>
      </c>
      <c r="G611" s="18" t="s">
        <v>1290</v>
      </c>
      <c r="H611" s="8" t="s">
        <v>97</v>
      </c>
      <c r="I611" s="8" t="b">
        <f>COUNTIF(Employees[Employee Name],Employees[[#This Row],[Employee Name]])&gt;1</f>
        <v>0</v>
      </c>
    </row>
    <row r="612" spans="1:9" ht="30" hidden="1" customHeight="1" x14ac:dyDescent="0.3">
      <c r="A612" s="44">
        <f>IF(ISBLANK(Employees[[#This Row],[Employee Name]]),"",A611+1)</f>
        <v>609</v>
      </c>
      <c r="B612" s="8" t="str">
        <f>CONCATENATE(Employees[[#This Row],[Lastname]]," ",Employees[[#This Row],[Firstname]], " ",LEFT(Employees[[#This Row],[Middlename]],1),IF(ISBLANK(Employees[[#This Row],[Middlename]])," ","."))</f>
        <v>ROMILLA EDITH D.</v>
      </c>
      <c r="C612" s="8" t="s">
        <v>154</v>
      </c>
      <c r="D612" s="8" t="s">
        <v>155</v>
      </c>
      <c r="E612" s="8" t="s">
        <v>119</v>
      </c>
      <c r="F612" s="8" t="s">
        <v>120</v>
      </c>
      <c r="G612" s="18" t="s">
        <v>1997</v>
      </c>
      <c r="H612" s="8" t="s">
        <v>156</v>
      </c>
      <c r="I612" s="8" t="b">
        <f>COUNTIF(Employees[Employee Name],Employees[[#This Row],[Employee Name]])&gt;1</f>
        <v>0</v>
      </c>
    </row>
    <row r="613" spans="1:9" ht="30" hidden="1" customHeight="1" x14ac:dyDescent="0.3">
      <c r="A613" s="44">
        <f>IF(ISBLANK(Employees[[#This Row],[Employee Name]]),"",A612+1)</f>
        <v>610</v>
      </c>
      <c r="B613" s="8" t="str">
        <f>CONCATENATE(Employees[[#This Row],[Lastname]]," ",Employees[[#This Row],[Firstname]], " ",LEFT(Employees[[#This Row],[Middlename]],1),IF(ISBLANK(Employees[[#This Row],[Middlename]])," ","."))</f>
        <v>ROMILLA MARIBEL P.</v>
      </c>
      <c r="C613" s="8" t="s">
        <v>154</v>
      </c>
      <c r="D613" s="8" t="s">
        <v>1654</v>
      </c>
      <c r="E613" s="8" t="s">
        <v>1655</v>
      </c>
      <c r="F613" s="8" t="s">
        <v>1290</v>
      </c>
      <c r="G613" s="18" t="s">
        <v>1290</v>
      </c>
      <c r="H613" s="8" t="s">
        <v>439</v>
      </c>
      <c r="I613" s="8" t="b">
        <f>COUNTIF(Employees[Employee Name],Employees[[#This Row],[Employee Name]])&gt;1</f>
        <v>0</v>
      </c>
    </row>
    <row r="614" spans="1:9" ht="30" hidden="1" customHeight="1" x14ac:dyDescent="0.3">
      <c r="A614" s="44">
        <f>IF(ISBLANK(Employees[[#This Row],[Employee Name]]),"",A613+1)</f>
        <v>611</v>
      </c>
      <c r="B614" s="8" t="str">
        <f>CONCATENATE(Employees[[#This Row],[Lastname]]," ",Employees[[#This Row],[Firstname]], " ",LEFT(Employees[[#This Row],[Middlename]],1),IF(ISBLANK(Employees[[#This Row],[Middlename]])," ","."))</f>
        <v>ROQUITE MAIRECAR L.</v>
      </c>
      <c r="C614" s="8" t="s">
        <v>1656</v>
      </c>
      <c r="D614" s="8" t="s">
        <v>1657</v>
      </c>
      <c r="E614" s="8" t="s">
        <v>227</v>
      </c>
      <c r="F614" s="8" t="s">
        <v>1290</v>
      </c>
      <c r="G614" s="18" t="s">
        <v>1290</v>
      </c>
      <c r="H614" s="8" t="s">
        <v>366</v>
      </c>
      <c r="I614" s="8" t="b">
        <f>COUNTIF(Employees[Employee Name],Employees[[#This Row],[Employee Name]])&gt;1</f>
        <v>0</v>
      </c>
    </row>
    <row r="615" spans="1:9" ht="30" hidden="1" customHeight="1" x14ac:dyDescent="0.3">
      <c r="A615" s="44">
        <f>IF(ISBLANK(Employees[[#This Row],[Employee Name]]),"",A614+1)</f>
        <v>612</v>
      </c>
      <c r="B615" s="8" t="str">
        <f>CONCATENATE(Employees[[#This Row],[Lastname]]," ",Employees[[#This Row],[Firstname]], " ",LEFT(Employees[[#This Row],[Middlename]],1),IF(ISBLANK(Employees[[#This Row],[Middlename]])," ","."))</f>
        <v>ROXAS ZHANINE R.</v>
      </c>
      <c r="C615" s="18" t="s">
        <v>2277</v>
      </c>
      <c r="D615" s="18" t="s">
        <v>2278</v>
      </c>
      <c r="E615" s="18" t="s">
        <v>330</v>
      </c>
      <c r="F615" s="18" t="s">
        <v>2279</v>
      </c>
      <c r="G615" s="8"/>
      <c r="H615" s="8"/>
      <c r="I615" s="8" t="b">
        <f>COUNTIF(Employees[Employee Name],Employees[[#This Row],[Employee Name]])&gt;1</f>
        <v>0</v>
      </c>
    </row>
    <row r="616" spans="1:9" ht="30" hidden="1" customHeight="1" x14ac:dyDescent="0.3">
      <c r="A616" s="44">
        <f>IF(ISBLANK(Employees[[#This Row],[Employee Name]]),"",A615+1)</f>
        <v>613</v>
      </c>
      <c r="B616" s="8" t="str">
        <f>CONCATENATE(Employees[[#This Row],[Lastname]]," ",Employees[[#This Row],[Firstname]], " ",LEFT(Employees[[#This Row],[Middlename]],1),IF(ISBLANK(Employees[[#This Row],[Middlename]])," ","."))</f>
        <v>ROZUL FLORENCIA M.</v>
      </c>
      <c r="C616" s="8" t="s">
        <v>745</v>
      </c>
      <c r="D616" s="8" t="s">
        <v>746</v>
      </c>
      <c r="E616" s="8" t="s">
        <v>84</v>
      </c>
      <c r="F616" s="8" t="s">
        <v>747</v>
      </c>
      <c r="G616" s="8" t="s">
        <v>1997</v>
      </c>
      <c r="H616" s="8" t="s">
        <v>213</v>
      </c>
      <c r="I616" s="8" t="b">
        <f>COUNTIF(Employees[Employee Name],Employees[[#This Row],[Employee Name]])&gt;1</f>
        <v>0</v>
      </c>
    </row>
    <row r="617" spans="1:9" ht="30" hidden="1" customHeight="1" x14ac:dyDescent="0.3">
      <c r="A617" s="44">
        <f>IF(ISBLANK(Employees[[#This Row],[Employee Name]]),"",A616+1)</f>
        <v>614</v>
      </c>
      <c r="B617" s="8" t="str">
        <f>CONCATENATE(Employees[[#This Row],[Lastname]]," ",Employees[[#This Row],[Firstname]], " ",LEFT(Employees[[#This Row],[Middlename]],1),IF(ISBLANK(Employees[[#This Row],[Middlename]])," ","."))</f>
        <v>SABULAAN MARIA LEAH M.</v>
      </c>
      <c r="C617" s="8" t="s">
        <v>1658</v>
      </c>
      <c r="D617" s="8" t="s">
        <v>1659</v>
      </c>
      <c r="E617" s="8" t="s">
        <v>554</v>
      </c>
      <c r="F617" s="8" t="s">
        <v>1290</v>
      </c>
      <c r="G617" s="18" t="s">
        <v>1290</v>
      </c>
      <c r="H617" s="8" t="s">
        <v>141</v>
      </c>
      <c r="I617" s="8" t="b">
        <f>COUNTIF(Employees[Employee Name],Employees[[#This Row],[Employee Name]])&gt;1</f>
        <v>0</v>
      </c>
    </row>
    <row r="618" spans="1:9" ht="30" hidden="1" customHeight="1" x14ac:dyDescent="0.3">
      <c r="A618" s="44">
        <f>IF(ISBLANK(Employees[[#This Row],[Employee Name]]),"",A617+1)</f>
        <v>615</v>
      </c>
      <c r="B618" s="8" t="str">
        <f>CONCATENATE(Employees[[#This Row],[Lastname]]," ",Employees[[#This Row],[Firstname]], " ",LEFT(Employees[[#This Row],[Middlename]],1),IF(ISBLANK(Employees[[#This Row],[Middlename]])," ","."))</f>
        <v>SALAZAR FRANCIS D.</v>
      </c>
      <c r="C618" s="8" t="s">
        <v>951</v>
      </c>
      <c r="D618" s="8" t="s">
        <v>600</v>
      </c>
      <c r="E618" s="8" t="s">
        <v>119</v>
      </c>
      <c r="F618" s="8" t="s">
        <v>1290</v>
      </c>
      <c r="G618" s="8"/>
      <c r="H618" s="8" t="s">
        <v>289</v>
      </c>
      <c r="I618" s="8" t="b">
        <f>COUNTIF(Employees[Employee Name],Employees[[#This Row],[Employee Name]])&gt;1</f>
        <v>0</v>
      </c>
    </row>
    <row r="619" spans="1:9" ht="30" hidden="1" customHeight="1" x14ac:dyDescent="0.3">
      <c r="A619" s="44">
        <f>IF(ISBLANK(Employees[[#This Row],[Employee Name]]),"",A618+1)</f>
        <v>616</v>
      </c>
      <c r="B619" s="8" t="str">
        <f>CONCATENATE(Employees[[#This Row],[Lastname]]," ",Employees[[#This Row],[Firstname]], " ",LEFT(Employees[[#This Row],[Middlename]],1),IF(ISBLANK(Employees[[#This Row],[Middlename]])," ","."))</f>
        <v>SALAZAR JOSIELYN G.</v>
      </c>
      <c r="C619" s="18" t="s">
        <v>951</v>
      </c>
      <c r="D619" s="18" t="s">
        <v>2319</v>
      </c>
      <c r="E619" s="18" t="s">
        <v>166</v>
      </c>
      <c r="F619" s="18" t="s">
        <v>1290</v>
      </c>
      <c r="G619" s="8"/>
      <c r="H619" s="18" t="s">
        <v>199</v>
      </c>
      <c r="I619" s="8" t="b">
        <f>COUNTIF(Employees[Employee Name],Employees[[#This Row],[Employee Name]])&gt;1</f>
        <v>0</v>
      </c>
    </row>
    <row r="620" spans="1:9" ht="30" hidden="1" customHeight="1" x14ac:dyDescent="0.3">
      <c r="A620" s="44">
        <f>IF(ISBLANK(Employees[[#This Row],[Employee Name]]),"",A619+1)</f>
        <v>617</v>
      </c>
      <c r="B620" s="8" t="str">
        <f>CONCATENATE(Employees[[#This Row],[Lastname]]," ",Employees[[#This Row],[Firstname]], " ",LEFT(Employees[[#This Row],[Middlename]],1),IF(ISBLANK(Employees[[#This Row],[Middlename]])," ","."))</f>
        <v>SALONGA LUCY M.</v>
      </c>
      <c r="C620" s="8" t="s">
        <v>419</v>
      </c>
      <c r="D620" s="8" t="s">
        <v>945</v>
      </c>
      <c r="E620" s="8" t="s">
        <v>84</v>
      </c>
      <c r="F620" s="8" t="s">
        <v>349</v>
      </c>
      <c r="G620" s="8" t="s">
        <v>1997</v>
      </c>
      <c r="H620" s="8" t="s">
        <v>286</v>
      </c>
      <c r="I620" s="8" t="b">
        <f>COUNTIF(Employees[Employee Name],Employees[[#This Row],[Employee Name]])&gt;1</f>
        <v>0</v>
      </c>
    </row>
    <row r="621" spans="1:9" ht="30" hidden="1" customHeight="1" x14ac:dyDescent="0.3">
      <c r="A621" s="44">
        <f>IF(ISBLANK(Employees[[#This Row],[Employee Name]]),"",A620+1)</f>
        <v>618</v>
      </c>
      <c r="B621" s="8" t="str">
        <f>CONCATENATE(Employees[[#This Row],[Lastname]]," ",Employees[[#This Row],[Firstname]], " ",LEFT(Employees[[#This Row],[Middlename]],1),IF(ISBLANK(Employees[[#This Row],[Middlename]])," ","."))</f>
        <v>SAN JUAN EVA RUTH M.</v>
      </c>
      <c r="C621" s="8" t="s">
        <v>1660</v>
      </c>
      <c r="D621" s="8" t="s">
        <v>1661</v>
      </c>
      <c r="E621" s="8" t="s">
        <v>1662</v>
      </c>
      <c r="F621" s="8" t="s">
        <v>1290</v>
      </c>
      <c r="G621" s="18" t="s">
        <v>1290</v>
      </c>
      <c r="H621" s="8" t="s">
        <v>199</v>
      </c>
      <c r="I621" s="8" t="b">
        <f>COUNTIF(Employees[Employee Name],Employees[[#This Row],[Employee Name]])&gt;1</f>
        <v>0</v>
      </c>
    </row>
    <row r="622" spans="1:9" ht="30" hidden="1" customHeight="1" x14ac:dyDescent="0.3">
      <c r="A622" s="44">
        <f>IF(ISBLANK(Employees[[#This Row],[Employee Name]]),"",A621+1)</f>
        <v>619</v>
      </c>
      <c r="B622" s="8" t="str">
        <f>CONCATENATE(Employees[[#This Row],[Lastname]]," ",Employees[[#This Row],[Firstname]], " ",LEFT(Employees[[#This Row],[Middlename]],1),IF(ISBLANK(Employees[[#This Row],[Middlename]])," ","."))</f>
        <v>SANARES DAN T.</v>
      </c>
      <c r="C622" s="8" t="s">
        <v>1259</v>
      </c>
      <c r="D622" s="8" t="s">
        <v>1260</v>
      </c>
      <c r="E622" s="8" t="s">
        <v>460</v>
      </c>
      <c r="F622" s="8" t="s">
        <v>679</v>
      </c>
      <c r="G622" s="8" t="s">
        <v>1997</v>
      </c>
      <c r="H622" s="8" t="s">
        <v>135</v>
      </c>
      <c r="I622" s="8" t="b">
        <f>COUNTIF(Employees[Employee Name],Employees[[#This Row],[Employee Name]])&gt;1</f>
        <v>0</v>
      </c>
    </row>
    <row r="623" spans="1:9" ht="30" hidden="1" customHeight="1" x14ac:dyDescent="0.3">
      <c r="A623" s="44">
        <f>IF(ISBLANK(Employees[[#This Row],[Employee Name]]),"",A622+1)</f>
        <v>620</v>
      </c>
      <c r="B623" s="8" t="str">
        <f>CONCATENATE(Employees[[#This Row],[Lastname]]," ",Employees[[#This Row],[Firstname]], " ",LEFT(Employees[[#This Row],[Middlename]],1),IF(ISBLANK(Employees[[#This Row],[Middlename]])," ","."))</f>
        <v>SANTERA MARICRIS S.</v>
      </c>
      <c r="C623" s="8" t="s">
        <v>204</v>
      </c>
      <c r="D623" s="8" t="s">
        <v>205</v>
      </c>
      <c r="E623" s="8" t="s">
        <v>161</v>
      </c>
      <c r="F623" s="8" t="s">
        <v>96</v>
      </c>
      <c r="G623" s="8" t="s">
        <v>1997</v>
      </c>
      <c r="H623" s="8" t="s">
        <v>97</v>
      </c>
      <c r="I623" s="8" t="b">
        <f>COUNTIF(Employees[Employee Name],Employees[[#This Row],[Employee Name]])&gt;1</f>
        <v>0</v>
      </c>
    </row>
    <row r="624" spans="1:9" ht="30" hidden="1" customHeight="1" x14ac:dyDescent="0.3">
      <c r="A624" s="44">
        <f>IF(ISBLANK(Employees[[#This Row],[Employee Name]]),"",A623+1)</f>
        <v>621</v>
      </c>
      <c r="B624" s="8" t="str">
        <f>CONCATENATE(Employees[[#This Row],[Lastname]]," ",Employees[[#This Row],[Firstname]], " ",LEFT(Employees[[#This Row],[Middlename]],1),IF(ISBLANK(Employees[[#This Row],[Middlename]])," ","."))</f>
        <v>SARDINOLA  GINABLETH J.</v>
      </c>
      <c r="C624" s="8" t="s">
        <v>978</v>
      </c>
      <c r="D624" s="8" t="s">
        <v>979</v>
      </c>
      <c r="E624" s="8" t="s">
        <v>139</v>
      </c>
      <c r="F624" s="8" t="s">
        <v>125</v>
      </c>
      <c r="G624" s="18" t="s">
        <v>1997</v>
      </c>
      <c r="H624" s="8" t="s">
        <v>126</v>
      </c>
      <c r="I624" s="8" t="b">
        <f>COUNTIF(Employees[Employee Name],Employees[[#This Row],[Employee Name]])&gt;1</f>
        <v>0</v>
      </c>
    </row>
    <row r="625" spans="1:9" ht="30" hidden="1" customHeight="1" x14ac:dyDescent="0.3">
      <c r="A625" s="44">
        <f>IF(ISBLANK(Employees[[#This Row],[Employee Name]]),"",A624+1)</f>
        <v>622</v>
      </c>
      <c r="B625" s="8" t="str">
        <f>CONCATENATE(Employees[[#This Row],[Lastname]]," ",Employees[[#This Row],[Firstname]], " ",LEFT(Employees[[#This Row],[Middlename]],1),IF(ISBLANK(Employees[[#This Row],[Middlename]])," ","."))</f>
        <v>SARDIÑOLA REBECCA C.</v>
      </c>
      <c r="C625" s="8" t="s">
        <v>1663</v>
      </c>
      <c r="D625" s="8" t="s">
        <v>1664</v>
      </c>
      <c r="E625" s="8" t="s">
        <v>1665</v>
      </c>
      <c r="F625" s="8" t="s">
        <v>1290</v>
      </c>
      <c r="G625" s="18" t="s">
        <v>1290</v>
      </c>
      <c r="H625" s="8" t="s">
        <v>361</v>
      </c>
      <c r="I625" s="8" t="b">
        <f>COUNTIF(Employees[Employee Name],Employees[[#This Row],[Employee Name]])&gt;1</f>
        <v>0</v>
      </c>
    </row>
    <row r="626" spans="1:9" ht="30" hidden="1" customHeight="1" x14ac:dyDescent="0.3">
      <c r="A626" s="44">
        <f>IF(ISBLANK(Employees[[#This Row],[Employee Name]]),"",A625+1)</f>
        <v>623</v>
      </c>
      <c r="B626" s="8" t="str">
        <f>CONCATENATE(Employees[[#This Row],[Lastname]]," ",Employees[[#This Row],[Firstname]], " ",LEFT(Employees[[#This Row],[Middlename]],1),IF(ISBLANK(Employees[[#This Row],[Middlename]])," ","."))</f>
        <v>SARMIENTO TERESA E.</v>
      </c>
      <c r="C626" s="8" t="s">
        <v>1666</v>
      </c>
      <c r="D626" s="8" t="s">
        <v>1667</v>
      </c>
      <c r="E626" s="8" t="s">
        <v>1668</v>
      </c>
      <c r="F626" s="8" t="s">
        <v>1727</v>
      </c>
      <c r="G626" s="18" t="s">
        <v>1290</v>
      </c>
      <c r="H626" s="8" t="s">
        <v>97</v>
      </c>
      <c r="I626" s="8" t="b">
        <f>COUNTIF(Employees[Employee Name],Employees[[#This Row],[Employee Name]])&gt;1</f>
        <v>0</v>
      </c>
    </row>
    <row r="627" spans="1:9" ht="30" hidden="1" customHeight="1" x14ac:dyDescent="0.3">
      <c r="A627" s="44">
        <f>IF(ISBLANK(Employees[[#This Row],[Employee Name]]),"",A626+1)</f>
        <v>624</v>
      </c>
      <c r="B627" s="8" t="str">
        <f>CONCATENATE(Employees[[#This Row],[Lastname]]," ",Employees[[#This Row],[Firstname]], " ",LEFT(Employees[[#This Row],[Middlename]],1),IF(ISBLANK(Employees[[#This Row],[Middlename]])," ","."))</f>
        <v>SEDUCON ESTELITO D.</v>
      </c>
      <c r="C627" s="18" t="s">
        <v>489</v>
      </c>
      <c r="D627" s="18" t="s">
        <v>2165</v>
      </c>
      <c r="E627" s="18" t="s">
        <v>119</v>
      </c>
      <c r="F627" s="18" t="s">
        <v>2166</v>
      </c>
      <c r="G627" s="8"/>
      <c r="H627" s="18" t="s">
        <v>2054</v>
      </c>
      <c r="I627" s="8" t="b">
        <f>COUNTIF(Employees[Employee Name],Employees[[#This Row],[Employee Name]])&gt;1</f>
        <v>0</v>
      </c>
    </row>
    <row r="628" spans="1:9" ht="30" hidden="1" customHeight="1" x14ac:dyDescent="0.3">
      <c r="A628" s="44">
        <f>IF(ISBLANK(Employees[[#This Row],[Employee Name]]),"",A627+1)</f>
        <v>625</v>
      </c>
      <c r="B628" s="8" t="str">
        <f>CONCATENATE(Employees[[#This Row],[Lastname]]," ",Employees[[#This Row],[Firstname]], " ",LEFT(Employees[[#This Row],[Middlename]],1),IF(ISBLANK(Employees[[#This Row],[Middlename]])," ","."))</f>
        <v>SEDUCON LUCIO F.</v>
      </c>
      <c r="C628" s="8" t="s">
        <v>489</v>
      </c>
      <c r="D628" s="8" t="s">
        <v>490</v>
      </c>
      <c r="E628" s="8" t="s">
        <v>784</v>
      </c>
      <c r="F628" s="18" t="s">
        <v>120</v>
      </c>
      <c r="G628" s="18" t="s">
        <v>1997</v>
      </c>
      <c r="H628" s="8" t="s">
        <v>481</v>
      </c>
      <c r="I628" s="8" t="b">
        <f>COUNTIF(Employees[Employee Name],Employees[[#This Row],[Employee Name]])&gt;1</f>
        <v>0</v>
      </c>
    </row>
    <row r="629" spans="1:9" ht="30" hidden="1" customHeight="1" x14ac:dyDescent="0.3">
      <c r="A629" s="44">
        <f>IF(ISBLANK(Employees[[#This Row],[Employee Name]]),"",A628+1)</f>
        <v>626</v>
      </c>
      <c r="B629" s="8" t="str">
        <f>CONCATENATE(Employees[[#This Row],[Lastname]]," ",Employees[[#This Row],[Firstname]], " ",LEFT(Employees[[#This Row],[Middlename]],1),IF(ISBLANK(Employees[[#This Row],[Middlename]])," ","."))</f>
        <v>SEMBRANA JENNIE S.</v>
      </c>
      <c r="C629" s="8" t="s">
        <v>1669</v>
      </c>
      <c r="D629" s="8" t="s">
        <v>1670</v>
      </c>
      <c r="E629" s="8" t="s">
        <v>1671</v>
      </c>
      <c r="F629" s="8" t="s">
        <v>1705</v>
      </c>
      <c r="G629" s="18" t="s">
        <v>1705</v>
      </c>
      <c r="H629" s="8" t="s">
        <v>135</v>
      </c>
      <c r="I629" s="8" t="b">
        <f>COUNTIF(Employees[Employee Name],Employees[[#This Row],[Employee Name]])&gt;1</f>
        <v>0</v>
      </c>
    </row>
    <row r="630" spans="1:9" ht="30" hidden="1" customHeight="1" x14ac:dyDescent="0.3">
      <c r="A630" s="44">
        <f>IF(ISBLANK(Employees[[#This Row],[Employee Name]]),"",A629+1)</f>
        <v>627</v>
      </c>
      <c r="B630" s="8" t="str">
        <f>CONCATENATE(Employees[[#This Row],[Lastname]]," ",Employees[[#This Row],[Firstname]], " ",LEFT(Employees[[#This Row],[Middlename]],1),IF(ISBLANK(Employees[[#This Row],[Middlename]])," ","."))</f>
        <v>SEÑA MARILYN B.</v>
      </c>
      <c r="C630" s="8" t="s">
        <v>752</v>
      </c>
      <c r="D630" s="8" t="s">
        <v>753</v>
      </c>
      <c r="E630" s="8" t="s">
        <v>145</v>
      </c>
      <c r="F630" s="8" t="s">
        <v>198</v>
      </c>
      <c r="G630" s="18" t="s">
        <v>1997</v>
      </c>
      <c r="H630" s="8" t="s">
        <v>260</v>
      </c>
      <c r="I630" s="8" t="b">
        <f>COUNTIF(Employees[Employee Name],Employees[[#This Row],[Employee Name]])&gt;1</f>
        <v>0</v>
      </c>
    </row>
    <row r="631" spans="1:9" ht="30" hidden="1" customHeight="1" x14ac:dyDescent="0.3">
      <c r="A631" s="44">
        <f>IF(ISBLANK(Employees[[#This Row],[Employee Name]]),"",A630+1)</f>
        <v>628</v>
      </c>
      <c r="B631" s="8" t="str">
        <f>CONCATENATE(Employees[[#This Row],[Lastname]]," ",Employees[[#This Row],[Firstname]], " ",LEFT(Employees[[#This Row],[Middlename]],1),IF(ISBLANK(Employees[[#This Row],[Middlename]])," ","."))</f>
        <v>SEPINO BRIGIDA M.</v>
      </c>
      <c r="C631" s="8" t="s">
        <v>1071</v>
      </c>
      <c r="D631" s="8" t="s">
        <v>749</v>
      </c>
      <c r="E631" s="8" t="s">
        <v>689</v>
      </c>
      <c r="F631" s="8" t="s">
        <v>212</v>
      </c>
      <c r="G631" s="18" t="s">
        <v>1997</v>
      </c>
      <c r="H631" s="8" t="s">
        <v>213</v>
      </c>
      <c r="I631" s="8" t="b">
        <f>COUNTIF(Employees[Employee Name],Employees[[#This Row],[Employee Name]])&gt;1</f>
        <v>0</v>
      </c>
    </row>
    <row r="632" spans="1:9" ht="30" hidden="1" customHeight="1" x14ac:dyDescent="0.3">
      <c r="A632" s="44">
        <f>IF(ISBLANK(Employees[[#This Row],[Employee Name]]),"",A631+1)</f>
        <v>629</v>
      </c>
      <c r="B632" s="8" t="str">
        <f>CONCATENATE(Employees[[#This Row],[Lastname]]," ",Employees[[#This Row],[Firstname]], " ",LEFT(Employees[[#This Row],[Middlename]],1),IF(ISBLANK(Employees[[#This Row],[Middlename]])," ","."))</f>
        <v>SEPINO MARIE CHIARRE M.</v>
      </c>
      <c r="C632" s="18" t="s">
        <v>1071</v>
      </c>
      <c r="D632" s="18" t="s">
        <v>2389</v>
      </c>
      <c r="E632" s="18" t="s">
        <v>962</v>
      </c>
      <c r="F632" s="18" t="s">
        <v>2390</v>
      </c>
      <c r="G632" s="18"/>
      <c r="H632" s="18" t="s">
        <v>213</v>
      </c>
      <c r="I632" s="8" t="b">
        <f>COUNTIF(Employees[Employee Name],Employees[[#This Row],[Employee Name]])&gt;1</f>
        <v>0</v>
      </c>
    </row>
    <row r="633" spans="1:9" ht="30" hidden="1" customHeight="1" x14ac:dyDescent="0.3">
      <c r="A633" s="44">
        <f>IF(ISBLANK(Employees[[#This Row],[Employee Name]]),"",A632+1)</f>
        <v>630</v>
      </c>
      <c r="B633" s="8" t="str">
        <f>CONCATENATE(Employees[[#This Row],[Lastname]]," ",Employees[[#This Row],[Firstname]], " ",LEFT(Employees[[#This Row],[Middlename]],1),IF(ISBLANK(Employees[[#This Row],[Middlename]])," ","."))</f>
        <v>SESMA LAZARO C.</v>
      </c>
      <c r="C633" s="8" t="s">
        <v>1340</v>
      </c>
      <c r="D633" s="8" t="s">
        <v>1672</v>
      </c>
      <c r="E633" s="8" t="s">
        <v>134</v>
      </c>
      <c r="F633" s="8" t="s">
        <v>1290</v>
      </c>
      <c r="G633" s="18" t="s">
        <v>1290</v>
      </c>
      <c r="H633" s="8" t="s">
        <v>199</v>
      </c>
      <c r="I633" s="8" t="b">
        <f>COUNTIF(Employees[Employee Name],Employees[[#This Row],[Employee Name]])&gt;1</f>
        <v>0</v>
      </c>
    </row>
    <row r="634" spans="1:9" ht="30" hidden="1" customHeight="1" x14ac:dyDescent="0.3">
      <c r="A634" s="44">
        <f>IF(ISBLANK(Employees[[#This Row],[Employee Name]]),"",A633+1)</f>
        <v>631</v>
      </c>
      <c r="B634" s="8" t="str">
        <f>CONCATENATE(Employees[[#This Row],[Lastname]]," ",Employees[[#This Row],[Firstname]], " ",LEFT(Employees[[#This Row],[Middlename]],1),IF(ISBLANK(Employees[[#This Row],[Middlename]])," ","."))</f>
        <v xml:space="preserve">SIERRA SALVADOR  </v>
      </c>
      <c r="C634" s="8" t="s">
        <v>1673</v>
      </c>
      <c r="D634" s="8" t="s">
        <v>1674</v>
      </c>
      <c r="E634" s="8"/>
      <c r="F634" s="8" t="s">
        <v>1290</v>
      </c>
      <c r="G634" s="18" t="s">
        <v>1290</v>
      </c>
      <c r="H634" s="8" t="s">
        <v>199</v>
      </c>
      <c r="I634" s="8" t="b">
        <f>COUNTIF(Employees[Employee Name],Employees[[#This Row],[Employee Name]])&gt;1</f>
        <v>0</v>
      </c>
    </row>
    <row r="635" spans="1:9" ht="30" hidden="1" customHeight="1" x14ac:dyDescent="0.3">
      <c r="A635" s="44">
        <f>IF(ISBLANK(Employees[[#This Row],[Employee Name]]),"",A634+1)</f>
        <v>632</v>
      </c>
      <c r="B635" s="8" t="str">
        <f>CONCATENATE(Employees[[#This Row],[Lastname]]," ",Employees[[#This Row],[Firstname]], " ",LEFT(Employees[[#This Row],[Middlename]],1),IF(ISBLANK(Employees[[#This Row],[Middlename]])," ","."))</f>
        <v>SIM JO RITZELLE C.</v>
      </c>
      <c r="C635" s="8" t="s">
        <v>1050</v>
      </c>
      <c r="D635" s="8" t="s">
        <v>1051</v>
      </c>
      <c r="E635" s="8" t="s">
        <v>584</v>
      </c>
      <c r="F635" s="8" t="s">
        <v>1711</v>
      </c>
      <c r="G635" s="18" t="s">
        <v>1290</v>
      </c>
      <c r="H635" s="8" t="s">
        <v>135</v>
      </c>
      <c r="I635" s="8" t="b">
        <f>COUNTIF(Employees[Employee Name],Employees[[#This Row],[Employee Name]])&gt;1</f>
        <v>0</v>
      </c>
    </row>
    <row r="636" spans="1:9" ht="30" hidden="1" customHeight="1" x14ac:dyDescent="0.3">
      <c r="A636" s="44">
        <f>IF(ISBLANK(Employees[[#This Row],[Employee Name]]),"",A635+1)</f>
        <v>633</v>
      </c>
      <c r="B636" s="8" t="str">
        <f>CONCATENATE(Employees[[#This Row],[Lastname]]," ",Employees[[#This Row],[Firstname]], " ",LEFT(Employees[[#This Row],[Middlename]],1),IF(ISBLANK(Employees[[#This Row],[Middlename]])," ","."))</f>
        <v xml:space="preserve">SOLANOY KARENE  </v>
      </c>
      <c r="C636" s="8" t="s">
        <v>702</v>
      </c>
      <c r="D636" s="8" t="s">
        <v>703</v>
      </c>
      <c r="E636" s="8"/>
      <c r="F636" s="18" t="s">
        <v>2007</v>
      </c>
      <c r="G636" s="18" t="s">
        <v>1997</v>
      </c>
      <c r="H636" s="8" t="s">
        <v>97</v>
      </c>
      <c r="I636" s="8" t="b">
        <f>COUNTIF(Employees[Employee Name],Employees[[#This Row],[Employee Name]])&gt;1</f>
        <v>0</v>
      </c>
    </row>
    <row r="637" spans="1:9" ht="30" hidden="1" customHeight="1" x14ac:dyDescent="0.3">
      <c r="A637" s="44">
        <f>IF(ISBLANK(Employees[[#This Row],[Employee Name]]),"",A636+1)</f>
        <v>634</v>
      </c>
      <c r="B637" s="8" t="str">
        <f>CONCATENATE(Employees[[#This Row],[Lastname]]," ",Employees[[#This Row],[Firstname]], " ",LEFT(Employees[[#This Row],[Middlename]],1),IF(ISBLANK(Employees[[#This Row],[Middlename]])," ","."))</f>
        <v>SOLIS ANGELA MARI M.</v>
      </c>
      <c r="C637" s="18" t="s">
        <v>2171</v>
      </c>
      <c r="D637" s="18" t="s">
        <v>2172</v>
      </c>
      <c r="E637" s="18" t="s">
        <v>84</v>
      </c>
      <c r="F637" s="18" t="s">
        <v>892</v>
      </c>
      <c r="G637" s="8"/>
      <c r="H637" s="18" t="s">
        <v>2054</v>
      </c>
      <c r="I637" s="8" t="b">
        <f>COUNTIF(Employees[Employee Name],Employees[[#This Row],[Employee Name]])&gt;1</f>
        <v>0</v>
      </c>
    </row>
    <row r="638" spans="1:9" ht="30" hidden="1" customHeight="1" x14ac:dyDescent="0.3">
      <c r="A638" s="44">
        <f>IF(ISBLANK(Employees[[#This Row],[Employee Name]]),"",A637+1)</f>
        <v>635</v>
      </c>
      <c r="B638" s="8" t="str">
        <f>CONCATENATE(Employees[[#This Row],[Lastname]]," ",Employees[[#This Row],[Firstname]], " ",LEFT(Employees[[#This Row],[Middlename]],1),IF(ISBLANK(Employees[[#This Row],[Middlename]])," ","."))</f>
        <v>SORIANO FRANCISCO O.</v>
      </c>
      <c r="C638" s="8" t="s">
        <v>1675</v>
      </c>
      <c r="D638" s="8" t="s">
        <v>1583</v>
      </c>
      <c r="E638" s="8" t="s">
        <v>531</v>
      </c>
      <c r="F638" s="8" t="s">
        <v>1290</v>
      </c>
      <c r="G638" s="18" t="s">
        <v>1290</v>
      </c>
      <c r="H638" s="8" t="s">
        <v>1706</v>
      </c>
      <c r="I638" s="8" t="b">
        <f>COUNTIF(Employees[Employee Name],Employees[[#This Row],[Employee Name]])&gt;1</f>
        <v>0</v>
      </c>
    </row>
    <row r="639" spans="1:9" ht="30" customHeight="1" x14ac:dyDescent="0.3">
      <c r="A639" s="44">
        <f>IF(ISBLANK(Employees[[#This Row],[Employee Name]]),"",A638+1)</f>
        <v>636</v>
      </c>
      <c r="B639" s="8" t="str">
        <f>CONCATENATE(Employees[[#This Row],[Lastname]]," ",Employees[[#This Row],[Firstname]], " ",LEFT(Employees[[#This Row],[Middlename]],1),IF(ISBLANK(Employees[[#This Row],[Middlename]])," ","."))</f>
        <v>SUMAGUI DESZERIE ANN A.</v>
      </c>
      <c r="C639" s="8" t="s">
        <v>314</v>
      </c>
      <c r="D639" s="8" t="s">
        <v>1676</v>
      </c>
      <c r="E639" s="8" t="s">
        <v>1373</v>
      </c>
      <c r="F639" s="8" t="s">
        <v>1722</v>
      </c>
      <c r="G639" s="8" t="s">
        <v>1997</v>
      </c>
      <c r="H639" s="8" t="s">
        <v>97</v>
      </c>
      <c r="I639" s="8" t="b">
        <f>COUNTIF(Employees[Employee Name],Employees[[#This Row],[Employee Name]])&gt;1</f>
        <v>0</v>
      </c>
    </row>
    <row r="640" spans="1:9" ht="30" customHeight="1" x14ac:dyDescent="0.3">
      <c r="A640" s="44">
        <f>IF(ISBLANK(Employees[[#This Row],[Employee Name]]),"",A639+1)</f>
        <v>637</v>
      </c>
      <c r="B640" s="8" t="str">
        <f>CONCATENATE(Employees[[#This Row],[Lastname]]," ",Employees[[#This Row],[Firstname]], " ",LEFT(Employees[[#This Row],[Middlename]],1),IF(ISBLANK(Employees[[#This Row],[Middlename]])," ","."))</f>
        <v>SUMAGUI FELICITAS M.</v>
      </c>
      <c r="C640" s="8" t="s">
        <v>314</v>
      </c>
      <c r="D640" s="8" t="s">
        <v>1677</v>
      </c>
      <c r="E640" s="8" t="s">
        <v>84</v>
      </c>
      <c r="F640" s="8" t="s">
        <v>1290</v>
      </c>
      <c r="G640" s="18" t="s">
        <v>1290</v>
      </c>
      <c r="H640" s="8" t="s">
        <v>213</v>
      </c>
      <c r="I640" s="8" t="b">
        <f>COUNTIF(Employees[Employee Name],Employees[[#This Row],[Employee Name]])&gt;1</f>
        <v>0</v>
      </c>
    </row>
    <row r="641" spans="1:9" ht="30" customHeight="1" x14ac:dyDescent="0.3">
      <c r="A641" s="44">
        <f>IF(ISBLANK(Employees[[#This Row],[Employee Name]]),"",A640+1)</f>
        <v>638</v>
      </c>
      <c r="B641" s="8" t="str">
        <f>CONCATENATE(Employees[[#This Row],[Lastname]]," ",Employees[[#This Row],[Firstname]], " ",LEFT(Employees[[#This Row],[Middlename]],1),IF(ISBLANK(Employees[[#This Row],[Middlename]])," ","."))</f>
        <v>SUMAGUI LORENA P.</v>
      </c>
      <c r="C641" s="8" t="s">
        <v>314</v>
      </c>
      <c r="D641" s="8" t="s">
        <v>191</v>
      </c>
      <c r="E641" s="8" t="s">
        <v>1678</v>
      </c>
      <c r="F641" s="8" t="s">
        <v>1290</v>
      </c>
      <c r="G641" s="18" t="s">
        <v>1290</v>
      </c>
      <c r="H641" s="8" t="s">
        <v>1728</v>
      </c>
      <c r="I641" s="8" t="b">
        <f>COUNTIF(Employees[Employee Name],Employees[[#This Row],[Employee Name]])&gt;1</f>
        <v>0</v>
      </c>
    </row>
    <row r="642" spans="1:9" ht="30" customHeight="1" x14ac:dyDescent="0.3">
      <c r="A642" s="44">
        <f>IF(ISBLANK(Employees[[#This Row],[Employee Name]]),"",A641+1)</f>
        <v>639</v>
      </c>
      <c r="B642" s="8" t="str">
        <f>CONCATENATE(Employees[[#This Row],[Lastname]]," ",Employees[[#This Row],[Firstname]], " ",LEFT(Employees[[#This Row],[Middlename]],1),IF(ISBLANK(Employees[[#This Row],[Middlename]])," ","."))</f>
        <v>SUMAGUI MARISSA D.</v>
      </c>
      <c r="C642" s="8" t="s">
        <v>314</v>
      </c>
      <c r="D642" s="8" t="s">
        <v>185</v>
      </c>
      <c r="E642" s="8" t="s">
        <v>100</v>
      </c>
      <c r="F642" s="8" t="s">
        <v>198</v>
      </c>
      <c r="G642" s="18" t="s">
        <v>1997</v>
      </c>
      <c r="H642" s="8" t="s">
        <v>271</v>
      </c>
      <c r="I642" s="8" t="b">
        <f>COUNTIF(Employees[Employee Name],Employees[[#This Row],[Employee Name]])&gt;1</f>
        <v>0</v>
      </c>
    </row>
    <row r="643" spans="1:9" ht="30" hidden="1" customHeight="1" x14ac:dyDescent="0.3">
      <c r="A643" s="44">
        <f>IF(ISBLANK(Employees[[#This Row],[Employee Name]]),"",A642+1)</f>
        <v>640</v>
      </c>
      <c r="B643" s="8" t="str">
        <f>CONCATENATE(Employees[[#This Row],[Lastname]]," ",Employees[[#This Row],[Firstname]], " ",LEFT(Employees[[#This Row],[Middlename]],1),IF(ISBLANK(Employees[[#This Row],[Middlename]])," ","."))</f>
        <v xml:space="preserve">SUMAONG DANILO  </v>
      </c>
      <c r="C643" s="8" t="s">
        <v>305</v>
      </c>
      <c r="D643" s="8" t="s">
        <v>306</v>
      </c>
      <c r="E643" s="8"/>
      <c r="F643" s="8" t="s">
        <v>307</v>
      </c>
      <c r="G643" s="18" t="s">
        <v>1997</v>
      </c>
      <c r="H643" s="8" t="s">
        <v>308</v>
      </c>
      <c r="I643" s="8" t="b">
        <f>COUNTIF(Employees[Employee Name],Employees[[#This Row],[Employee Name]])&gt;1</f>
        <v>0</v>
      </c>
    </row>
    <row r="644" spans="1:9" ht="30" hidden="1" customHeight="1" x14ac:dyDescent="0.3">
      <c r="A644" s="44">
        <f>IF(ISBLANK(Employees[[#This Row],[Employee Name]]),"",A643+1)</f>
        <v>641</v>
      </c>
      <c r="B644" s="8" t="str">
        <f>CONCATENATE(Employees[[#This Row],[Lastname]]," ",Employees[[#This Row],[Firstname]], " ",LEFT(Employees[[#This Row],[Middlename]],1),IF(ISBLANK(Employees[[#This Row],[Middlename]])," ","."))</f>
        <v>SUÑIGA CARLOS J.</v>
      </c>
      <c r="C644" s="8" t="s">
        <v>137</v>
      </c>
      <c r="D644" s="8" t="s">
        <v>138</v>
      </c>
      <c r="E644" s="8" t="s">
        <v>193</v>
      </c>
      <c r="F644" s="8" t="s">
        <v>140</v>
      </c>
      <c r="G644" s="8" t="s">
        <v>1997</v>
      </c>
      <c r="H644" s="8" t="s">
        <v>141</v>
      </c>
      <c r="I644" s="8" t="b">
        <f>COUNTIF(Employees[Employee Name],Employees[[#This Row],[Employee Name]])&gt;1</f>
        <v>0</v>
      </c>
    </row>
    <row r="645" spans="1:9" ht="30" hidden="1" customHeight="1" x14ac:dyDescent="0.3">
      <c r="A645" s="44">
        <f>IF(ISBLANK(Employees[[#This Row],[Employee Name]]),"",A644+1)</f>
        <v>642</v>
      </c>
      <c r="B645" s="8" t="str">
        <f>CONCATENATE(Employees[[#This Row],[Lastname]]," ",Employees[[#This Row],[Firstname]], " ",LEFT(Employees[[#This Row],[Middlename]],1),IF(ISBLANK(Employees[[#This Row],[Middlename]])," ","."))</f>
        <v>SUSA NANETE B.</v>
      </c>
      <c r="C645" s="8" t="s">
        <v>795</v>
      </c>
      <c r="D645" s="8" t="s">
        <v>796</v>
      </c>
      <c r="E645" s="8" t="s">
        <v>145</v>
      </c>
      <c r="F645" s="8" t="s">
        <v>797</v>
      </c>
      <c r="G645" s="18" t="s">
        <v>1997</v>
      </c>
      <c r="H645" s="8" t="s">
        <v>97</v>
      </c>
      <c r="I645" s="8" t="b">
        <f>COUNTIF(Employees[Employee Name],Employees[[#This Row],[Employee Name]])&gt;1</f>
        <v>0</v>
      </c>
    </row>
    <row r="646" spans="1:9" ht="30" hidden="1" customHeight="1" x14ac:dyDescent="0.3">
      <c r="A646" s="44">
        <f>IF(ISBLANK(Employees[[#This Row],[Employee Name]]),"",A645+1)</f>
        <v>643</v>
      </c>
      <c r="B646" s="8" t="str">
        <f>CONCATENATE(Employees[[#This Row],[Lastname]]," ",Employees[[#This Row],[Firstname]], " ",LEFT(Employees[[#This Row],[Middlename]],1),IF(ISBLANK(Employees[[#This Row],[Middlename]])," ","."))</f>
        <v>TAMAYO MARIA ELLAINE III B.</v>
      </c>
      <c r="C646" s="8" t="s">
        <v>1057</v>
      </c>
      <c r="D646" s="8" t="s">
        <v>1058</v>
      </c>
      <c r="E646" s="8" t="s">
        <v>877</v>
      </c>
      <c r="F646" s="8" t="s">
        <v>198</v>
      </c>
      <c r="G646" s="18" t="s">
        <v>1997</v>
      </c>
      <c r="H646" s="18" t="s">
        <v>103</v>
      </c>
      <c r="I646" s="8" t="b">
        <f>COUNTIF(Employees[Employee Name],Employees[[#This Row],[Employee Name]])&gt;1</f>
        <v>0</v>
      </c>
    </row>
    <row r="647" spans="1:9" ht="30" hidden="1" customHeight="1" x14ac:dyDescent="0.3">
      <c r="A647" s="44">
        <f>IF(ISBLANK(Employees[[#This Row],[Employee Name]]),"",A646+1)</f>
        <v>644</v>
      </c>
      <c r="B647" s="8" t="str">
        <f>CONCATENATE(Employees[[#This Row],[Lastname]]," ",Employees[[#This Row],[Firstname]], " ",LEFT(Employees[[#This Row],[Middlename]],1),IF(ISBLANK(Employees[[#This Row],[Middlename]])," ","."))</f>
        <v>TAÑEDO MARIA EVELYN C.</v>
      </c>
      <c r="C647" s="8" t="s">
        <v>610</v>
      </c>
      <c r="D647" s="8" t="s">
        <v>611</v>
      </c>
      <c r="E647" s="8" t="s">
        <v>1327</v>
      </c>
      <c r="F647" s="8" t="s">
        <v>125</v>
      </c>
      <c r="G647" s="18" t="s">
        <v>1997</v>
      </c>
      <c r="H647" s="18" t="s">
        <v>182</v>
      </c>
      <c r="I647" s="8" t="b">
        <f>COUNTIF(Employees[Employee Name],Employees[[#This Row],[Employee Name]])&gt;1</f>
        <v>0</v>
      </c>
    </row>
    <row r="648" spans="1:9" ht="30" hidden="1" customHeight="1" x14ac:dyDescent="0.3">
      <c r="A648" s="44">
        <f>IF(ISBLANK(Employees[[#This Row],[Employee Name]]),"",A647+1)</f>
        <v>645</v>
      </c>
      <c r="B648" s="8" t="str">
        <f>CONCATENATE(Employees[[#This Row],[Lastname]]," ",Employees[[#This Row],[Firstname]], " ",LEFT(Employees[[#This Row],[Middlename]],1),IF(ISBLANK(Employees[[#This Row],[Middlename]])," ","."))</f>
        <v xml:space="preserve">TAPAY EDWARD  </v>
      </c>
      <c r="C648" s="8" t="s">
        <v>1679</v>
      </c>
      <c r="D648" s="8" t="s">
        <v>1680</v>
      </c>
      <c r="E648" s="8"/>
      <c r="F648" s="8" t="s">
        <v>1290</v>
      </c>
      <c r="G648" s="18" t="s">
        <v>1290</v>
      </c>
      <c r="H648" s="18" t="s">
        <v>289</v>
      </c>
      <c r="I648" s="8" t="b">
        <f>COUNTIF(Employees[Employee Name],Employees[[#This Row],[Employee Name]])&gt;1</f>
        <v>0</v>
      </c>
    </row>
    <row r="649" spans="1:9" ht="30" hidden="1" customHeight="1" x14ac:dyDescent="0.3">
      <c r="A649" s="44">
        <f>IF(ISBLANK(Employees[[#This Row],[Employee Name]]),"",A648+1)</f>
        <v>646</v>
      </c>
      <c r="B649" s="8" t="str">
        <f>CONCATENATE(Employees[[#This Row],[Lastname]]," ",Employees[[#This Row],[Firstname]], " ",LEFT(Employees[[#This Row],[Middlename]],1),IF(ISBLANK(Employees[[#This Row],[Middlename]])," ","."))</f>
        <v>TEAÑO ALEX V.</v>
      </c>
      <c r="C649" s="18" t="s">
        <v>2407</v>
      </c>
      <c r="D649" s="18" t="s">
        <v>1378</v>
      </c>
      <c r="E649" s="18" t="s">
        <v>2408</v>
      </c>
      <c r="F649" s="18" t="s">
        <v>1705</v>
      </c>
      <c r="G649" s="18" t="s">
        <v>1705</v>
      </c>
      <c r="H649" s="18" t="s">
        <v>135</v>
      </c>
      <c r="I649" s="8" t="b">
        <f>COUNTIF(Employees[Employee Name],Employees[[#This Row],[Employee Name]])&gt;1</f>
        <v>0</v>
      </c>
    </row>
    <row r="650" spans="1:9" ht="30" hidden="1" customHeight="1" x14ac:dyDescent="0.3">
      <c r="A650" s="44">
        <f>IF(ISBLANK(Employees[[#This Row],[Employee Name]]),"",A649+1)</f>
        <v>647</v>
      </c>
      <c r="B650" s="8" t="str">
        <f>CONCATENATE(Employees[[#This Row],[Lastname]]," ",Employees[[#This Row],[Firstname]], " ",LEFT(Employees[[#This Row],[Middlename]],1),IF(ISBLANK(Employees[[#This Row],[Middlename]])," ","."))</f>
        <v>TIBAYAN ANA MALEN R.</v>
      </c>
      <c r="C650" s="18" t="s">
        <v>952</v>
      </c>
      <c r="D650" s="18" t="s">
        <v>2275</v>
      </c>
      <c r="E650" s="18" t="s">
        <v>330</v>
      </c>
      <c r="F650" s="18" t="s">
        <v>1712</v>
      </c>
      <c r="G650" s="8"/>
      <c r="H650" s="8"/>
      <c r="I650" s="8" t="b">
        <f>COUNTIF(Employees[Employee Name],Employees[[#This Row],[Employee Name]])&gt;1</f>
        <v>0</v>
      </c>
    </row>
    <row r="651" spans="1:9" ht="30" hidden="1" customHeight="1" x14ac:dyDescent="0.3">
      <c r="A651" s="44">
        <f>IF(ISBLANK(Employees[[#This Row],[Employee Name]]),"",A650+1)</f>
        <v>648</v>
      </c>
      <c r="B651" s="8" t="str">
        <f>CONCATENATE(Employees[[#This Row],[Lastname]]," ",Employees[[#This Row],[Firstname]], " ",LEFT(Employees[[#This Row],[Middlename]],1),IF(ISBLANK(Employees[[#This Row],[Middlename]])," ","."))</f>
        <v>TIBAYAN EUFEMIA O.</v>
      </c>
      <c r="C651" s="8" t="s">
        <v>952</v>
      </c>
      <c r="D651" s="8" t="s">
        <v>1681</v>
      </c>
      <c r="E651" s="8" t="s">
        <v>492</v>
      </c>
      <c r="F651" s="8" t="s">
        <v>1290</v>
      </c>
      <c r="G651" s="18" t="s">
        <v>1290</v>
      </c>
      <c r="H651" s="8" t="s">
        <v>135</v>
      </c>
      <c r="I651" s="8" t="b">
        <f>COUNTIF(Employees[Employee Name],Employees[[#This Row],[Employee Name]])&gt;1</f>
        <v>0</v>
      </c>
    </row>
    <row r="652" spans="1:9" ht="30" hidden="1" customHeight="1" x14ac:dyDescent="0.3">
      <c r="A652" s="44">
        <f>IF(ISBLANK(Employees[[#This Row],[Employee Name]]),"",A651+1)</f>
        <v>649</v>
      </c>
      <c r="B652" s="8" t="str">
        <f>CONCATENATE(Employees[[#This Row],[Lastname]]," ",Employees[[#This Row],[Firstname]], " ",LEFT(Employees[[#This Row],[Middlename]],1),IF(ISBLANK(Employees[[#This Row],[Middlename]])," ","."))</f>
        <v>TIMPLE ALLAN R.</v>
      </c>
      <c r="C652" s="8" t="s">
        <v>1682</v>
      </c>
      <c r="D652" s="8" t="s">
        <v>1433</v>
      </c>
      <c r="E652" s="8" t="s">
        <v>672</v>
      </c>
      <c r="F652" s="8" t="s">
        <v>1290</v>
      </c>
      <c r="G652" s="18" t="s">
        <v>1290</v>
      </c>
      <c r="H652" s="8" t="s">
        <v>1710</v>
      </c>
      <c r="I652" s="8" t="b">
        <f>COUNTIF(Employees[Employee Name],Employees[[#This Row],[Employee Name]])&gt;1</f>
        <v>0</v>
      </c>
    </row>
    <row r="653" spans="1:9" ht="30" hidden="1" customHeight="1" x14ac:dyDescent="0.3">
      <c r="A653" s="44">
        <f>IF(ISBLANK(Employees[[#This Row],[Employee Name]]),"",A652+1)</f>
        <v>650</v>
      </c>
      <c r="B653" s="8" t="str">
        <f>CONCATENATE(Employees[[#This Row],[Lastname]]," ",Employees[[#This Row],[Firstname]], " ",LEFT(Employees[[#This Row],[Middlename]],1),IF(ISBLANK(Employees[[#This Row],[Middlename]])," ","."))</f>
        <v>TINAZA JHOANNA MARIE D.</v>
      </c>
      <c r="C653" s="8" t="s">
        <v>1683</v>
      </c>
      <c r="D653" s="8" t="s">
        <v>1684</v>
      </c>
      <c r="E653" s="8" t="s">
        <v>100</v>
      </c>
      <c r="F653" s="8" t="s">
        <v>1290</v>
      </c>
      <c r="G653" s="18" t="s">
        <v>1290</v>
      </c>
      <c r="H653" s="8" t="s">
        <v>97</v>
      </c>
      <c r="I653" s="8" t="b">
        <f>COUNTIF(Employees[Employee Name],Employees[[#This Row],[Employee Name]])&gt;1</f>
        <v>0</v>
      </c>
    </row>
    <row r="654" spans="1:9" ht="30" hidden="1" customHeight="1" x14ac:dyDescent="0.3">
      <c r="A654" s="44">
        <f>IF(ISBLANK(Employees[[#This Row],[Employee Name]]),"",A653+1)</f>
        <v>651</v>
      </c>
      <c r="B654" s="8" t="str">
        <f>CONCATENATE(Employees[[#This Row],[Lastname]]," ",Employees[[#This Row],[Firstname]], " ",LEFT(Employees[[#This Row],[Middlename]],1),IF(ISBLANK(Employees[[#This Row],[Middlename]])," ","."))</f>
        <v>TOLENTINO CAROLINA E.</v>
      </c>
      <c r="C654" s="8" t="s">
        <v>281</v>
      </c>
      <c r="D654" s="8" t="s">
        <v>542</v>
      </c>
      <c r="E654" s="8" t="s">
        <v>956</v>
      </c>
      <c r="F654" s="8" t="s">
        <v>198</v>
      </c>
      <c r="G654" s="18" t="s">
        <v>1997</v>
      </c>
      <c r="H654" s="8" t="s">
        <v>537</v>
      </c>
      <c r="I654" s="8" t="b">
        <f>COUNTIF(Employees[Employee Name],Employees[[#This Row],[Employee Name]])&gt;1</f>
        <v>0</v>
      </c>
    </row>
    <row r="655" spans="1:9" ht="30" hidden="1" customHeight="1" x14ac:dyDescent="0.3">
      <c r="A655" s="44">
        <f>IF(ISBLANK(Employees[[#This Row],[Employee Name]]),"",A654+1)</f>
        <v>652</v>
      </c>
      <c r="B655" s="8" t="str">
        <f>CONCATENATE(Employees[[#This Row],[Lastname]]," ",Employees[[#This Row],[Firstname]], " ",LEFT(Employees[[#This Row],[Middlename]],1),IF(ISBLANK(Employees[[#This Row],[Middlename]])," ","."))</f>
        <v>TOLENTINO FE M.</v>
      </c>
      <c r="C655" s="8" t="s">
        <v>281</v>
      </c>
      <c r="D655" s="8" t="s">
        <v>282</v>
      </c>
      <c r="E655" s="8" t="s">
        <v>84</v>
      </c>
      <c r="F655" s="8" t="s">
        <v>125</v>
      </c>
      <c r="G655" s="18" t="s">
        <v>1997</v>
      </c>
      <c r="H655" s="8" t="s">
        <v>199</v>
      </c>
      <c r="I655" s="8" t="b">
        <f>COUNTIF(Employees[Employee Name],Employees[[#This Row],[Employee Name]])&gt;1</f>
        <v>0</v>
      </c>
    </row>
    <row r="656" spans="1:9" ht="30" hidden="1" customHeight="1" x14ac:dyDescent="0.3">
      <c r="A656" s="44">
        <f>IF(ISBLANK(Employees[[#This Row],[Employee Name]]),"",A655+1)</f>
        <v>653</v>
      </c>
      <c r="B656" s="8" t="str">
        <f>CONCATENATE(Employees[[#This Row],[Lastname]]," ",Employees[[#This Row],[Firstname]], " ",LEFT(Employees[[#This Row],[Middlename]],1),IF(ISBLANK(Employees[[#This Row],[Middlename]])," ","."))</f>
        <v>TOPACIO ABEGAIL P.</v>
      </c>
      <c r="C656" s="8" t="s">
        <v>1298</v>
      </c>
      <c r="D656" s="8" t="s">
        <v>1299</v>
      </c>
      <c r="E656" s="8" t="s">
        <v>176</v>
      </c>
      <c r="F656" s="8" t="s">
        <v>1716</v>
      </c>
      <c r="G656" s="18" t="s">
        <v>1290</v>
      </c>
      <c r="H656" s="18" t="s">
        <v>97</v>
      </c>
      <c r="I656" s="8" t="b">
        <f>COUNTIF(Employees[Employee Name],Employees[[#This Row],[Employee Name]])&gt;1</f>
        <v>0</v>
      </c>
    </row>
    <row r="657" spans="1:9" ht="30" hidden="1" customHeight="1" x14ac:dyDescent="0.3">
      <c r="A657" s="44">
        <f>IF(ISBLANK(Employees[[#This Row],[Employee Name]]),"",A656+1)</f>
        <v>654</v>
      </c>
      <c r="B657" s="8" t="str">
        <f>CONCATENATE(Employees[[#This Row],[Lastname]]," ",Employees[[#This Row],[Firstname]], " ",LEFT(Employees[[#This Row],[Middlename]],1),IF(ISBLANK(Employees[[#This Row],[Middlename]])," ","."))</f>
        <v xml:space="preserve">TORRES  ALLAN  </v>
      </c>
      <c r="C657" s="8" t="s">
        <v>2160</v>
      </c>
      <c r="D657" s="8" t="s">
        <v>1433</v>
      </c>
      <c r="E657" s="8"/>
      <c r="F657" s="8" t="s">
        <v>1290</v>
      </c>
      <c r="G657" s="8"/>
      <c r="H657" s="8" t="s">
        <v>2161</v>
      </c>
      <c r="I657" s="8" t="b">
        <f>COUNTIF(Employees[Employee Name],Employees[[#This Row],[Employee Name]])&gt;1</f>
        <v>0</v>
      </c>
    </row>
    <row r="658" spans="1:9" ht="30" hidden="1" customHeight="1" x14ac:dyDescent="0.3">
      <c r="A658" s="44">
        <f>IF(ISBLANK(Employees[[#This Row],[Employee Name]]),"",A657+1)</f>
        <v>655</v>
      </c>
      <c r="B658" s="8" t="str">
        <f>CONCATENATE(Employees[[#This Row],[Lastname]]," ",Employees[[#This Row],[Firstname]], " ",LEFT(Employees[[#This Row],[Middlename]],1),IF(ISBLANK(Employees[[#This Row],[Middlename]])," ","."))</f>
        <v>TORRES DINAH G.</v>
      </c>
      <c r="C658" s="8" t="s">
        <v>460</v>
      </c>
      <c r="D658" s="8" t="s">
        <v>803</v>
      </c>
      <c r="E658" s="8" t="s">
        <v>363</v>
      </c>
      <c r="F658" s="8" t="s">
        <v>804</v>
      </c>
      <c r="G658" s="18" t="s">
        <v>1997</v>
      </c>
      <c r="H658" s="8" t="s">
        <v>366</v>
      </c>
      <c r="I658" s="8" t="b">
        <f>COUNTIF(Employees[Employee Name],Employees[[#This Row],[Employee Name]])&gt;1</f>
        <v>0</v>
      </c>
    </row>
    <row r="659" spans="1:9" ht="30" hidden="1" customHeight="1" x14ac:dyDescent="0.3">
      <c r="A659" s="44">
        <f>IF(ISBLANK(Employees[[#This Row],[Employee Name]]),"",A658+1)</f>
        <v>656</v>
      </c>
      <c r="B659" s="8" t="str">
        <f>CONCATENATE(Employees[[#This Row],[Lastname]]," ",Employees[[#This Row],[Firstname]], " ",LEFT(Employees[[#This Row],[Middlename]],1),IF(ISBLANK(Employees[[#This Row],[Middlename]])," ","."))</f>
        <v>TORRES MOISES Q.</v>
      </c>
      <c r="C659" s="8" t="s">
        <v>460</v>
      </c>
      <c r="D659" s="8" t="s">
        <v>1685</v>
      </c>
      <c r="E659" s="8" t="s">
        <v>277</v>
      </c>
      <c r="F659" s="8" t="s">
        <v>1290</v>
      </c>
      <c r="G659" s="18" t="s">
        <v>1290</v>
      </c>
      <c r="H659" s="8" t="s">
        <v>590</v>
      </c>
      <c r="I659" s="8" t="b">
        <f>COUNTIF(Employees[Employee Name],Employees[[#This Row],[Employee Name]])&gt;1</f>
        <v>0</v>
      </c>
    </row>
    <row r="660" spans="1:9" ht="30" hidden="1" customHeight="1" x14ac:dyDescent="0.3">
      <c r="A660" s="44">
        <f>IF(ISBLANK(Employees[[#This Row],[Employee Name]]),"",A659+1)</f>
        <v>657</v>
      </c>
      <c r="B660" s="18" t="s">
        <v>2372</v>
      </c>
      <c r="C660" s="18" t="s">
        <v>460</v>
      </c>
      <c r="D660" s="18" t="s">
        <v>2373</v>
      </c>
      <c r="E660" s="18" t="s">
        <v>119</v>
      </c>
      <c r="F660" s="18" t="s">
        <v>1712</v>
      </c>
      <c r="G660" s="8"/>
      <c r="H660" s="8"/>
      <c r="I660" s="8" t="b">
        <f>COUNTIF(Employees[Employee Name],Employees[[#This Row],[Employee Name]])&gt;1</f>
        <v>0</v>
      </c>
    </row>
    <row r="661" spans="1:9" ht="30" hidden="1" customHeight="1" x14ac:dyDescent="0.3">
      <c r="A661" s="44">
        <f>IF(ISBLANK(Employees[[#This Row],[Employee Name]]),"",A660+1)</f>
        <v>658</v>
      </c>
      <c r="B661" s="8" t="str">
        <f>CONCATENATE(Employees[[#This Row],[Lastname]]," ",Employees[[#This Row],[Firstname]], " ",LEFT(Employees[[#This Row],[Middlename]],1),IF(ISBLANK(Employees[[#This Row],[Middlename]])," ","."))</f>
        <v>TORRES SONIA M.</v>
      </c>
      <c r="C661" s="8" t="s">
        <v>460</v>
      </c>
      <c r="D661" s="8" t="s">
        <v>461</v>
      </c>
      <c r="E661" s="8" t="s">
        <v>84</v>
      </c>
      <c r="F661" s="8" t="s">
        <v>462</v>
      </c>
      <c r="G661" s="18" t="s">
        <v>1997</v>
      </c>
      <c r="H661" s="8" t="s">
        <v>463</v>
      </c>
      <c r="I661" s="8" t="b">
        <f>COUNTIF(Employees[Employee Name],Employees[[#This Row],[Employee Name]])&gt;1</f>
        <v>0</v>
      </c>
    </row>
    <row r="662" spans="1:9" ht="30" hidden="1" customHeight="1" x14ac:dyDescent="0.3">
      <c r="A662" s="44">
        <f>IF(ISBLANK(Employees[[#This Row],[Employee Name]]),"",A661+1)</f>
        <v>659</v>
      </c>
      <c r="B662" s="8" t="str">
        <f>CONCATENATE(Employees[[#This Row],[Lastname]]," ",Employees[[#This Row],[Firstname]], " ",LEFT(Employees[[#This Row],[Middlename]],1),IF(ISBLANK(Employees[[#This Row],[Middlename]])," ","."))</f>
        <v>TULIAO FLORDELIZA M.</v>
      </c>
      <c r="C662" s="8" t="s">
        <v>949</v>
      </c>
      <c r="D662" s="8" t="s">
        <v>353</v>
      </c>
      <c r="E662" s="8" t="s">
        <v>84</v>
      </c>
      <c r="F662" s="8" t="s">
        <v>120</v>
      </c>
      <c r="G662" s="18" t="s">
        <v>1997</v>
      </c>
      <c r="H662" s="8" t="s">
        <v>439</v>
      </c>
      <c r="I662" s="8" t="b">
        <f>COUNTIF(Employees[Employee Name],Employees[[#This Row],[Employee Name]])&gt;1</f>
        <v>0</v>
      </c>
    </row>
    <row r="663" spans="1:9" ht="30" hidden="1" customHeight="1" x14ac:dyDescent="0.3">
      <c r="A663" s="44">
        <f>IF(ISBLANK(Employees[[#This Row],[Employee Name]]),"",A662+1)</f>
        <v>660</v>
      </c>
      <c r="B663" s="8" t="str">
        <f>CONCATENATE(Employees[[#This Row],[Lastname]]," ",Employees[[#This Row],[Firstname]], " ",LEFT(Employees[[#This Row],[Middlename]],1),IF(ISBLANK(Employees[[#This Row],[Middlename]])," ","."))</f>
        <v>UNTALAN DIVINA R.</v>
      </c>
      <c r="C663" s="8" t="s">
        <v>658</v>
      </c>
      <c r="D663" s="8" t="s">
        <v>659</v>
      </c>
      <c r="E663" s="8" t="s">
        <v>330</v>
      </c>
      <c r="F663" s="8" t="s">
        <v>198</v>
      </c>
      <c r="G663" s="18" t="s">
        <v>1997</v>
      </c>
      <c r="H663" s="8" t="s">
        <v>103</v>
      </c>
      <c r="I663" s="8" t="b">
        <f>COUNTIF(Employees[Employee Name],Employees[[#This Row],[Employee Name]])&gt;1</f>
        <v>0</v>
      </c>
    </row>
    <row r="664" spans="1:9" ht="30" hidden="1" customHeight="1" x14ac:dyDescent="0.3">
      <c r="A664" s="44">
        <f>IF(ISBLANK(Employees[[#This Row],[Employee Name]]),"",A663+1)</f>
        <v>661</v>
      </c>
      <c r="B664" s="8" t="str">
        <f>CONCATENATE(Employees[[#This Row],[Lastname]]," ",Employees[[#This Row],[Firstname]], " ",LEFT(Employees[[#This Row],[Middlename]],1),IF(ISBLANK(Employees[[#This Row],[Middlename]])," ","."))</f>
        <v>VALDEZ JACKILYN A.</v>
      </c>
      <c r="C664" s="8" t="s">
        <v>1305</v>
      </c>
      <c r="D664" s="8" t="s">
        <v>1686</v>
      </c>
      <c r="E664" s="8" t="s">
        <v>1687</v>
      </c>
      <c r="F664" s="8" t="s">
        <v>1290</v>
      </c>
      <c r="G664" s="18" t="s">
        <v>1290</v>
      </c>
      <c r="H664" s="8" t="s">
        <v>199</v>
      </c>
      <c r="I664" s="8" t="b">
        <f>COUNTIF(Employees[Employee Name],Employees[[#This Row],[Employee Name]])&gt;1</f>
        <v>0</v>
      </c>
    </row>
    <row r="665" spans="1:9" ht="30" hidden="1" customHeight="1" x14ac:dyDescent="0.3">
      <c r="A665" s="44">
        <f>IF(ISBLANK(Employees[[#This Row],[Employee Name]]),"",A664+1)</f>
        <v>662</v>
      </c>
      <c r="B665" s="8" t="str">
        <f>CONCATENATE(Employees[[#This Row],[Lastname]]," ",Employees[[#This Row],[Firstname]], " ",LEFT(Employees[[#This Row],[Middlename]],1),IF(ISBLANK(Employees[[#This Row],[Middlename]])," ","."))</f>
        <v>VALENCIANO MARLYN C.</v>
      </c>
      <c r="C665" s="18" t="s">
        <v>2201</v>
      </c>
      <c r="D665" s="18" t="s">
        <v>701</v>
      </c>
      <c r="E665" s="18" t="s">
        <v>134</v>
      </c>
      <c r="F665" s="18" t="s">
        <v>1290</v>
      </c>
      <c r="G665" s="8"/>
      <c r="H665" s="18" t="s">
        <v>2196</v>
      </c>
      <c r="I665" s="8" t="b">
        <f>COUNTIF(Employees[Employee Name],Employees[[#This Row],[Employee Name]])&gt;1</f>
        <v>0</v>
      </c>
    </row>
    <row r="666" spans="1:9" ht="30" hidden="1" customHeight="1" x14ac:dyDescent="0.3">
      <c r="A666" s="44">
        <f>IF(ISBLANK(Employees[[#This Row],[Employee Name]]),"",A665+1)</f>
        <v>663</v>
      </c>
      <c r="B666" s="8" t="str">
        <f>CONCATENATE(Employees[[#This Row],[Lastname]]," ",Employees[[#This Row],[Firstname]], " ",LEFT(Employees[[#This Row],[Middlename]],1),IF(ISBLANK(Employees[[#This Row],[Middlename]])," ","."))</f>
        <v>VARGAS ARNOLD A.</v>
      </c>
      <c r="C666" s="8" t="s">
        <v>783</v>
      </c>
      <c r="D666" s="8" t="s">
        <v>1397</v>
      </c>
      <c r="E666" s="8" t="s">
        <v>88</v>
      </c>
      <c r="F666" s="8" t="s">
        <v>1290</v>
      </c>
      <c r="G666" s="18" t="s">
        <v>1290</v>
      </c>
      <c r="H666" s="8" t="s">
        <v>97</v>
      </c>
      <c r="I666" s="8" t="b">
        <f>COUNTIF(Employees[Employee Name],Employees[[#This Row],[Employee Name]])&gt;1</f>
        <v>0</v>
      </c>
    </row>
    <row r="667" spans="1:9" ht="30" hidden="1" customHeight="1" x14ac:dyDescent="0.3">
      <c r="A667" s="44">
        <f>IF(ISBLANK(Employees[[#This Row],[Employee Name]]),"",A666+1)</f>
        <v>664</v>
      </c>
      <c r="B667" s="8" t="str">
        <f>CONCATENATE(Employees[[#This Row],[Lastname]]," ",Employees[[#This Row],[Firstname]], " ",LEFT(Employees[[#This Row],[Middlename]],1),IF(ISBLANK(Employees[[#This Row],[Middlename]])," ","."))</f>
        <v>VARGAS MELINDA M.</v>
      </c>
      <c r="C667" s="8" t="s">
        <v>783</v>
      </c>
      <c r="D667" s="8" t="s">
        <v>503</v>
      </c>
      <c r="E667" s="8" t="s">
        <v>1688</v>
      </c>
      <c r="F667" s="8" t="s">
        <v>1290</v>
      </c>
      <c r="G667" s="18" t="s">
        <v>1290</v>
      </c>
      <c r="H667" s="8" t="s">
        <v>213</v>
      </c>
      <c r="I667" s="8" t="b">
        <f>COUNTIF(Employees[Employee Name],Employees[[#This Row],[Employee Name]])&gt;1</f>
        <v>0</v>
      </c>
    </row>
    <row r="668" spans="1:9" ht="30" hidden="1" customHeight="1" x14ac:dyDescent="0.3">
      <c r="A668" s="44">
        <f>IF(ISBLANK(Employees[[#This Row],[Employee Name]]),"",A667+1)</f>
        <v>665</v>
      </c>
      <c r="B668" s="8" t="str">
        <f>CONCATENATE(Employees[[#This Row],[Lastname]]," ",Employees[[#This Row],[Firstname]], " ",LEFT(Employees[[#This Row],[Middlename]],1),IF(ISBLANK(Employees[[#This Row],[Middlename]])," ","."))</f>
        <v xml:space="preserve">VASQUEZ JAYSON  </v>
      </c>
      <c r="C668" s="8" t="s">
        <v>1689</v>
      </c>
      <c r="D668" s="8" t="s">
        <v>1690</v>
      </c>
      <c r="E668" s="8"/>
      <c r="F668" s="8" t="s">
        <v>1705</v>
      </c>
      <c r="G668" s="18" t="s">
        <v>1705</v>
      </c>
      <c r="H668" s="8" t="s">
        <v>1706</v>
      </c>
      <c r="I668" s="8" t="b">
        <f>COUNTIF(Employees[Employee Name],Employees[[#This Row],[Employee Name]])&gt;1</f>
        <v>0</v>
      </c>
    </row>
    <row r="669" spans="1:9" ht="30" hidden="1" customHeight="1" x14ac:dyDescent="0.3">
      <c r="A669" s="44">
        <f>IF(ISBLANK(Employees[[#This Row],[Employee Name]]),"",A668+1)</f>
        <v>666</v>
      </c>
      <c r="B669" s="8" t="str">
        <f>CONCATENATE(Employees[[#This Row],[Lastname]]," ",Employees[[#This Row],[Firstname]], " ",LEFT(Employees[[#This Row],[Middlename]],1),IF(ISBLANK(Employees[[#This Row],[Middlename]])," ","."))</f>
        <v xml:space="preserve">VELASCO NONILON  </v>
      </c>
      <c r="C669" s="18" t="s">
        <v>2198</v>
      </c>
      <c r="D669" s="18" t="s">
        <v>2199</v>
      </c>
      <c r="E669" s="8"/>
      <c r="F669" s="18" t="s">
        <v>1290</v>
      </c>
      <c r="G669" s="8"/>
      <c r="H669" s="18" t="s">
        <v>2054</v>
      </c>
      <c r="I669" s="8" t="b">
        <f>COUNTIF(Employees[Employee Name],Employees[[#This Row],[Employee Name]])&gt;1</f>
        <v>0</v>
      </c>
    </row>
    <row r="670" spans="1:9" ht="30" hidden="1" customHeight="1" x14ac:dyDescent="0.3">
      <c r="A670" s="44">
        <f>IF(ISBLANK(Employees[[#This Row],[Employee Name]]),"",A669+1)</f>
        <v>667</v>
      </c>
      <c r="B670" s="8" t="str">
        <f>CONCATENATE(Employees[[#This Row],[Lastname]]," ",Employees[[#This Row],[Firstname]], " ",LEFT(Employees[[#This Row],[Middlename]],1),IF(ISBLANK(Employees[[#This Row],[Middlename]])," ","."))</f>
        <v>VELUZ DORMILUNA E.</v>
      </c>
      <c r="C670" s="8" t="s">
        <v>376</v>
      </c>
      <c r="D670" s="8" t="s">
        <v>377</v>
      </c>
      <c r="E670" s="8" t="s">
        <v>799</v>
      </c>
      <c r="F670" s="8" t="s">
        <v>379</v>
      </c>
      <c r="G670" s="18" t="s">
        <v>1997</v>
      </c>
      <c r="H670" s="8" t="s">
        <v>366</v>
      </c>
      <c r="I670" s="8" t="b">
        <f>COUNTIF(Employees[Employee Name],Employees[[#This Row],[Employee Name]])&gt;1</f>
        <v>0</v>
      </c>
    </row>
    <row r="671" spans="1:9" ht="30" hidden="1" customHeight="1" x14ac:dyDescent="0.3">
      <c r="A671" s="44">
        <f>IF(ISBLANK(Employees[[#This Row],[Employee Name]]),"",A670+1)</f>
        <v>668</v>
      </c>
      <c r="B671" s="8" t="str">
        <f>CONCATENATE(Employees[[#This Row],[Lastname]]," ",Employees[[#This Row],[Firstname]], " ",LEFT(Employees[[#This Row],[Middlename]],1),IF(ISBLANK(Employees[[#This Row],[Middlename]])," ","."))</f>
        <v>VERGARA ANACIETA M.</v>
      </c>
      <c r="C671" s="8" t="s">
        <v>723</v>
      </c>
      <c r="D671" s="8" t="s">
        <v>736</v>
      </c>
      <c r="E671" s="8" t="s">
        <v>84</v>
      </c>
      <c r="F671" s="8" t="s">
        <v>212</v>
      </c>
      <c r="G671" s="18" t="s">
        <v>1997</v>
      </c>
      <c r="H671" s="8" t="s">
        <v>213</v>
      </c>
      <c r="I671" s="8" t="b">
        <f>COUNTIF(Employees[Employee Name],Employees[[#This Row],[Employee Name]])&gt;1</f>
        <v>0</v>
      </c>
    </row>
    <row r="672" spans="1:9" ht="30" hidden="1" customHeight="1" x14ac:dyDescent="0.3">
      <c r="A672" s="44">
        <f>IF(ISBLANK(Employees[[#This Row],[Employee Name]]),"",A671+1)</f>
        <v>669</v>
      </c>
      <c r="B672" s="8" t="str">
        <f>CONCATENATE(Employees[[#This Row],[Lastname]]," ",Employees[[#This Row],[Firstname]], " ",LEFT(Employees[[#This Row],[Middlename]],1),IF(ISBLANK(Employees[[#This Row],[Middlename]])," ","."))</f>
        <v>VERGARA CATHERINE R.</v>
      </c>
      <c r="C672" s="8" t="s">
        <v>723</v>
      </c>
      <c r="D672" s="8" t="s">
        <v>1163</v>
      </c>
      <c r="E672" s="8" t="s">
        <v>330</v>
      </c>
      <c r="F672" s="8" t="s">
        <v>212</v>
      </c>
      <c r="G672" s="18" t="s">
        <v>1997</v>
      </c>
      <c r="H672" s="8" t="s">
        <v>213</v>
      </c>
      <c r="I672" s="8" t="b">
        <f>COUNTIF(Employees[Employee Name],Employees[[#This Row],[Employee Name]])&gt;1</f>
        <v>0</v>
      </c>
    </row>
    <row r="673" spans="1:9" ht="30" hidden="1" customHeight="1" x14ac:dyDescent="0.3">
      <c r="A673" s="44">
        <f>IF(ISBLANK(Employees[[#This Row],[Employee Name]]),"",A672+1)</f>
        <v>670</v>
      </c>
      <c r="B673" s="8" t="str">
        <f>CONCATENATE(Employees[[#This Row],[Lastname]]," ",Employees[[#This Row],[Firstname]], " ",LEFT(Employees[[#This Row],[Middlename]],1),IF(ISBLANK(Employees[[#This Row],[Middlename]])," ","."))</f>
        <v>VERGARA CIAN ASHLEEN J.</v>
      </c>
      <c r="C673" s="8" t="s">
        <v>723</v>
      </c>
      <c r="D673" s="8" t="s">
        <v>2158</v>
      </c>
      <c r="E673" s="8" t="s">
        <v>139</v>
      </c>
      <c r="F673" s="8" t="s">
        <v>1705</v>
      </c>
      <c r="G673" s="8"/>
      <c r="H673" s="8" t="s">
        <v>2054</v>
      </c>
      <c r="I673" s="8" t="b">
        <f>COUNTIF(Employees[Employee Name],Employees[[#This Row],[Employee Name]])&gt;1</f>
        <v>0</v>
      </c>
    </row>
    <row r="674" spans="1:9" ht="30" hidden="1" customHeight="1" x14ac:dyDescent="0.3">
      <c r="A674" s="44">
        <f>IF(ISBLANK(Employees[[#This Row],[Employee Name]]),"",A673+1)</f>
        <v>671</v>
      </c>
      <c r="B674" s="8" t="str">
        <f>CONCATENATE(Employees[[#This Row],[Lastname]]," ",Employees[[#This Row],[Firstname]], " ",LEFT(Employees[[#This Row],[Middlename]],1),IF(ISBLANK(Employees[[#This Row],[Middlename]])," ","."))</f>
        <v>VERGARA ESTELITA A.</v>
      </c>
      <c r="C674" s="8" t="s">
        <v>723</v>
      </c>
      <c r="D674" s="8" t="s">
        <v>421</v>
      </c>
      <c r="E674" s="8" t="s">
        <v>88</v>
      </c>
      <c r="F674" s="8" t="s">
        <v>1290</v>
      </c>
      <c r="G674" s="18" t="s">
        <v>1290</v>
      </c>
      <c r="H674" s="8" t="s">
        <v>97</v>
      </c>
      <c r="I674" s="8" t="b">
        <f>COUNTIF(Employees[Employee Name],Employees[[#This Row],[Employee Name]])&gt;1</f>
        <v>0</v>
      </c>
    </row>
    <row r="675" spans="1:9" ht="30" hidden="1" customHeight="1" x14ac:dyDescent="0.3">
      <c r="A675" s="44">
        <f>IF(ISBLANK(Employees[[#This Row],[Employee Name]]),"",A674+1)</f>
        <v>672</v>
      </c>
      <c r="B675" s="8" t="str">
        <f>CONCATENATE(Employees[[#This Row],[Lastname]]," ",Employees[[#This Row],[Firstname]], " ",LEFT(Employees[[#This Row],[Middlename]],1),IF(ISBLANK(Employees[[#This Row],[Middlename]])," ","."))</f>
        <v>VERGARA TERESITA J.</v>
      </c>
      <c r="C675" s="8" t="s">
        <v>723</v>
      </c>
      <c r="D675" s="8" t="s">
        <v>425</v>
      </c>
      <c r="E675" s="8" t="s">
        <v>139</v>
      </c>
      <c r="F675" s="8" t="s">
        <v>120</v>
      </c>
      <c r="G675" s="18" t="s">
        <v>1997</v>
      </c>
      <c r="H675" s="8" t="s">
        <v>97</v>
      </c>
      <c r="I675" s="8" t="b">
        <f>COUNTIF(Employees[Employee Name],Employees[[#This Row],[Employee Name]])&gt;1</f>
        <v>0</v>
      </c>
    </row>
    <row r="676" spans="1:9" ht="30" hidden="1" customHeight="1" x14ac:dyDescent="0.3">
      <c r="A676" s="44">
        <f>IF(ISBLANK(Employees[[#This Row],[Employee Name]]),"",A675+1)</f>
        <v>673</v>
      </c>
      <c r="B676" s="8" t="str">
        <f>CONCATENATE(Employees[[#This Row],[Lastname]]," ",Employees[[#This Row],[Firstname]], " ",LEFT(Employees[[#This Row],[Middlename]],1),IF(ISBLANK(Employees[[#This Row],[Middlename]])," ","."))</f>
        <v>VIDA CHARMAINE R.</v>
      </c>
      <c r="C676" s="8" t="s">
        <v>1084</v>
      </c>
      <c r="D676" s="8" t="s">
        <v>1085</v>
      </c>
      <c r="E676" s="8" t="s">
        <v>1086</v>
      </c>
      <c r="F676" s="8" t="s">
        <v>125</v>
      </c>
      <c r="G676" s="18" t="s">
        <v>1997</v>
      </c>
      <c r="H676" s="8" t="s">
        <v>126</v>
      </c>
      <c r="I676" s="8" t="b">
        <f>COUNTIF(Employees[Employee Name],Employees[[#This Row],[Employee Name]])&gt;1</f>
        <v>0</v>
      </c>
    </row>
    <row r="677" spans="1:9" ht="30" hidden="1" customHeight="1" x14ac:dyDescent="0.3">
      <c r="A677" s="44">
        <f>IF(ISBLANK(Employees[[#This Row],[Employee Name]]),"",A676+1)</f>
        <v>674</v>
      </c>
      <c r="B677" s="8" t="str">
        <f>CONCATENATE(Employees[[#This Row],[Lastname]]," ",Employees[[#This Row],[Firstname]], " ",LEFT(Employees[[#This Row],[Middlename]],1),IF(ISBLANK(Employees[[#This Row],[Middlename]])," ","."))</f>
        <v>VIDA FRANZ R.</v>
      </c>
      <c r="C677" s="18" t="s">
        <v>1084</v>
      </c>
      <c r="D677" s="18" t="s">
        <v>2209</v>
      </c>
      <c r="E677" s="18" t="s">
        <v>330</v>
      </c>
      <c r="F677" s="18" t="s">
        <v>2210</v>
      </c>
      <c r="G677" s="8"/>
      <c r="H677" s="8"/>
      <c r="I677" s="8" t="b">
        <f>COUNTIF(Employees[Employee Name],Employees[[#This Row],[Employee Name]])&gt;1</f>
        <v>0</v>
      </c>
    </row>
    <row r="678" spans="1:9" ht="30" hidden="1" customHeight="1" x14ac:dyDescent="0.3">
      <c r="A678" s="44">
        <f>IF(ISBLANK(Employees[[#This Row],[Employee Name]]),"",A677+1)</f>
        <v>675</v>
      </c>
      <c r="B678" s="8" t="str">
        <f>CONCATENATE(Employees[[#This Row],[Lastname]]," ",Employees[[#This Row],[Firstname]], " ",LEFT(Employees[[#This Row],[Middlename]],1),IF(ISBLANK(Employees[[#This Row],[Middlename]])," ","."))</f>
        <v>VIDALLO WINNIE R.</v>
      </c>
      <c r="C678" s="8" t="s">
        <v>409</v>
      </c>
      <c r="D678" s="8" t="s">
        <v>410</v>
      </c>
      <c r="E678" s="8" t="s">
        <v>330</v>
      </c>
      <c r="F678" s="8" t="s">
        <v>390</v>
      </c>
      <c r="G678" s="8" t="s">
        <v>1997</v>
      </c>
      <c r="H678" s="8" t="s">
        <v>103</v>
      </c>
      <c r="I678" s="8" t="b">
        <f>COUNTIF(Employees[Employee Name],Employees[[#This Row],[Employee Name]])&gt;1</f>
        <v>0</v>
      </c>
    </row>
    <row r="679" spans="1:9" ht="30" hidden="1" customHeight="1" x14ac:dyDescent="0.3">
      <c r="A679" s="44">
        <f>IF(ISBLANK(Employees[[#This Row],[Employee Name]]),"",A678+1)</f>
        <v>676</v>
      </c>
      <c r="B679" s="8" t="str">
        <f>CONCATENATE(Employees[[#This Row],[Lastname]]," ",Employees[[#This Row],[Firstname]], " ",LEFT(Employees[[#This Row],[Middlename]],1),IF(ISBLANK(Employees[[#This Row],[Middlename]])," ","."))</f>
        <v>VIDALLON KAREN  N.</v>
      </c>
      <c r="C679" s="18" t="s">
        <v>2281</v>
      </c>
      <c r="D679" s="18" t="s">
        <v>2282</v>
      </c>
      <c r="E679" s="18" t="s">
        <v>1590</v>
      </c>
      <c r="F679" s="18" t="s">
        <v>1712</v>
      </c>
      <c r="G679" s="8"/>
      <c r="H679" s="18" t="s">
        <v>2283</v>
      </c>
      <c r="I679" s="8" t="b">
        <f>COUNTIF(Employees[Employee Name],Employees[[#This Row],[Employee Name]])&gt;1</f>
        <v>0</v>
      </c>
    </row>
    <row r="680" spans="1:9" ht="30" hidden="1" customHeight="1" x14ac:dyDescent="0.3">
      <c r="A680" s="44">
        <f>IF(ISBLANK(Employees[[#This Row],[Employee Name]]),"",A679+1)</f>
        <v>677</v>
      </c>
      <c r="B680" s="8" t="str">
        <f>CONCATENATE(Employees[[#This Row],[Lastname]]," ",Employees[[#This Row],[Firstname]], " ",LEFT(Employees[[#This Row],[Middlename]],1),IF(ISBLANK(Employees[[#This Row],[Middlename]])," ","."))</f>
        <v>VIDAMO ROXANNE D.</v>
      </c>
      <c r="C680" s="8" t="s">
        <v>861</v>
      </c>
      <c r="D680" s="8" t="s">
        <v>1691</v>
      </c>
      <c r="E680" s="8" t="s">
        <v>119</v>
      </c>
      <c r="F680" s="8" t="s">
        <v>1712</v>
      </c>
      <c r="G680" s="8" t="s">
        <v>1705</v>
      </c>
      <c r="H680" s="8" t="s">
        <v>1703</v>
      </c>
      <c r="I680" s="8" t="b">
        <f>COUNTIF(Employees[Employee Name],Employees[[#This Row],[Employee Name]])&gt;1</f>
        <v>0</v>
      </c>
    </row>
    <row r="681" spans="1:9" ht="30" hidden="1" customHeight="1" x14ac:dyDescent="0.3">
      <c r="A681" s="44">
        <f>IF(ISBLANK(Employees[[#This Row],[Employee Name]]),"",A680+1)</f>
        <v>678</v>
      </c>
      <c r="B681" s="8" t="str">
        <f>CONCATENATE(Employees[[#This Row],[Lastname]]," ",Employees[[#This Row],[Firstname]], " ",LEFT(Employees[[#This Row],[Middlename]],1),IF(ISBLANK(Employees[[#This Row],[Middlename]])," ","."))</f>
        <v>VILLANUEVA AVERRYLE NICOLE V.</v>
      </c>
      <c r="C681" s="8" t="s">
        <v>345</v>
      </c>
      <c r="D681" s="8" t="s">
        <v>1692</v>
      </c>
      <c r="E681" s="8" t="s">
        <v>1693</v>
      </c>
      <c r="F681" s="8" t="s">
        <v>1705</v>
      </c>
      <c r="G681" s="18" t="s">
        <v>1705</v>
      </c>
      <c r="H681" s="8" t="s">
        <v>135</v>
      </c>
      <c r="I681" s="8" t="b">
        <f>COUNTIF(Employees[Employee Name],Employees[[#This Row],[Employee Name]])&gt;1</f>
        <v>0</v>
      </c>
    </row>
    <row r="682" spans="1:9" ht="30" hidden="1" customHeight="1" x14ac:dyDescent="0.3">
      <c r="A682" s="44">
        <f>IF(ISBLANK(Employees[[#This Row],[Employee Name]]),"",A681+1)</f>
        <v>679</v>
      </c>
      <c r="B682" s="8" t="str">
        <f>CONCATENATE(Employees[[#This Row],[Lastname]]," ",Employees[[#This Row],[Firstname]], " ",LEFT(Employees[[#This Row],[Middlename]],1),IF(ISBLANK(Employees[[#This Row],[Middlename]])," ","."))</f>
        <v>VILLANUEVA CHRISTIANNE FAYE A.</v>
      </c>
      <c r="C682" s="18" t="s">
        <v>345</v>
      </c>
      <c r="D682" s="18" t="s">
        <v>2128</v>
      </c>
      <c r="E682" s="18" t="s">
        <v>88</v>
      </c>
      <c r="F682" s="18" t="s">
        <v>272</v>
      </c>
      <c r="G682" s="8"/>
      <c r="H682" s="18" t="s">
        <v>271</v>
      </c>
      <c r="I682" s="8" t="b">
        <f>COUNTIF(Employees[Employee Name],Employees[[#This Row],[Employee Name]])&gt;1</f>
        <v>0</v>
      </c>
    </row>
    <row r="683" spans="1:9" ht="30" hidden="1" customHeight="1" x14ac:dyDescent="0.3">
      <c r="A683" s="44">
        <f>IF(ISBLANK(Employees[[#This Row],[Employee Name]]),"",A682+1)</f>
        <v>680</v>
      </c>
      <c r="B683" s="8" t="str">
        <f>CONCATENATE(Employees[[#This Row],[Lastname]]," ",Employees[[#This Row],[Firstname]], " ",LEFT(Employees[[#This Row],[Middlename]],1),IF(ISBLANK(Employees[[#This Row],[Middlename]])," ","."))</f>
        <v>VILLANUEVA DAVE RONILLO V.</v>
      </c>
      <c r="C683" s="8" t="s">
        <v>345</v>
      </c>
      <c r="D683" s="8" t="s">
        <v>1694</v>
      </c>
      <c r="E683" s="8" t="s">
        <v>723</v>
      </c>
      <c r="F683" s="8" t="s">
        <v>1290</v>
      </c>
      <c r="G683" s="18" t="s">
        <v>1290</v>
      </c>
      <c r="H683" s="8" t="s">
        <v>271</v>
      </c>
      <c r="I683" s="8" t="b">
        <f>COUNTIF(Employees[Employee Name],Employees[[#This Row],[Employee Name]])&gt;1</f>
        <v>0</v>
      </c>
    </row>
    <row r="684" spans="1:9" ht="30" hidden="1" customHeight="1" x14ac:dyDescent="0.3">
      <c r="A684" s="44">
        <f>IF(ISBLANK(Employees[[#This Row],[Employee Name]]),"",A683+1)</f>
        <v>681</v>
      </c>
      <c r="B684" s="8" t="str">
        <f>CONCATENATE(Employees[[#This Row],[Lastname]]," ",Employees[[#This Row],[Firstname]], " ",LEFT(Employees[[#This Row],[Middlename]],1),IF(ISBLANK(Employees[[#This Row],[Middlename]])," ","."))</f>
        <v>VILLANUEVA ISMAEL D.</v>
      </c>
      <c r="C684" s="8" t="s">
        <v>345</v>
      </c>
      <c r="D684" s="8" t="s">
        <v>1695</v>
      </c>
      <c r="E684" s="8" t="s">
        <v>119</v>
      </c>
      <c r="F684" s="8" t="s">
        <v>1290</v>
      </c>
      <c r="G684" s="18" t="s">
        <v>1290</v>
      </c>
      <c r="H684" s="8" t="s">
        <v>135</v>
      </c>
      <c r="I684" s="8" t="b">
        <f>COUNTIF(Employees[Employee Name],Employees[[#This Row],[Employee Name]])&gt;1</f>
        <v>0</v>
      </c>
    </row>
    <row r="685" spans="1:9" ht="30" hidden="1" customHeight="1" x14ac:dyDescent="0.3">
      <c r="A685" s="44">
        <f>IF(ISBLANK(Employees[[#This Row],[Employee Name]]),"",A684+1)</f>
        <v>682</v>
      </c>
      <c r="B685" s="8" t="str">
        <f>CONCATENATE(Employees[[#This Row],[Lastname]]," ",Employees[[#This Row],[Firstname]], " ",LEFT(Employees[[#This Row],[Middlename]],1),IF(ISBLANK(Employees[[#This Row],[Middlename]])," ","."))</f>
        <v>VILLANUEVA MARELYN A.</v>
      </c>
      <c r="C685" s="18" t="s">
        <v>345</v>
      </c>
      <c r="D685" s="18" t="s">
        <v>2094</v>
      </c>
      <c r="E685" s="18" t="s">
        <v>1351</v>
      </c>
      <c r="F685" s="18" t="s">
        <v>1290</v>
      </c>
      <c r="G685" s="18"/>
      <c r="H685" s="18" t="s">
        <v>2095</v>
      </c>
      <c r="I685" s="8" t="b">
        <f>COUNTIF(Employees[Employee Name],Employees[[#This Row],[Employee Name]])&gt;1</f>
        <v>0</v>
      </c>
    </row>
    <row r="686" spans="1:9" ht="30" hidden="1" customHeight="1" x14ac:dyDescent="0.3">
      <c r="A686" s="44">
        <f>IF(ISBLANK(Employees[[#This Row],[Employee Name]]),"",A685+1)</f>
        <v>683</v>
      </c>
      <c r="B686" s="8" t="str">
        <f>CONCATENATE(Employees[[#This Row],[Lastname]]," ",Employees[[#This Row],[Firstname]], " ",LEFT(Employees[[#This Row],[Middlename]],1),IF(ISBLANK(Employees[[#This Row],[Middlename]])," ","."))</f>
        <v>VILLANUEVA MARILYN L.</v>
      </c>
      <c r="C686" s="8" t="s">
        <v>345</v>
      </c>
      <c r="D686" s="8" t="s">
        <v>753</v>
      </c>
      <c r="E686" s="8" t="s">
        <v>227</v>
      </c>
      <c r="F686" s="8" t="s">
        <v>1290</v>
      </c>
      <c r="G686" s="18" t="s">
        <v>1290</v>
      </c>
      <c r="H686" s="8" t="s">
        <v>1706</v>
      </c>
      <c r="I686" s="8" t="b">
        <f>COUNTIF(Employees[Employee Name],Employees[[#This Row],[Employee Name]])&gt;1</f>
        <v>0</v>
      </c>
    </row>
    <row r="687" spans="1:9" ht="30" hidden="1" customHeight="1" x14ac:dyDescent="0.3">
      <c r="A687" s="44">
        <f>IF(ISBLANK(Employees[[#This Row],[Employee Name]]),"",A686+1)</f>
        <v>684</v>
      </c>
      <c r="B687" s="8" t="str">
        <f>CONCATENATE(Employees[[#This Row],[Lastname]]," ",Employees[[#This Row],[Firstname]], " ",LEFT(Employees[[#This Row],[Middlename]],1),IF(ISBLANK(Employees[[#This Row],[Middlename]])," ","."))</f>
        <v>VILLANUEVA MARIO A.</v>
      </c>
      <c r="C687" s="8" t="s">
        <v>345</v>
      </c>
      <c r="D687" s="8" t="s">
        <v>596</v>
      </c>
      <c r="E687" s="8" t="s">
        <v>221</v>
      </c>
      <c r="F687" s="18" t="s">
        <v>125</v>
      </c>
      <c r="G687" s="18" t="s">
        <v>1997</v>
      </c>
      <c r="H687" s="8" t="s">
        <v>1105</v>
      </c>
      <c r="I687" s="8" t="b">
        <f>COUNTIF(Employees[Employee Name],Employees[[#This Row],[Employee Name]])&gt;1</f>
        <v>0</v>
      </c>
    </row>
    <row r="688" spans="1:9" ht="30" hidden="1" customHeight="1" x14ac:dyDescent="0.3">
      <c r="A688" s="44">
        <f>IF(ISBLANK(Employees[[#This Row],[Employee Name]]),"",A687+1)</f>
        <v>685</v>
      </c>
      <c r="B688" s="8" t="str">
        <f>CONCATENATE(Employees[[#This Row],[Lastname]]," ",Employees[[#This Row],[Firstname]], " ",LEFT(Employees[[#This Row],[Middlename]],1),IF(ISBLANK(Employees[[#This Row],[Middlename]])," ","."))</f>
        <v>VILLANUEVA MARTINA D.</v>
      </c>
      <c r="C688" s="18" t="s">
        <v>345</v>
      </c>
      <c r="D688" s="18" t="s">
        <v>2240</v>
      </c>
      <c r="E688" s="18" t="s">
        <v>119</v>
      </c>
      <c r="F688" s="18" t="s">
        <v>1290</v>
      </c>
      <c r="G688" s="8"/>
      <c r="H688" s="18" t="s">
        <v>199</v>
      </c>
      <c r="I688" s="8" t="b">
        <f>COUNTIF(Employees[Employee Name],Employees[[#This Row],[Employee Name]])&gt;1</f>
        <v>0</v>
      </c>
    </row>
    <row r="689" spans="1:9" ht="30" hidden="1" customHeight="1" x14ac:dyDescent="0.3">
      <c r="A689" s="44">
        <f>IF(ISBLANK(Employees[[#This Row],[Employee Name]]),"",A688+1)</f>
        <v>686</v>
      </c>
      <c r="B689" s="8" t="str">
        <f>CONCATENATE(Employees[[#This Row],[Lastname]]," ",Employees[[#This Row],[Firstname]], " ",LEFT(Employees[[#This Row],[Middlename]],1),IF(ISBLANK(Employees[[#This Row],[Middlename]])," ","."))</f>
        <v>VILLANUEVA PABLO B.</v>
      </c>
      <c r="C689" s="8" t="s">
        <v>345</v>
      </c>
      <c r="D689" s="8" t="s">
        <v>346</v>
      </c>
      <c r="E689" s="8" t="s">
        <v>145</v>
      </c>
      <c r="F689" s="8" t="s">
        <v>198</v>
      </c>
      <c r="G689" s="18" t="s">
        <v>1997</v>
      </c>
      <c r="H689" s="8" t="s">
        <v>199</v>
      </c>
      <c r="I689" s="8" t="b">
        <f>COUNTIF(Employees[Employee Name],Employees[[#This Row],[Employee Name]])&gt;1</f>
        <v>0</v>
      </c>
    </row>
    <row r="690" spans="1:9" ht="30" hidden="1" customHeight="1" x14ac:dyDescent="0.3">
      <c r="A690" s="44">
        <f>IF(ISBLANK(Employees[[#This Row],[Employee Name]]),"",A689+1)</f>
        <v>687</v>
      </c>
      <c r="B690" s="8" t="str">
        <f>CONCATENATE(Employees[[#This Row],[Lastname]]," ",Employees[[#This Row],[Firstname]], " ",LEFT(Employees[[#This Row],[Middlename]],1),IF(ISBLANK(Employees[[#This Row],[Middlename]])," ","."))</f>
        <v>VILLANUEVA RICHELLE A.</v>
      </c>
      <c r="C690" s="8" t="s">
        <v>345</v>
      </c>
      <c r="D690" s="8" t="s">
        <v>1696</v>
      </c>
      <c r="E690" s="8" t="s">
        <v>663</v>
      </c>
      <c r="F690" s="8" t="s">
        <v>1290</v>
      </c>
      <c r="G690" s="18" t="s">
        <v>1290</v>
      </c>
      <c r="H690" s="8" t="s">
        <v>1706</v>
      </c>
      <c r="I690" s="8" t="b">
        <f>COUNTIF(Employees[Employee Name],Employees[[#This Row],[Employee Name]])&gt;1</f>
        <v>0</v>
      </c>
    </row>
    <row r="691" spans="1:9" ht="30" hidden="1" customHeight="1" x14ac:dyDescent="0.3">
      <c r="A691" s="44">
        <f>IF(ISBLANK(Employees[[#This Row],[Employee Name]]),"",A690+1)</f>
        <v>688</v>
      </c>
      <c r="B691" s="8" t="str">
        <f>CONCATENATE(Employees[[#This Row],[Lastname]]," ",Employees[[#This Row],[Firstname]], " ",LEFT(Employees[[#This Row],[Middlename]],1),IF(ISBLANK(Employees[[#This Row],[Middlename]])," ","."))</f>
        <v>VILLAPANDO JENITA M.</v>
      </c>
      <c r="C691" s="8" t="s">
        <v>1269</v>
      </c>
      <c r="D691" s="8" t="s">
        <v>1270</v>
      </c>
      <c r="E691" s="8" t="s">
        <v>689</v>
      </c>
      <c r="F691" s="8" t="s">
        <v>1271</v>
      </c>
      <c r="G691" s="8" t="s">
        <v>1997</v>
      </c>
      <c r="H691" s="8" t="s">
        <v>97</v>
      </c>
      <c r="I691" s="8" t="b">
        <f>COUNTIF(Employees[Employee Name],Employees[[#This Row],[Employee Name]])&gt;1</f>
        <v>0</v>
      </c>
    </row>
    <row r="692" spans="1:9" ht="30" hidden="1" customHeight="1" x14ac:dyDescent="0.3">
      <c r="A692" s="44">
        <f>IF(ISBLANK(Employees[[#This Row],[Employee Name]]),"",A691+1)</f>
        <v>689</v>
      </c>
      <c r="B692" s="8" t="str">
        <f>CONCATENATE(Employees[[#This Row],[Lastname]]," ",Employees[[#This Row],[Firstname]], " ",LEFT(Employees[[#This Row],[Middlename]],1),IF(ISBLANK(Employees[[#This Row],[Middlename]])," ","."))</f>
        <v xml:space="preserve">VILLARDO REY  </v>
      </c>
      <c r="C692" s="8" t="s">
        <v>1697</v>
      </c>
      <c r="D692" s="8" t="s">
        <v>1698</v>
      </c>
      <c r="E692" s="8"/>
      <c r="F692" s="8" t="s">
        <v>1290</v>
      </c>
      <c r="G692" s="18" t="s">
        <v>1290</v>
      </c>
      <c r="H692" s="8" t="s">
        <v>209</v>
      </c>
      <c r="I692" s="8" t="b">
        <f>COUNTIF(Employees[Employee Name],Employees[[#This Row],[Employee Name]])&gt;1</f>
        <v>0</v>
      </c>
    </row>
    <row r="693" spans="1:9" ht="30" hidden="1" customHeight="1" x14ac:dyDescent="0.3">
      <c r="A693" s="44">
        <f>IF(ISBLANK(Employees[[#This Row],[Employee Name]]),"",A692+1)</f>
        <v>690</v>
      </c>
      <c r="B693" s="8" t="str">
        <f>CONCATENATE(Employees[[#This Row],[Lastname]]," ",Employees[[#This Row],[Firstname]], " ",LEFT(Employees[[#This Row],[Middlename]],1),IF(ISBLANK(Employees[[#This Row],[Middlename]])," ","."))</f>
        <v>VILLAVIRAY MA. CANDELARIA D.</v>
      </c>
      <c r="C693" s="8" t="s">
        <v>677</v>
      </c>
      <c r="D693" s="8" t="s">
        <v>678</v>
      </c>
      <c r="E693" s="8" t="s">
        <v>119</v>
      </c>
      <c r="F693" s="8" t="s">
        <v>679</v>
      </c>
      <c r="G693" s="8" t="s">
        <v>1997</v>
      </c>
      <c r="H693" s="8" t="s">
        <v>199</v>
      </c>
      <c r="I693" s="8" t="b">
        <f>COUNTIF(Employees[Employee Name],Employees[[#This Row],[Employee Name]])&gt;1</f>
        <v>0</v>
      </c>
    </row>
    <row r="694" spans="1:9" ht="30" hidden="1" customHeight="1" x14ac:dyDescent="0.3">
      <c r="A694" s="44">
        <f>IF(ISBLANK(Employees[[#This Row],[Employee Name]]),"",A693+1)</f>
        <v>691</v>
      </c>
      <c r="B694" s="8" t="str">
        <f>CONCATENATE(Employees[[#This Row],[Lastname]]," ",Employees[[#This Row],[Firstname]], " ",LEFT(Employees[[#This Row],[Middlename]],1),IF(ISBLANK(Employees[[#This Row],[Middlename]])," ","."))</f>
        <v>VILLAVIRAY MAR CLYDE D.</v>
      </c>
      <c r="C694" s="8" t="s">
        <v>677</v>
      </c>
      <c r="D694" s="8" t="s">
        <v>684</v>
      </c>
      <c r="E694" s="8" t="s">
        <v>119</v>
      </c>
      <c r="F694" s="8" t="s">
        <v>685</v>
      </c>
      <c r="G694" s="8" t="s">
        <v>1997</v>
      </c>
      <c r="H694" s="8" t="s">
        <v>135</v>
      </c>
      <c r="I694" s="8" t="b">
        <f>COUNTIF(Employees[Employee Name],Employees[[#This Row],[Employee Name]])&gt;1</f>
        <v>0</v>
      </c>
    </row>
    <row r="695" spans="1:9" ht="30" hidden="1" customHeight="1" x14ac:dyDescent="0.3">
      <c r="A695" s="44">
        <f>IF(ISBLANK(Employees[[#This Row],[Employee Name]]),"",A694+1)</f>
        <v>692</v>
      </c>
      <c r="B695" s="8" t="str">
        <f>CONCATENATE(Employees[[#This Row],[Lastname]]," ",Employees[[#This Row],[Firstname]], " ",LEFT(Employees[[#This Row],[Middlename]],1),IF(ISBLANK(Employees[[#This Row],[Middlename]])," ","."))</f>
        <v>VISITACION DENNIS S.</v>
      </c>
      <c r="C695" s="18" t="s">
        <v>2424</v>
      </c>
      <c r="D695" s="18" t="s">
        <v>300</v>
      </c>
      <c r="E695" s="18" t="s">
        <v>2425</v>
      </c>
      <c r="F695" s="18" t="s">
        <v>198</v>
      </c>
      <c r="G695" s="8"/>
      <c r="H695" s="8"/>
      <c r="I695" s="8" t="b">
        <f>COUNTIF(Employees[Employee Name],Employees[[#This Row],[Employee Name]])&gt;1</f>
        <v>0</v>
      </c>
    </row>
    <row r="696" spans="1:9" ht="30" hidden="1" customHeight="1" x14ac:dyDescent="0.3">
      <c r="A696" s="44">
        <f>IF(ISBLANK(Employees[[#This Row],[Employee Name]]),"",A695+1)</f>
        <v>693</v>
      </c>
      <c r="B696" s="8" t="str">
        <f>CONCATENATE(Employees[[#This Row],[Lastname]]," ",Employees[[#This Row],[Firstname]], " ",LEFT(Employees[[#This Row],[Middlename]],1),IF(ISBLANK(Employees[[#This Row],[Middlename]])," ","."))</f>
        <v>ZAFRA CHEYSSER A.</v>
      </c>
      <c r="C696" s="8" t="s">
        <v>1699</v>
      </c>
      <c r="D696" s="8" t="s">
        <v>1700</v>
      </c>
      <c r="E696" s="8" t="s">
        <v>1701</v>
      </c>
      <c r="F696" s="8" t="s">
        <v>1290</v>
      </c>
      <c r="G696" s="18" t="s">
        <v>1290</v>
      </c>
      <c r="H696" s="8" t="s">
        <v>1289</v>
      </c>
      <c r="I696" s="8" t="b">
        <f>COUNTIF(Employees[Employee Name],Employees[[#This Row],[Employee Name]])&gt;1</f>
        <v>0</v>
      </c>
    </row>
    <row r="697" spans="1:9" ht="30" hidden="1" customHeight="1" x14ac:dyDescent="0.3">
      <c r="A697" s="44">
        <f>IF(ISBLANK(Employees[[#This Row],[Employee Name]]),"",A696+1)</f>
        <v>694</v>
      </c>
      <c r="B697" s="8" t="str">
        <f>CONCATENATE(Employees[[#This Row],[Lastname]]," ",Employees[[#This Row],[Firstname]], " ",LEFT(Employees[[#This Row],[Middlename]],1),IF(ISBLANK(Employees[[#This Row],[Middlename]])," ","."))</f>
        <v>ZAFRA REYNANTE B.</v>
      </c>
      <c r="C697" s="8" t="s">
        <v>1699</v>
      </c>
      <c r="D697" s="8" t="s">
        <v>1702</v>
      </c>
      <c r="E697" s="8" t="s">
        <v>145</v>
      </c>
      <c r="F697" s="8" t="s">
        <v>1290</v>
      </c>
      <c r="G697" s="18" t="s">
        <v>1290</v>
      </c>
      <c r="H697" s="8" t="s">
        <v>1706</v>
      </c>
      <c r="I697" s="8" t="b">
        <f>COUNTIF(Employees[Employee Name],Employees[[#This Row],[Employee Name]])&gt;1</f>
        <v>0</v>
      </c>
    </row>
    <row r="698" spans="1:9" ht="30" hidden="1" customHeight="1" x14ac:dyDescent="0.3">
      <c r="A698" s="44">
        <f>IF(ISBLANK(Employees[[#This Row],[Employee Name]]),"",A697+1)</f>
        <v>695</v>
      </c>
      <c r="B698" s="8" t="str">
        <f>CONCATENATE(Employees[[#This Row],[Lastname]]," ",Employees[[#This Row],[Firstname]], " ",LEFT(Employees[[#This Row],[Middlename]],1),IF(ISBLANK(Employees[[#This Row],[Middlename]])," ","."))</f>
        <v>ZALDIVIA MIRIAM F.</v>
      </c>
      <c r="C698" s="8" t="s">
        <v>1068</v>
      </c>
      <c r="D698" s="8" t="s">
        <v>1069</v>
      </c>
      <c r="E698" s="8" t="s">
        <v>430</v>
      </c>
      <c r="F698" s="8" t="s">
        <v>125</v>
      </c>
      <c r="G698" s="18" t="s">
        <v>1997</v>
      </c>
      <c r="H698" s="8" t="s">
        <v>156</v>
      </c>
      <c r="I698" s="8" t="b">
        <f>COUNTIF(Employees[Employee Name],Employees[[#This Row],[Employee Name]])&gt;1</f>
        <v>0</v>
      </c>
    </row>
    <row r="699" spans="1:9" ht="30" hidden="1" customHeight="1" x14ac:dyDescent="0.3">
      <c r="A699" s="44">
        <f>IF(ISBLANK(Employees[[#This Row],[Employee Name]]),"",A698+1)</f>
        <v>696</v>
      </c>
      <c r="B699" s="8" t="str">
        <f>CONCATENATE(Employees[[#This Row],[Lastname]]," ",Employees[[#This Row],[Firstname]], " ",LEFT(Employees[[#This Row],[Middlename]],1),IF(ISBLANK(Employees[[#This Row],[Middlename]])," ","."))</f>
        <v>MARASIGAN JANINE C.</v>
      </c>
      <c r="C699" s="8" t="s">
        <v>554</v>
      </c>
      <c r="D699" s="8" t="s">
        <v>1563</v>
      </c>
      <c r="E699" s="8" t="s">
        <v>1564</v>
      </c>
      <c r="F699" s="8" t="s">
        <v>1722</v>
      </c>
      <c r="G699" s="8" t="s">
        <v>1997</v>
      </c>
      <c r="H699" s="8" t="s">
        <v>97</v>
      </c>
      <c r="I699" s="8" t="b">
        <f>COUNTIF(Employees[Employee Name],Employees[[#This Row],[Employee Name]])&gt;1</f>
        <v>0</v>
      </c>
    </row>
    <row r="700" spans="1:9" ht="30" customHeight="1" x14ac:dyDescent="0.3">
      <c r="A700" s="44"/>
      <c r="B700" s="8"/>
      <c r="C700" s="18"/>
      <c r="D700" s="18"/>
      <c r="E700" s="18"/>
      <c r="F700" s="18"/>
      <c r="G700" s="18"/>
      <c r="H700" s="18"/>
      <c r="I700" s="8"/>
    </row>
  </sheetData>
  <sheetProtection formatColumns="0" selectLockedCells="1" selectUnlockedCells="1"/>
  <phoneticPr fontId="29" type="noConversion"/>
  <conditionalFormatting sqref="A4:I1700">
    <cfRule type="expression" dxfId="0" priority="1">
      <formula>$I4=TRUE</formula>
    </cfRule>
  </conditionalFormatting>
  <dataValidations xWindow="568" yWindow="617" count="1">
    <dataValidation allowBlank="1" showInputMessage="1" showErrorMessage="1" prompt="Employee names are in this column under this heading" sqref="F13 F3:G12 F14:G698 B3:E700"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zoomScaleNormal="100" workbookViewId="0">
      <selection activeCell="E4" sqref="E4"/>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958</v>
      </c>
      <c r="C3" s="40" t="s">
        <v>1258</v>
      </c>
    </row>
    <row r="5" spans="1:9" x14ac:dyDescent="0.3">
      <c r="A5" s="27" t="s">
        <v>943</v>
      </c>
      <c r="B5" s="27" t="s">
        <v>937</v>
      </c>
      <c r="C5" s="25" t="s">
        <v>85</v>
      </c>
      <c r="D5" s="27" t="s">
        <v>938</v>
      </c>
      <c r="E5" s="27" t="s">
        <v>939</v>
      </c>
      <c r="F5" s="27" t="s">
        <v>940</v>
      </c>
      <c r="G5" s="27" t="s">
        <v>941</v>
      </c>
      <c r="H5" s="27" t="s">
        <v>942</v>
      </c>
      <c r="I5" s="27" t="s">
        <v>959</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MARC JESTER D.</v>
      </c>
      <c r="C14" s="25" t="str">
        <f>VLOOKUP(Table3[[#This Row],[EMPLOYEE NAME]],Employees[[Employee Name]:[Office]],6)</f>
        <v>JOBCON</v>
      </c>
      <c r="I14" s="27">
        <f>SUM(Table3[[#This Row],['# SICK LEAVE]:['#OTHERS]])</f>
        <v>0</v>
      </c>
    </row>
    <row r="15" spans="1:9" ht="29.4" customHeight="1" x14ac:dyDescent="0.3">
      <c r="A15">
        <f t="shared" si="0"/>
        <v>10</v>
      </c>
      <c r="B15" t="str">
        <f>IF(ISBLANK('List of Employees'!B22),"",'List of Employees'!B22)</f>
        <v>ALEGRE VIVENCIO A.</v>
      </c>
      <c r="C15" s="25" t="str">
        <f>VLOOKUP(Table3[[#This Row],[EMPLOYEE NAME]],Employees[[Employee Name]:[Office]],6)</f>
        <v>REGULAR</v>
      </c>
      <c r="I15" s="27">
        <f>SUM(Table3[[#This Row],['# SICK LEAVE]:['#OTHERS]])</f>
        <v>0</v>
      </c>
    </row>
    <row r="16" spans="1:9" ht="29.4" customHeight="1" x14ac:dyDescent="0.3">
      <c r="A16">
        <f t="shared" si="0"/>
        <v>11</v>
      </c>
      <c r="B16" t="str">
        <f>IF(ISBLANK('List of Employees'!B23),"",'List of Employees'!B23)</f>
        <v>ALERA JEFFREY B.</v>
      </c>
      <c r="C16" s="25" t="str">
        <f>VLOOKUP(Table3[[#This Row],[EMPLOYEE NAME]],Employees[[Employee Name]:[Office]],6)</f>
        <v>JOBCON</v>
      </c>
      <c r="I16" s="27">
        <f>SUM(Table3[[#This Row],['# SICK LEAVE]:['#OTHERS]])</f>
        <v>0</v>
      </c>
    </row>
    <row r="17" spans="1:9" ht="29.4" customHeight="1" x14ac:dyDescent="0.3">
      <c r="A17">
        <f t="shared" si="0"/>
        <v>12</v>
      </c>
      <c r="B17" t="str">
        <f>IF(ISBLANK('List of Employees'!B24),"",'List of Employees'!B24)</f>
        <v>ALFEREZ JOSEPHINE R.</v>
      </c>
      <c r="C17" s="25" t="str">
        <f>VLOOKUP(Table3[[#This Row],[EMPLOYEE NAME]],Employees[[Employee Name]:[Office]],6)</f>
        <v>REGULAR</v>
      </c>
      <c r="I17" s="27">
        <f>SUM(Table3[[#This Row],['# SICK LEAVE]:['#OTHERS]])</f>
        <v>0</v>
      </c>
    </row>
    <row r="18" spans="1:9" ht="29.4" customHeight="1" x14ac:dyDescent="0.3">
      <c r="A18">
        <f t="shared" si="0"/>
        <v>13</v>
      </c>
      <c r="B18" t="str">
        <f>IF(ISBLANK('List of Employees'!B25),"",'List of Employees'!B25)</f>
        <v>ALMAREZ MELENCIO M.</v>
      </c>
      <c r="C18" s="25" t="str">
        <f>VLOOKUP(Table3[[#This Row],[EMPLOYEE NAME]],Employees[[Employee Name]:[Office]],6)</f>
        <v>CASUAL</v>
      </c>
      <c r="I18" s="27">
        <f>SUM(Table3[[#This Row],['# SICK LEAVE]:['#OTHERS]])</f>
        <v>0</v>
      </c>
    </row>
    <row r="19" spans="1:9" ht="29.4" customHeight="1" x14ac:dyDescent="0.3">
      <c r="A19">
        <f t="shared" si="0"/>
        <v>14</v>
      </c>
      <c r="B19" t="str">
        <f>IF(ISBLANK('List of Employees'!B26),"",'List of Employees'!B26)</f>
        <v>ALVAREZ GRACITA S.</v>
      </c>
      <c r="C19" s="25" t="str">
        <f>VLOOKUP(Table3[[#This Row],[EMPLOYEE NAME]],Employees[[Employee Name]:[Office]],6)</f>
        <v>REGULAR</v>
      </c>
      <c r="I19" s="27">
        <f>SUM(Table3[[#This Row],['# SICK LEAVE]:['#OTHERS]])</f>
        <v>0</v>
      </c>
    </row>
    <row r="20" spans="1:9" ht="29.4" customHeight="1" x14ac:dyDescent="0.3">
      <c r="A20">
        <f t="shared" si="0"/>
        <v>15</v>
      </c>
      <c r="B20" t="str">
        <f>IF(ISBLANK('List of Employees'!B27),"",'List of Employees'!B27)</f>
        <v>AMBAT JAIME L.</v>
      </c>
      <c r="C20" s="25" t="str">
        <f>VLOOKUP(Table3[[#This Row],[EMPLOYEE NAME]],Employees[[Employee Name]:[Office]],6)</f>
        <v>CASUAL</v>
      </c>
      <c r="I20" s="27">
        <f>SUM(Table3[[#This Row],['# SICK LEAVE]:['#OTHERS]])</f>
        <v>0</v>
      </c>
    </row>
    <row r="21" spans="1:9" ht="29.4" customHeight="1" x14ac:dyDescent="0.3">
      <c r="A21">
        <f t="shared" si="0"/>
        <v>16</v>
      </c>
      <c r="B21" t="str">
        <f>IF(ISBLANK('List of Employees'!B28),"",'List of Employees'!B28)</f>
        <v>AMBAT MARILOU M.</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DORINDA A.</v>
      </c>
      <c r="C22" s="25" t="str">
        <f>VLOOKUP(Table3[[#This Row],[EMPLOYEE NAME]],Employees[[Employee Name]:[Office]],6)</f>
        <v>REGULAR</v>
      </c>
      <c r="I22" s="27">
        <f>SUM(Table3[[#This Row],['# SICK LEAVE]:['#OTHERS]])</f>
        <v>0</v>
      </c>
    </row>
    <row r="23" spans="1:9" ht="29.4" customHeight="1" x14ac:dyDescent="0.3">
      <c r="A23">
        <f t="shared" si="0"/>
        <v>18</v>
      </c>
      <c r="B23" t="str">
        <f>IF(ISBLANK('List of Employees'!B30),"",'List of Employees'!B30)</f>
        <v>AMBION HERSHEY D.</v>
      </c>
      <c r="C23" s="25" t="str">
        <f>VLOOKUP(Table3[[#This Row],[EMPLOYEE NAME]],Employees[[Employee Name]:[Office]],6)</f>
        <v>CASUAL</v>
      </c>
      <c r="I23" s="27">
        <f>SUM(Table3[[#This Row],['# SICK LEAVE]:['#OTHERS]])</f>
        <v>0</v>
      </c>
    </row>
    <row r="24" spans="1:9" ht="29.4" customHeight="1" x14ac:dyDescent="0.3">
      <c r="A24">
        <f t="shared" si="0"/>
        <v>19</v>
      </c>
      <c r="B24" t="str">
        <f>IF(ISBLANK('List of Employees'!B31),"",'List of Employees'!B31)</f>
        <v>AMBION LAMBERTO A.</v>
      </c>
      <c r="C24" s="25" t="str">
        <f>VLOOKUP(Table3[[#This Row],[EMPLOYEE NAME]],Employees[[Employee Name]:[Office]],6)</f>
        <v>REGULAR</v>
      </c>
      <c r="I24" s="27">
        <f>SUM(Table3[[#This Row],['# SICK LEAVE]:['#OTHERS]])</f>
        <v>0</v>
      </c>
    </row>
    <row r="25" spans="1:9" ht="29.4" customHeight="1" x14ac:dyDescent="0.3">
      <c r="A25">
        <f t="shared" si="0"/>
        <v>20</v>
      </c>
      <c r="B25" t="str">
        <f>IF(ISBLANK('List of Employees'!B32),"",'List of Employees'!B32)</f>
        <v>AMBION MARIETA B.</v>
      </c>
      <c r="C25" s="25" t="str">
        <f>VLOOKUP(Table3[[#This Row],[EMPLOYEE NAME]],Employees[[Employee Name]:[Office]],6)</f>
        <v>CASUAL</v>
      </c>
      <c r="I25" s="27">
        <f>SUM(Table3[[#This Row],['# SICK LEAVE]:['#OTHERS]])</f>
        <v>0</v>
      </c>
    </row>
    <row r="26" spans="1:9" ht="29.4" customHeight="1" x14ac:dyDescent="0.3">
      <c r="A26">
        <f t="shared" si="0"/>
        <v>21</v>
      </c>
      <c r="B26" t="str">
        <f>IF(ISBLANK('List of Employees'!B33),"",'List of Employees'!B33)</f>
        <v>AMBION PRISCO G.</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AMBION REYMOND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Employees'!B38),"",'List of Employees'!B38)</f>
        <v>AMON ESTELITA S.</v>
      </c>
      <c r="C28" s="25" t="str">
        <f>VLOOKUP(Table3[[#This Row],[EMPLOYEE NAME]],Employees[[Employee Name]:[Office]],6)</f>
        <v>CASUAL</v>
      </c>
      <c r="I28" s="27">
        <f>SUM(Table3[[#This Row],['# SICK LEAVE]:['#OTHERS]])</f>
        <v>0</v>
      </c>
    </row>
    <row r="29" spans="1:9" ht="29.4" customHeight="1" x14ac:dyDescent="0.3">
      <c r="A29">
        <f t="shared" si="0"/>
        <v>24</v>
      </c>
      <c r="B29" t="str">
        <f>IF(ISBLANK('List of Employees'!B39),"",'List of Employees'!B39)</f>
        <v>AMON RHEALYN O.</v>
      </c>
      <c r="C29" s="25" t="str">
        <f>VLOOKUP(Table3[[#This Row],[EMPLOYEE NAME]],Employees[[Employee Name]:[Office]],6)</f>
        <v>REGULAR</v>
      </c>
      <c r="I29" s="27">
        <f>SUM(Table3[[#This Row],['# SICK LEAVE]:['#OTHERS]])</f>
        <v>0</v>
      </c>
    </row>
    <row r="30" spans="1:9" ht="29.4" customHeight="1" x14ac:dyDescent="0.3">
      <c r="A30">
        <f t="shared" si="0"/>
        <v>25</v>
      </c>
      <c r="B30" t="str">
        <f>IF(ISBLANK('List of Employees'!B40),"",'List of Employees'!B40)</f>
        <v>AMORA ELISA S.</v>
      </c>
      <c r="C30" s="25" t="str">
        <f>VLOOKUP(Table3[[#This Row],[EMPLOYEE NAME]],Employees[[Employee Name]:[Office]],6)</f>
        <v>REGULAR</v>
      </c>
      <c r="I30" s="27">
        <f>SUM(Table3[[#This Row],['# SICK LEAVE]:['#OTHERS]])</f>
        <v>0</v>
      </c>
    </row>
    <row r="31" spans="1:9" ht="29.4" customHeight="1" x14ac:dyDescent="0.3">
      <c r="A31">
        <f t="shared" si="0"/>
        <v>26</v>
      </c>
      <c r="B31" t="str">
        <f>IF(ISBLANK('List of Employees'!B41),"",'List of Employees'!B41)</f>
        <v>AMPARO JOY J.</v>
      </c>
      <c r="C31" s="25" t="str">
        <f>VLOOKUP(Table3[[#This Row],[EMPLOYEE NAME]],Employees[[Employee Name]:[Office]],6)</f>
        <v>REGULAR</v>
      </c>
      <c r="I31" s="27">
        <f>SUM(Table3[[#This Row],['# SICK LEAVE]:['#OTHERS]])</f>
        <v>0</v>
      </c>
    </row>
    <row r="32" spans="1:9" ht="29.4" customHeight="1" x14ac:dyDescent="0.3">
      <c r="A32">
        <f t="shared" si="0"/>
        <v>27</v>
      </c>
      <c r="B32" t="str">
        <f>IF(ISBLANK('List of Employees'!B42),"",'List of Employees'!B42)</f>
        <v>AMULONG GERONIMO M.</v>
      </c>
      <c r="C32" s="25" t="str">
        <f>VLOOKUP(Table3[[#This Row],[EMPLOYEE NAME]],Employees[[Employee Name]:[Office]],6)</f>
        <v>CASUAL</v>
      </c>
      <c r="I32" s="27">
        <f>SUM(Table3[[#This Row],['# SICK LEAVE]:['#OTHERS]])</f>
        <v>0</v>
      </c>
    </row>
    <row r="33" spans="1:9" ht="29.4" customHeight="1" x14ac:dyDescent="0.3">
      <c r="A33">
        <f t="shared" si="0"/>
        <v>28</v>
      </c>
      <c r="B33" t="str">
        <f>IF(ISBLANK('List of Employees'!B43),"",'List of Employees'!B43)</f>
        <v xml:space="preserve">AMULONG JAY R  </v>
      </c>
      <c r="C33" s="25">
        <f>VLOOKUP(Table3[[#This Row],[EMPLOYEE NAME]],Employees[[Employee Name]:[Office]],6)</f>
        <v>0</v>
      </c>
      <c r="I33" s="27">
        <f>SUM(Table3[[#This Row],['# SICK LEAVE]:['#OTHERS]])</f>
        <v>0</v>
      </c>
    </row>
    <row r="34" spans="1:9" ht="29.4" customHeight="1" x14ac:dyDescent="0.3">
      <c r="A34">
        <f t="shared" si="0"/>
        <v>29</v>
      </c>
      <c r="B34" t="str">
        <f>IF(ISBLANK('List of Employees'!B45),"",'List of Employees'!B45)</f>
        <v>ANACAY ANICETA P.</v>
      </c>
      <c r="C34" s="25" t="str">
        <f>VLOOKUP(Table3[[#This Row],[EMPLOYEE NAME]],Employees[[Employee Name]:[Office]],6)</f>
        <v>REGULAR</v>
      </c>
      <c r="I34" s="27">
        <f>SUM(Table3[[#This Row],['# SICK LEAVE]:['#OTHERS]])</f>
        <v>0</v>
      </c>
    </row>
    <row r="35" spans="1:9" ht="29.4" customHeight="1" x14ac:dyDescent="0.3">
      <c r="A35">
        <f t="shared" si="0"/>
        <v>30</v>
      </c>
      <c r="B35" t="str">
        <f>IF(ISBLANK('List of Employees'!B47),"",'List of Employees'!B47)</f>
        <v>ANACAY RICHARD B.</v>
      </c>
      <c r="C35" s="25" t="str">
        <f>VLOOKUP(Table3[[#This Row],[EMPLOYEE NAME]],Employees[[Employee Name]:[Office]],6)</f>
        <v>CASUAL</v>
      </c>
      <c r="I35" s="27">
        <f>SUM(Table3[[#This Row],['# SICK LEAVE]:['#OTHERS]])</f>
        <v>0</v>
      </c>
    </row>
    <row r="36" spans="1:9" ht="29.4" customHeight="1" x14ac:dyDescent="0.3">
      <c r="A36">
        <f t="shared" si="0"/>
        <v>31</v>
      </c>
      <c r="B36" t="str">
        <f>IF(ISBLANK('List of Employees'!B48),"",'List of Employees'!B48)</f>
        <v>ANARNA CRISTINA F.</v>
      </c>
      <c r="C36" s="25" t="str">
        <f>VLOOKUP(Table3[[#This Row],[EMPLOYEE NAME]],Employees[[Employee Name]:[Office]],6)</f>
        <v>REGULAR</v>
      </c>
      <c r="I36" s="27">
        <f>SUM(Table3[[#This Row],['# SICK LEAVE]:['#OTHERS]])</f>
        <v>0</v>
      </c>
    </row>
    <row r="37" spans="1:9" ht="29.4" customHeight="1" x14ac:dyDescent="0.3">
      <c r="A37">
        <f t="shared" si="0"/>
        <v>32</v>
      </c>
      <c r="B37" t="str">
        <f>IF(ISBLANK('List of Employees'!B50),"",'List of Employees'!B50)</f>
        <v>ANGCAYA ANA B.</v>
      </c>
      <c r="C37" s="25" t="str">
        <f>VLOOKUP(Table3[[#This Row],[EMPLOYEE NAME]],Employees[[Employee Name]:[Office]],6)</f>
        <v>REGULAR</v>
      </c>
      <c r="I37" s="27">
        <f>SUM(Table3[[#This Row],['# SICK LEAVE]:['#OTHERS]])</f>
        <v>0</v>
      </c>
    </row>
    <row r="38" spans="1:9" ht="29.4" customHeight="1" x14ac:dyDescent="0.3">
      <c r="A38">
        <f t="shared" si="0"/>
        <v>33</v>
      </c>
      <c r="B38" t="str">
        <f>IF(ISBLANK('List of Employees'!B51),"",'List of Employees'!B51)</f>
        <v>ANGCAYA FRANCIS A.</v>
      </c>
      <c r="C38" s="25" t="str">
        <f>VLOOKUP(Table3[[#This Row],[EMPLOYEE NAME]],Employees[[Employee Name]:[Office]],6)</f>
        <v>REGULAR</v>
      </c>
      <c r="I38" s="27">
        <f>SUM(Table3[[#This Row],['# SICK LEAVE]:['#OTHERS]])</f>
        <v>0</v>
      </c>
    </row>
    <row r="39" spans="1:9" ht="29.4" customHeight="1" x14ac:dyDescent="0.3">
      <c r="A39">
        <f t="shared" si="0"/>
        <v>34</v>
      </c>
      <c r="B39" t="str">
        <f>IF(ISBLANK('List of Employees'!B52),"",'List of Employees'!B52)</f>
        <v>ANGCAYA INOCENCIO M.</v>
      </c>
      <c r="C39" s="25" t="str">
        <f>VLOOKUP(Table3[[#This Row],[EMPLOYEE NAME]],Employees[[Employee Name]:[Office]],6)</f>
        <v>CASUAL</v>
      </c>
      <c r="I39" s="27">
        <f>SUM(Table3[[#This Row],['# SICK LEAVE]:['#OTHERS]])</f>
        <v>0</v>
      </c>
    </row>
    <row r="40" spans="1:9" ht="29.4" customHeight="1" x14ac:dyDescent="0.3">
      <c r="A40">
        <f t="shared" si="0"/>
        <v>35</v>
      </c>
      <c r="B40" t="str">
        <f>IF(ISBLANK('List of Employees'!B53),"",'List of Employees'!B53)</f>
        <v>ANGCAYA IRENE V.</v>
      </c>
      <c r="C40" s="25" t="str">
        <f>VLOOKUP(Table3[[#This Row],[EMPLOYEE NAME]],Employees[[Employee Name]:[Office]],6)</f>
        <v>CASUAL</v>
      </c>
      <c r="I40" s="27">
        <f>SUM(Table3[[#This Row],['# SICK LEAVE]:['#OTHERS]])</f>
        <v>0</v>
      </c>
    </row>
    <row r="41" spans="1:9" ht="29.4" customHeight="1" x14ac:dyDescent="0.3">
      <c r="A41">
        <f t="shared" si="0"/>
        <v>36</v>
      </c>
      <c r="B41" t="str">
        <f>IF(ISBLANK('List of Employees'!B54),"",'List of Employees'!B54)</f>
        <v>ANGCAYA IRENEO A.</v>
      </c>
      <c r="C41" s="25" t="str">
        <f>VLOOKUP(Table3[[#This Row],[EMPLOYEE NAME]],Employees[[Employee Name]:[Office]],6)</f>
        <v>REGULAR</v>
      </c>
      <c r="I41" s="27">
        <f>SUM(Table3[[#This Row],['# SICK LEAVE]:['#OTHERS]])</f>
        <v>0</v>
      </c>
    </row>
    <row r="42" spans="1:9" ht="29.4" customHeight="1" x14ac:dyDescent="0.3">
      <c r="A42">
        <f t="shared" si="0"/>
        <v>37</v>
      </c>
      <c r="B42" t="str">
        <f>IF(ISBLANK('List of Employees'!B55),"",'List of Employees'!B55)</f>
        <v>ANGCAYA JENIFFER L.</v>
      </c>
      <c r="C42" s="25">
        <f>VLOOKUP(Table3[[#This Row],[EMPLOYEE NAME]],Employees[[Employee Name]:[Office]],6)</f>
        <v>0</v>
      </c>
      <c r="I42" s="27">
        <f>SUM(Table3[[#This Row],['# SICK LEAVE]:['#OTHERS]])</f>
        <v>0</v>
      </c>
    </row>
    <row r="43" spans="1:9" ht="29.4" customHeight="1" x14ac:dyDescent="0.3">
      <c r="A43">
        <f t="shared" si="0"/>
        <v>38</v>
      </c>
      <c r="B43" t="str">
        <f>IF(ISBLANK('List of Employees'!B56),"",'List of Employees'!B56)</f>
        <v>ANGCAYA JENNY ROSE S.</v>
      </c>
      <c r="C43" s="25" t="str">
        <f>VLOOKUP(Table3[[#This Row],[EMPLOYEE NAME]],Employees[[Employee Name]:[Office]],6)</f>
        <v>CASUAL</v>
      </c>
      <c r="I43" s="27">
        <f>SUM(Table3[[#This Row],['# SICK LEAVE]:['#OTHERS]])</f>
        <v>0</v>
      </c>
    </row>
    <row r="44" spans="1:9" ht="29.4" customHeight="1" x14ac:dyDescent="0.3">
      <c r="A44">
        <f t="shared" si="0"/>
        <v>39</v>
      </c>
      <c r="B44" t="str">
        <f>IF(ISBLANK('List of Employees'!B57),"",'List of Employees'!B57)</f>
        <v>ANGCAYA JOHN V.</v>
      </c>
      <c r="C44" s="25" t="str">
        <f>VLOOKUP(Table3[[#This Row],[EMPLOYEE NAME]],Employees[[Employee Name]:[Office]],6)</f>
        <v>REGULAR</v>
      </c>
      <c r="I44" s="27">
        <f>SUM(Table3[[#This Row],['# SICK LEAVE]:['#OTHERS]])</f>
        <v>0</v>
      </c>
    </row>
    <row r="45" spans="1:9" ht="29.4" customHeight="1" x14ac:dyDescent="0.3">
      <c r="A45">
        <f t="shared" si="0"/>
        <v>40</v>
      </c>
      <c r="B45" t="str">
        <f>IF(ISBLANK('List of Employees'!B58),"",'List of Employees'!B58)</f>
        <v>ANGCAYA JUANITO A.</v>
      </c>
      <c r="C45" s="25" t="str">
        <f>VLOOKUP(Table3[[#This Row],[EMPLOYEE NAME]],Employees[[Employee Name]:[Office]],6)</f>
        <v>REGULAR</v>
      </c>
      <c r="I45" s="27">
        <f>SUM(Table3[[#This Row],['# SICK LEAVE]:['#OTHERS]])</f>
        <v>0</v>
      </c>
    </row>
    <row r="46" spans="1:9" ht="29.4" customHeight="1" x14ac:dyDescent="0.3">
      <c r="A46">
        <f t="shared" si="0"/>
        <v>41</v>
      </c>
      <c r="B46" t="str">
        <f>IF(ISBLANK('List of Employees'!B59),"",'List of Employees'!B59)</f>
        <v>ANGCAYA MARK ZYRONE M.</v>
      </c>
      <c r="C46" s="25">
        <f>VLOOKUP(Table3[[#This Row],[EMPLOYEE NAME]],Employees[[Employee Name]:[Office]],6)</f>
        <v>0</v>
      </c>
      <c r="I46" s="27">
        <f>SUM(Table3[[#This Row],['# SICK LEAVE]:['#OTHERS]])</f>
        <v>0</v>
      </c>
    </row>
    <row r="47" spans="1:9" ht="29.4" customHeight="1" x14ac:dyDescent="0.3">
      <c r="A47">
        <f t="shared" si="0"/>
        <v>42</v>
      </c>
      <c r="B47" t="str">
        <f>IF(ISBLANK('List of Employees'!B60),"",'List of Employees'!B60)</f>
        <v>ANGCAYA MARLON J.</v>
      </c>
      <c r="C47" s="25" t="str">
        <f>VLOOKUP(Table3[[#This Row],[EMPLOYEE NAME]],Employees[[Employee Name]:[Office]],6)</f>
        <v>REGULAR</v>
      </c>
      <c r="I47" s="27">
        <f>SUM(Table3[[#This Row],['# SICK LEAVE]:['#OTHERS]])</f>
        <v>0</v>
      </c>
    </row>
    <row r="48" spans="1:9" ht="29.4" customHeight="1" x14ac:dyDescent="0.3">
      <c r="A48">
        <f t="shared" si="0"/>
        <v>43</v>
      </c>
      <c r="B48" t="str">
        <f>IF(ISBLANK('List of Employees'!B61),"",'List of Employees'!B61)</f>
        <v>ANGCAYA OFELIA G.</v>
      </c>
      <c r="C48" s="25" t="str">
        <f>VLOOKUP(Table3[[#This Row],[EMPLOYEE NAME]],Employees[[Employee Name]:[Office]],6)</f>
        <v>REGULAR</v>
      </c>
      <c r="I48" s="27">
        <f>SUM(Table3[[#This Row],['# SICK LEAVE]:['#OTHERS]])</f>
        <v>0</v>
      </c>
    </row>
    <row r="49" spans="1:9" ht="29.4" customHeight="1" x14ac:dyDescent="0.3">
      <c r="A49">
        <f t="shared" si="0"/>
        <v>44</v>
      </c>
      <c r="B49" t="str">
        <f>IF(ISBLANK('List of Employees'!B63),"",'List of Employees'!B63)</f>
        <v>ANGELES ANNABEL D.</v>
      </c>
      <c r="C49" s="25" t="str">
        <f>VLOOKUP(Table3[[#This Row],[EMPLOYEE NAME]],Employees[[Employee Name]:[Office]],6)</f>
        <v>CASUAL</v>
      </c>
      <c r="I49" s="27">
        <f>SUM(Table3[[#This Row],['# SICK LEAVE]:['#OTHERS]])</f>
        <v>0</v>
      </c>
    </row>
    <row r="50" spans="1:9" ht="29.4" customHeight="1" x14ac:dyDescent="0.3">
      <c r="A50">
        <f t="shared" si="0"/>
        <v>45</v>
      </c>
      <c r="B50" t="str">
        <f>IF(ISBLANK('List of Employees'!B64),"",'List of Employees'!B64)</f>
        <v>ANTIENZA VENUS R.</v>
      </c>
      <c r="C50" s="25" t="str">
        <f>VLOOKUP(Table3[[#This Row],[EMPLOYEE NAME]],Employees[[Employee Name]:[Office]],6)</f>
        <v>CASUAL</v>
      </c>
      <c r="I50" s="27">
        <f>SUM(Table3[[#This Row],['# SICK LEAVE]:['#OTHERS]])</f>
        <v>0</v>
      </c>
    </row>
    <row r="51" spans="1:9" ht="29.4" customHeight="1" x14ac:dyDescent="0.3">
      <c r="A51">
        <f t="shared" si="0"/>
        <v>46</v>
      </c>
      <c r="B51" t="str">
        <f>IF(ISBLANK('List of Employees'!B65),"",'List of Employees'!B65)</f>
        <v>AQUINO PACITA ROSARIO Z.</v>
      </c>
      <c r="C51" s="25" t="str">
        <f>VLOOKUP(Table3[[#This Row],[EMPLOYEE NAME]],Employees[[Employee Name]:[Office]],6)</f>
        <v>REGULAR</v>
      </c>
      <c r="I51" s="27">
        <f>SUM(Table3[[#This Row],['# SICK LEAVE]:['#OTHERS]])</f>
        <v>0</v>
      </c>
    </row>
    <row r="52" spans="1:9" ht="29.4" customHeight="1" x14ac:dyDescent="0.3">
      <c r="A52">
        <f t="shared" si="0"/>
        <v>47</v>
      </c>
      <c r="B52" t="str">
        <f>IF(ISBLANK('List of Employees'!B66),"",'List of Employees'!B66)</f>
        <v>ARCILLA MAYETTE A.</v>
      </c>
      <c r="C52" s="25">
        <f>VLOOKUP(Table3[[#This Row],[EMPLOYEE NAME]],Employees[[Employee Name]:[Office]],6)</f>
        <v>0</v>
      </c>
      <c r="I52" s="27">
        <f>SUM(Table3[[#This Row],['# SICK LEAVE]:['#OTHERS]])</f>
        <v>0</v>
      </c>
    </row>
    <row r="53" spans="1:9" ht="29.4" customHeight="1" x14ac:dyDescent="0.3">
      <c r="A53">
        <f t="shared" si="0"/>
        <v>48</v>
      </c>
      <c r="B53" t="str">
        <f>IF(ISBLANK('List of Employees'!B67),"",'List of Employees'!B67)</f>
        <v>ARCULLO MELISSA A.</v>
      </c>
      <c r="C53" s="25" t="str">
        <f>VLOOKUP(Table3[[#This Row],[EMPLOYEE NAME]],Employees[[Employee Name]:[Office]],6)</f>
        <v>REGULAR</v>
      </c>
      <c r="I53" s="27">
        <f>SUM(Table3[[#This Row],['# SICK LEAVE]:['#OTHERS]])</f>
        <v>0</v>
      </c>
    </row>
    <row r="54" spans="1:9" ht="29.4" customHeight="1" x14ac:dyDescent="0.3">
      <c r="A54">
        <f t="shared" si="0"/>
        <v>49</v>
      </c>
      <c r="B54" t="str">
        <f>IF(ISBLANK('List of Employees'!B68),"",'List of Employees'!B68)</f>
        <v>ARELLANO CARMELA D.</v>
      </c>
      <c r="C54" s="25" t="str">
        <f>VLOOKUP(Table3[[#This Row],[EMPLOYEE NAME]],Employees[[Employee Name]:[Office]],6)</f>
        <v>CASUAL</v>
      </c>
      <c r="I54" s="27">
        <f>SUM(Table3[[#This Row],['# SICK LEAVE]:['#OTHERS]])</f>
        <v>0</v>
      </c>
    </row>
    <row r="55" spans="1:9" ht="29.4" customHeight="1" x14ac:dyDescent="0.3">
      <c r="A55">
        <f t="shared" si="0"/>
        <v>50</v>
      </c>
      <c r="B55" t="str">
        <f>IF(ISBLANK('List of Employees'!B69),"",'List of Employees'!B69)</f>
        <v>ASIDO LEONILA R.</v>
      </c>
      <c r="C55" s="25" t="str">
        <f>VLOOKUP(Table3[[#This Row],[EMPLOYEE NAME]],Employees[[Employee Name]:[Office]],6)</f>
        <v>CASUAL</v>
      </c>
      <c r="I55" s="27">
        <f>SUM(Table3[[#This Row],['# SICK LEAVE]:['#OTHERS]])</f>
        <v>0</v>
      </c>
    </row>
    <row r="56" spans="1:9" ht="29.4" customHeight="1" x14ac:dyDescent="0.3">
      <c r="A56">
        <f t="shared" si="0"/>
        <v>51</v>
      </c>
      <c r="B56" t="str">
        <f>IF(ISBLANK('List of Employees'!B70),"",'List of Employees'!B70)</f>
        <v>ATANGAN JUDITH A.</v>
      </c>
      <c r="C56" s="25" t="str">
        <f>VLOOKUP(Table3[[#This Row],[EMPLOYEE NAME]],Employees[[Employee Name]:[Office]],6)</f>
        <v>CASUAL</v>
      </c>
      <c r="I56" s="27">
        <f>SUM(Table3[[#This Row],['# SICK LEAVE]:['#OTHERS]])</f>
        <v>0</v>
      </c>
    </row>
    <row r="57" spans="1:9" ht="29.4" customHeight="1" x14ac:dyDescent="0.3">
      <c r="A57">
        <f t="shared" si="0"/>
        <v>52</v>
      </c>
      <c r="B57" t="str">
        <f>IF(ISBLANK('List of Employees'!B71),"",'List of Employees'!B71)</f>
        <v>ATIENZA JAYSON E.</v>
      </c>
      <c r="C57" s="25">
        <f>VLOOKUP(Table3[[#This Row],[EMPLOYEE NAME]],Employees[[Employee Name]:[Office]],6)</f>
        <v>0</v>
      </c>
      <c r="I57" s="27">
        <f>SUM(Table3[[#This Row],['# SICK LEAVE]:['#OTHERS]])</f>
        <v>0</v>
      </c>
    </row>
    <row r="58" spans="1:9" ht="29.4" customHeight="1" x14ac:dyDescent="0.3">
      <c r="A58">
        <f t="shared" si="0"/>
        <v>53</v>
      </c>
      <c r="B58" t="str">
        <f>IF(ISBLANK('List of Employees'!B74),"",'List of Employees'!B74)</f>
        <v xml:space="preserve">ATIENZA VENUS  </v>
      </c>
      <c r="C58" s="25">
        <f>VLOOKUP(Table3[[#This Row],[EMPLOYEE NAME]],Employees[[Employee Name]:[Office]],6)</f>
        <v>0</v>
      </c>
      <c r="I58" s="27">
        <f>SUM(Table3[[#This Row],['# SICK LEAVE]:['#OTHERS]])</f>
        <v>0</v>
      </c>
    </row>
    <row r="59" spans="1:9" ht="29.4" customHeight="1" x14ac:dyDescent="0.3">
      <c r="A59">
        <f t="shared" si="0"/>
        <v>54</v>
      </c>
      <c r="B59" t="str">
        <f>IF(ISBLANK('List of Employees'!B75),"",'List of Employees'!B75)</f>
        <v>AUDITOR AILEEN D.</v>
      </c>
      <c r="C59" s="25" t="str">
        <f>VLOOKUP(Table3[[#This Row],[EMPLOYEE NAME]],Employees[[Employee Name]:[Office]],6)</f>
        <v>REGULAR</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Employees'!B77),"",'List of Employees'!B77)</f>
        <v>AYCARDO JOEL M.</v>
      </c>
      <c r="C61" s="25" t="str">
        <f>VLOOKUP(Table3[[#This Row],[EMPLOYEE NAME]],Employees[[Employee Name]:[Office]],6)</f>
        <v>REGULAR</v>
      </c>
      <c r="I61" s="27">
        <f>SUM(Table3[[#This Row],['# SICK LEAVE]:['#OTHERS]])</f>
        <v>0</v>
      </c>
    </row>
    <row r="62" spans="1:9" ht="29.4" customHeight="1" x14ac:dyDescent="0.3">
      <c r="A62">
        <f t="shared" si="0"/>
        <v>57</v>
      </c>
      <c r="B62" t="str">
        <f>IF(ISBLANK('List of Employees'!B78),"",'List of Employees'!B78)</f>
        <v>AYCARDO PILILLA V.</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Employees'!B79),"",'List of Employees'!B79)</f>
        <v>BAAS TERESITA C.</v>
      </c>
      <c r="C64" s="25" t="str">
        <f>VLOOKUP(Table3[[#This Row],[EMPLOYEE NAME]],Employees[[Employee Name]:[Office]],6)</f>
        <v>REGULAR</v>
      </c>
      <c r="I64" s="27">
        <f>SUM(Table3[[#This Row],['# SICK LEAVE]:['#OTHERS]])</f>
        <v>0</v>
      </c>
    </row>
    <row r="65" spans="1:9" ht="29.4" customHeight="1" x14ac:dyDescent="0.3">
      <c r="A65">
        <f t="shared" si="0"/>
        <v>60</v>
      </c>
      <c r="B65" t="str">
        <f>IF(ISBLANK('List of Employees'!B80),"",'List of Employees'!B80)</f>
        <v>BAES ELMER P.</v>
      </c>
      <c r="C65" s="25" t="str">
        <f>VLOOKUP(Table3[[#This Row],[EMPLOYEE NAME]],Employees[[Employee Name]:[Office]],6)</f>
        <v>CASUAL</v>
      </c>
      <c r="I65" s="27">
        <f>SUM(Table3[[#This Row],['# SICK LEAVE]:['#OTHERS]])</f>
        <v>0</v>
      </c>
    </row>
    <row r="66" spans="1:9" ht="29.4" customHeight="1" x14ac:dyDescent="0.3">
      <c r="A66">
        <f t="shared" si="0"/>
        <v>61</v>
      </c>
      <c r="B66" t="str">
        <f>IF(ISBLANK('List of Employees'!B81),"",'List of Employees'!B81)</f>
        <v>BALANI FREDIRICK R.</v>
      </c>
      <c r="C66" s="25">
        <f>VLOOKUP(Table3[[#This Row],[EMPLOYEE NAME]],Employees[[Employee Name]:[Office]],6)</f>
        <v>0</v>
      </c>
      <c r="I66" s="27">
        <f>SUM(Table3[[#This Row],['# SICK LEAVE]:['#OTHERS]])</f>
        <v>0</v>
      </c>
    </row>
    <row r="67" spans="1:9" ht="29.4" customHeight="1" x14ac:dyDescent="0.3">
      <c r="A67">
        <f t="shared" si="0"/>
        <v>62</v>
      </c>
      <c r="B67" t="str">
        <f>IF(ISBLANK('List of Employees'!B82),"",'List of Employees'!B82)</f>
        <v>BALANI MICHAEL D.</v>
      </c>
      <c r="C67" s="25">
        <f>VLOOKUP(Table3[[#This Row],[EMPLOYEE NAME]],Employees[[Employee Name]:[Office]],6)</f>
        <v>0</v>
      </c>
      <c r="I67" s="27">
        <f>SUM(Table3[[#This Row],['# SICK LEAVE]:['#OTHERS]])</f>
        <v>0</v>
      </c>
    </row>
    <row r="68" spans="1:9" ht="29.4" customHeight="1" x14ac:dyDescent="0.3">
      <c r="A68">
        <f t="shared" si="0"/>
        <v>63</v>
      </c>
      <c r="B68" t="str">
        <f>IF(ISBLANK('List of Employees'!B84),"",'List of Employees'!B84)</f>
        <v>BANICO PILAR B.</v>
      </c>
      <c r="C68" s="25" t="str">
        <f>VLOOKUP(Table3[[#This Row],[EMPLOYEE NAME]],Employees[[Employee Name]:[Office]],6)</f>
        <v>REGULAR</v>
      </c>
      <c r="I68" s="27">
        <f>SUM(Table3[[#This Row],['# SICK LEAVE]:['#OTHERS]])</f>
        <v>0</v>
      </c>
    </row>
    <row r="69" spans="1:9" ht="29.4" customHeight="1" x14ac:dyDescent="0.3">
      <c r="A69">
        <f t="shared" si="0"/>
        <v>64</v>
      </c>
      <c r="B69" t="str">
        <f>IF(ISBLANK('List of Employees'!B85),"",'List of Employees'!B85)</f>
        <v>BAROA JONA A.</v>
      </c>
      <c r="C69" s="25" t="str">
        <f>VLOOKUP(Table3[[#This Row],[EMPLOYEE NAME]],Employees[[Employee Name]:[Office]],6)</f>
        <v>CASUAL</v>
      </c>
      <c r="I69" s="27">
        <f>SUM(Table3[[#This Row],['# SICK LEAVE]:['#OTHERS]])</f>
        <v>0</v>
      </c>
    </row>
    <row r="70" spans="1:9" ht="29.4" customHeight="1" x14ac:dyDescent="0.3">
      <c r="A70">
        <f t="shared" ref="A70:A133" si="1">IF(ISBLANK(B70),"",ROW(A65))</f>
        <v>65</v>
      </c>
      <c r="B70" t="str">
        <f>IF(ISBLANK('List of Employees'!B86),"",'List of Employees'!B86)</f>
        <v>BATHAN ELVIRA R.</v>
      </c>
      <c r="C70" s="25" t="str">
        <f>VLOOKUP(Table3[[#This Row],[EMPLOYEE NAME]],Employees[[Employee Name]:[Office]],6)</f>
        <v>CASUAL</v>
      </c>
      <c r="I70" s="27">
        <f>SUM(Table3[[#This Row],['# SICK LEAVE]:['#OTHERS]])</f>
        <v>0</v>
      </c>
    </row>
    <row r="71" spans="1:9" ht="29.4" customHeight="1" x14ac:dyDescent="0.3">
      <c r="A71">
        <f t="shared" si="1"/>
        <v>66</v>
      </c>
      <c r="B71" t="str">
        <f>IF(ISBLANK('List of Employees'!B88),"",'List of Employees'!B88)</f>
        <v>BATIBOT REYNALDO D.</v>
      </c>
      <c r="C71" s="25" t="str">
        <f>VLOOKUP(Table3[[#This Row],[EMPLOYEE NAME]],Employees[[Employee Name]:[Office]],6)</f>
        <v>REGULAR</v>
      </c>
      <c r="I71" s="27">
        <f>SUM(Table3[[#This Row],['# SICK LEAVE]:['#OTHERS]])</f>
        <v>0</v>
      </c>
    </row>
    <row r="72" spans="1:9" ht="29.4" customHeight="1" x14ac:dyDescent="0.3">
      <c r="A72">
        <f t="shared" si="1"/>
        <v>67</v>
      </c>
      <c r="B72" t="str">
        <f>IF(ISBLANK('List of Employees'!B89),"",'List of Employees'!B89)</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Employees'!B90),"",'List of Employees'!B90)</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Employees'!B91),"",'List of Employees'!B91)</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Employees'!B92),"",'List of Employees'!B92)</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Employees'!B93),"",'List of Employees'!B93)</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Employees'!B94),"",'List of Employees'!B94)</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Employees'!B95),"",'List of Employees'!B95)</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Employees'!B97),"",'List of Employees'!B97)</f>
        <v>BAYBAY JOLINA S.</v>
      </c>
      <c r="C79" s="25" t="str">
        <f>VLOOKUP(Table3[[#This Row],[EMPLOYEE NAME]],Employees[[Employee Name]:[Office]],6)</f>
        <v>REGULAR</v>
      </c>
      <c r="I79" s="27">
        <f>SUM(Table3[[#This Row],['# SICK LEAVE]:['#OTHERS]])</f>
        <v>0</v>
      </c>
    </row>
    <row r="80" spans="1:9" ht="29.4" customHeight="1" x14ac:dyDescent="0.3">
      <c r="A80">
        <f t="shared" si="1"/>
        <v>75</v>
      </c>
      <c r="B80" t="str">
        <f>IF(ISBLANK('List of Employees'!B98),"",'List of Employees'!B98)</f>
        <v>BAYBAY LINDA G.</v>
      </c>
      <c r="C80" s="25" t="str">
        <f>VLOOKUP(Table3[[#This Row],[EMPLOYEE NAME]],Employees[[Employee Name]:[Office]],6)</f>
        <v>REGULAR</v>
      </c>
      <c r="I80" s="27">
        <f>SUM(Table3[[#This Row],['# SICK LEAVE]:['#OTHERS]])</f>
        <v>0</v>
      </c>
    </row>
    <row r="81" spans="1:9" ht="29.4" customHeight="1" x14ac:dyDescent="0.3">
      <c r="A81">
        <f t="shared" si="1"/>
        <v>76</v>
      </c>
      <c r="B81" t="str">
        <f>IF(ISBLANK('List of Employees'!B99),"",'List of Employees'!B99)</f>
        <v>BAYBAY LOLITA B.</v>
      </c>
      <c r="C81" s="25" t="str">
        <f>VLOOKUP(Table3[[#This Row],[EMPLOYEE NAME]],Employees[[Employee Name]:[Office]],6)</f>
        <v>REGULAR</v>
      </c>
      <c r="I81" s="27">
        <f>SUM(Table3[[#This Row],['# SICK LEAVE]:['#OTHERS]])</f>
        <v>0</v>
      </c>
    </row>
    <row r="82" spans="1:9" ht="29.4" customHeight="1" x14ac:dyDescent="0.3">
      <c r="A82">
        <f t="shared" si="1"/>
        <v>77</v>
      </c>
      <c r="B82" t="str">
        <f>IF(ISBLANK('List of Employees'!B100),"",'List of Employees'!B100)</f>
        <v>BAYBAY MA. PAZ R.</v>
      </c>
      <c r="C82" s="25" t="str">
        <f>VLOOKUP(Table3[[#This Row],[EMPLOYEE NAME]],Employees[[Employee Name]:[Office]],6)</f>
        <v>REGULAR</v>
      </c>
      <c r="I82" s="27">
        <f>SUM(Table3[[#This Row],['# SICK LEAVE]:['#OTHERS]])</f>
        <v>0</v>
      </c>
    </row>
    <row r="83" spans="1:9" ht="29.4" customHeight="1" x14ac:dyDescent="0.3">
      <c r="A83">
        <f t="shared" si="1"/>
        <v>78</v>
      </c>
      <c r="B83" t="str">
        <f>IF(ISBLANK('List of Employees'!B102),"",'List of Employees'!B102)</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Employees'!B103),"",'List of Employees'!B103)</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Employees'!B104),"",'List of Employees'!B104)</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Employees'!B105),"",'List of Employees'!B105)</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Employees'!B106),"",'List of Employees'!B106)</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Employees'!B107),"",'List of Employees'!B107)</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Employees'!B108),"",'List of Employees'!B108)</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Employees'!B109),"",'List of Employees'!B109)</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Employees'!B110),"",'List of Employees'!B110)</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Employees'!B111),"",'List of Employees'!B111)</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Employees'!B112),"",'List of Employees'!B112)</f>
        <v>BAYOT GARRY L.</v>
      </c>
      <c r="C93" s="25" t="str">
        <f>VLOOKUP(Table3[[#This Row],[EMPLOYEE NAME]],Employees[[Employee Name]:[Office]],6)</f>
        <v>CASUAL</v>
      </c>
      <c r="I93" s="27">
        <f>SUM(Table3[[#This Row],['# SICK LEAVE]:['#OTHERS]])</f>
        <v>0</v>
      </c>
    </row>
    <row r="94" spans="1:9" ht="29.4"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Employees'!B115),"",'List of Employees'!B115)</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Employees'!B116),"",'List of Employees'!B116)</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Employees'!B118),"",'List of Employees'!B118)</f>
        <v xml:space="preserve">BESAS TRECIA JOY  </v>
      </c>
      <c r="C97" s="25">
        <f>VLOOKUP(Table3[[#This Row],[EMPLOYEE NAME]],Employees[[Employee Name]:[Office]],6)</f>
        <v>0</v>
      </c>
      <c r="I97" s="27">
        <f>SUM(Table3[[#This Row],['# SICK LEAVE]:['#OTHERS]])</f>
        <v>0</v>
      </c>
    </row>
    <row r="98" spans="1:9" ht="29.4"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Employees'!B133),"",'List of Employees'!B133)</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Employees'!B134),"",'List of Employees'!B134)</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Employees'!B135),"",'List of Employees'!B135)</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Employees'!B136),"",'List of Employees'!B136)</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Employees'!B137),"",'List of Employees'!B137)</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Employees'!B138),"",'List of Employees'!B138)</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Employees'!B139),"",'List of Employees'!B139)</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Employees'!B140),"",'List of Employees'!B140)</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Employees'!B141),"",'List of Employees'!B141)</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Employees'!B142),"",'List of Employees'!B142)</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Employees'!B145),"",'List of Employees'!B145)</f>
        <v>CARAAN FELIX M.</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Employees'!B146),"",'List of Employees'!B146)</f>
        <v>CARAAN JOSEPHINE M.</v>
      </c>
      <c r="C119" s="25">
        <f>VLOOKUP(Table3[[#This Row],[EMPLOYEE NAME]],Employees[[Employee Name]:[Office]],6)</f>
        <v>0</v>
      </c>
      <c r="I119" s="27">
        <f>SUM(Table3[[#This Row],['# SICK LEAVE]:['#OTHERS]])</f>
        <v>0</v>
      </c>
    </row>
    <row r="120" spans="1:9" ht="29.4" customHeight="1" x14ac:dyDescent="0.3">
      <c r="A120">
        <f t="shared" si="1"/>
        <v>115</v>
      </c>
      <c r="B120" t="str">
        <f>IF(ISBLANK('List of Employees'!B147),"",'List of Employees'!B147)</f>
        <v>CARLITO ELENA M.</v>
      </c>
      <c r="C120" s="25" t="str">
        <f>VLOOKUP(Table3[[#This Row],[EMPLOYEE NAME]],Employees[[Employee Name]:[Office]],6)</f>
        <v>CASUAL</v>
      </c>
      <c r="I120" s="27">
        <f>SUM(Table3[[#This Row],['# SICK LEAVE]:['#OTHERS]])</f>
        <v>0</v>
      </c>
    </row>
    <row r="121" spans="1:9" ht="29.4" customHeight="1" x14ac:dyDescent="0.3">
      <c r="A121">
        <f t="shared" si="1"/>
        <v>116</v>
      </c>
      <c r="B121" t="str">
        <f>IF(ISBLANK('List of Employees'!B148),"",'List of Employees'!B148)</f>
        <v>CARMONA REMY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Employees'!B149),"",'List of Employees'!B149)</f>
        <v>CASI BRYAN C.</v>
      </c>
      <c r="C122" s="25" t="str">
        <f>VLOOKUP(Table3[[#This Row],[EMPLOYEE NAME]],Employees[[Employee Name]:[Office]],6)</f>
        <v>JOBCON</v>
      </c>
      <c r="I122" s="27">
        <f>SUM(Table3[[#This Row],['# SICK LEAVE]:['#OTHERS]])</f>
        <v>0</v>
      </c>
    </row>
    <row r="123" spans="1:9" ht="29.4"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Employees'!B154),"",'List of Employees'!B154)</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Employees'!B155),"",'List of Employees'!B155)</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Employees'!B156),"",'List of Employees'!B156)</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Employees'!B158),"",'List of Employees'!B158)</f>
        <v>COLETO HANY ROY D.</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Employees'!B161),"",'List of Employees'!B161)</f>
        <v>CONTEMPRATO JOHANES D.</v>
      </c>
      <c r="C129" s="25">
        <f>VLOOKUP(Table3[[#This Row],[EMPLOYEE NAME]],Employees[[Employee Name]:[Office]],6)</f>
        <v>0</v>
      </c>
      <c r="I129" s="27">
        <f>SUM(Table3[[#This Row],['# SICK LEAVE]:['#OTHERS]])</f>
        <v>0</v>
      </c>
    </row>
    <row r="130" spans="1:9" ht="29.4" customHeight="1" x14ac:dyDescent="0.3">
      <c r="A130">
        <f t="shared" si="1"/>
        <v>125</v>
      </c>
      <c r="B130" t="str">
        <f>IF(ISBLANK('List of Employees'!B162),"",'List of Employees'!B162)</f>
        <v>CONTRERAS ALEJANDRO M.</v>
      </c>
      <c r="C130" s="25" t="str">
        <f>VLOOKUP(Table3[[#This Row],[EMPLOYEE NAME]],Employees[[Employee Name]:[Office]],6)</f>
        <v>CASUAL</v>
      </c>
      <c r="I130" s="27">
        <f>SUM(Table3[[#This Row],['# SICK LEAVE]:['#OTHERS]])</f>
        <v>0</v>
      </c>
    </row>
    <row r="131" spans="1:9" ht="29.4" customHeight="1" x14ac:dyDescent="0.3">
      <c r="A131">
        <f t="shared" si="1"/>
        <v>126</v>
      </c>
      <c r="B131" t="str">
        <f>IF(ISBLANK('List of Employees'!B163),"",'List of Employees'!B163)</f>
        <v>CONTRERAS ALLAN B.</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Employees'!B164),"",'List of Employees'!B164)</f>
        <v>CONTRERAS SARAH JANE P.</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Employees'!B165),"",'List of Employees'!B165)</f>
        <v>CORTADO JOEL B.</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Employees'!B166),"",'List of Employees'!B166)</f>
        <v>CORTEZ CHERIELYN B.</v>
      </c>
      <c r="C134" s="25">
        <f>VLOOKUP(Table3[[#This Row],[EMPLOYEE NAME]],Employees[[Employee Name]:[Office]],6)</f>
        <v>0</v>
      </c>
      <c r="I134" s="27">
        <f>SUM(Table3[[#This Row],['# SICK LEAVE]:['#OTHERS]])</f>
        <v>0</v>
      </c>
    </row>
    <row r="135" spans="1:9" ht="29.4" customHeight="1" x14ac:dyDescent="0.3">
      <c r="A135">
        <f t="shared" si="2"/>
        <v>130</v>
      </c>
      <c r="B135" t="str">
        <f>IF(ISBLANK('List of Employees'!B168),"",'List of Employees'!B168)</f>
        <v>CORTEZ MARCOS NOEL A.</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Employees'!B169),"",'List of Employees'!B169)</f>
        <v>CORTEZ NERIFE H.</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Employees'!B170),"",'List of Employees'!B170)</f>
        <v>COSA PAOLA GRACE P.</v>
      </c>
      <c r="C137" s="25" t="str">
        <f>VLOOKUP(Table3[[#This Row],[EMPLOYEE NAME]],Employees[[Employee Name]:[Office]],6)</f>
        <v>CASUAL</v>
      </c>
      <c r="I137" s="27">
        <f>SUM(Table3[[#This Row],['# SICK LEAVE]:['#OTHERS]])</f>
        <v>0</v>
      </c>
    </row>
    <row r="138" spans="1:9" ht="29.4" customHeight="1" x14ac:dyDescent="0.3">
      <c r="A138">
        <f t="shared" si="2"/>
        <v>133</v>
      </c>
      <c r="B138" t="str">
        <f>IF(ISBLANK('List of Employees'!B171),"",'List of Employees'!B171)</f>
        <v xml:space="preserve">COSINO RIMWELL  </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Employees'!B172),"",'List of Employees'!B172)</f>
        <v>COSME CORAZON O.</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Employees'!B173),"",'List of Employees'!B173)</f>
        <v>COSME MA VICTORIA M.</v>
      </c>
      <c r="C140" s="25" t="str">
        <f>VLOOKUP(Table3[[#This Row],[EMPLOYEE NAME]],Employees[[Employee Name]:[Office]],6)</f>
        <v>REGULAR</v>
      </c>
      <c r="I140" s="27">
        <f>SUM(Table3[[#This Row],['# SICK LEAVE]:['#OTHERS]])</f>
        <v>0</v>
      </c>
    </row>
    <row r="141" spans="1:9" ht="29.4" customHeight="1" x14ac:dyDescent="0.3">
      <c r="A141">
        <f t="shared" si="2"/>
        <v>136</v>
      </c>
      <c r="B141" t="str">
        <f>IF(ISBLANK('List of Employees'!B174),"",'List of Employees'!B174)</f>
        <v>COSTANTE  SYLVIA C.</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Employees'!B175),"",'List of Employees'!B175)</f>
        <v>COSTANTE HERBERT F.</v>
      </c>
      <c r="C142" s="25" t="str">
        <f>VLOOKUP(Table3[[#This Row],[EMPLOYEE NAME]],Employees[[Employee Name]:[Office]],6)</f>
        <v>JOBCON</v>
      </c>
      <c r="I142" s="27">
        <f>SUM(Table3[[#This Row],['# SICK LEAVE]:['#OTHERS]])</f>
        <v>0</v>
      </c>
    </row>
    <row r="143" spans="1:9" ht="29.4" customHeight="1" x14ac:dyDescent="0.3">
      <c r="A143">
        <f t="shared" si="2"/>
        <v>138</v>
      </c>
      <c r="B143" t="str">
        <f>IF(ISBLANK('List of Employees'!B176),"",'List of Employees'!B176)</f>
        <v>COTONER NELIA C.</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Employees'!B177),"",'List of Employees'!B177)</f>
        <v>CREUS SAMUEL A.</v>
      </c>
      <c r="C144" s="25">
        <f>VLOOKUP(Table3[[#This Row],[EMPLOYEE NAME]],Employees[[Employee Name]:[Office]],6)</f>
        <v>0</v>
      </c>
      <c r="I144" s="27">
        <f>SUM(Table3[[#This Row],['# SICK LEAVE]:['#OTHERS]])</f>
        <v>0</v>
      </c>
    </row>
    <row r="145" spans="1:9" ht="29.4" customHeight="1" x14ac:dyDescent="0.3">
      <c r="A145">
        <f t="shared" si="2"/>
        <v>140</v>
      </c>
      <c r="B145" t="str">
        <f>IF(ISBLANK('List of Employees'!B178),"",'List of Employees'!B178)</f>
        <v>CRIZALDO THELMA U.</v>
      </c>
      <c r="C145" s="25" t="str">
        <f>VLOOKUP(Table3[[#This Row],[EMPLOYEE NAME]],Employees[[Employee Name]:[Office]],6)</f>
        <v>REGULAR</v>
      </c>
      <c r="I145" s="27">
        <f>SUM(Table3[[#This Row],['# SICK LEAVE]:['#OTHERS]])</f>
        <v>0</v>
      </c>
    </row>
    <row r="146" spans="1:9" ht="29.4" customHeight="1" x14ac:dyDescent="0.3">
      <c r="A146">
        <f t="shared" si="2"/>
        <v>141</v>
      </c>
      <c r="B146" t="str">
        <f>IF(ISBLANK('List of Employees'!B179),"",'List of Employees'!B179)</f>
        <v>CROOX VALERIE R.</v>
      </c>
      <c r="C146" s="25" t="str">
        <f>VLOOKUP(Table3[[#This Row],[EMPLOYEE NAME]],Employees[[Employee Name]:[Office]],6)</f>
        <v>CASUAL</v>
      </c>
      <c r="I146" s="27">
        <f>SUM(Table3[[#This Row],['# SICK LEAVE]:['#OTHERS]])</f>
        <v>0</v>
      </c>
    </row>
    <row r="147" spans="1:9" ht="29.4" customHeight="1" x14ac:dyDescent="0.3">
      <c r="A147">
        <f t="shared" si="2"/>
        <v>142</v>
      </c>
      <c r="B147" t="str">
        <f>IF(ISBLANK('List of Employees'!B180),"",'List of Employees'!B180)</f>
        <v>CRUZADA MAGDALENA A.</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Employees'!B181),"",'List of Employees'!B181)</f>
        <v>CUENO FLOR M.</v>
      </c>
      <c r="C148" s="25" t="str">
        <f>VLOOKUP(Table3[[#This Row],[EMPLOYEE NAME]],Employees[[Employee Name]:[Office]],6)</f>
        <v>CASUAL</v>
      </c>
      <c r="I148" s="27">
        <f>SUM(Table3[[#This Row],['# SICK LEAVE]:['#OTHERS]])</f>
        <v>0</v>
      </c>
    </row>
    <row r="149" spans="1:9" ht="29.4" customHeight="1" x14ac:dyDescent="0.3">
      <c r="A149">
        <f t="shared" si="2"/>
        <v>144</v>
      </c>
      <c r="B149" t="str">
        <f>IF(ISBLANK('List of Employees'!B182),"",'List of Employees'!B182)</f>
        <v>CUIZON DAYLIN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Employees'!B183),"",'List of Employees'!B183)</f>
        <v xml:space="preserve">DAIZ PAUL MICHAEL  </v>
      </c>
      <c r="C150" s="25">
        <f>VLOOKUP(Table3[[#This Row],[EMPLOYEE NAME]],Employees[[Employee Name]:[Office]],6)</f>
        <v>0</v>
      </c>
      <c r="I150" s="27">
        <f>SUM(Table3[[#This Row],['# SICK LEAVE]:['#OTHERS]])</f>
        <v>0</v>
      </c>
    </row>
    <row r="151" spans="1:9" ht="29.4" customHeight="1" x14ac:dyDescent="0.3">
      <c r="A151">
        <f t="shared" si="2"/>
        <v>146</v>
      </c>
      <c r="B151" t="str">
        <f>IF(ISBLANK('List of Employees'!B184),"",'List of Employees'!B184)</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Employees'!B186),"",'List of Employees'!B186)</f>
        <v>DAVID MELANIE D.</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Employees'!B187),"",'List of Employees'!B187)</f>
        <v>DE ASIS JANETTE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Employees'!B188),"",'List of Employees'!B188)</f>
        <v>DE CASTRO  CHRISTINE JEAN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Employees'!B191),"",'List of Employees'!B191)</f>
        <v>DE CASTRO JUANITA M.</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Employees'!B194),"",'List of Employees'!B194)</f>
        <v>DE GRANO  RONALEI P.</v>
      </c>
      <c r="C156" s="25">
        <f>VLOOKUP(Table3[[#This Row],[EMPLOYEE NAME]],Employees[[Employee Name]:[Office]],6)</f>
        <v>0</v>
      </c>
      <c r="I156" s="27">
        <f>SUM(Table3[[#This Row],['# SICK LEAVE]:['#OTHERS]])</f>
        <v>0</v>
      </c>
    </row>
    <row r="157" spans="1:9" ht="29.4" customHeight="1" x14ac:dyDescent="0.3">
      <c r="A157">
        <f t="shared" si="2"/>
        <v>152</v>
      </c>
      <c r="B157" t="str">
        <f>IF(ISBLANK('List of Employees'!B195),"",'List of Employees'!B195)</f>
        <v>DE GRANO LIUSA R.</v>
      </c>
      <c r="C157" s="25" t="str">
        <f>VLOOKUP(Table3[[#This Row],[EMPLOYEE NAME]],Employees[[Employee Name]:[Office]],6)</f>
        <v>REGULAR</v>
      </c>
      <c r="I157" s="27">
        <f>SUM(Table3[[#This Row],['# SICK LEAVE]:['#OTHERS]])</f>
        <v>0</v>
      </c>
    </row>
    <row r="158" spans="1:9" ht="29.4" customHeight="1" x14ac:dyDescent="0.3">
      <c r="A158">
        <f t="shared" si="2"/>
        <v>153</v>
      </c>
      <c r="B158" t="str">
        <f>IF(ISBLANK('List of Employees'!B197),"",'List of Employees'!B197)</f>
        <v>DE GUIA MARIVIC B.</v>
      </c>
      <c r="C158" s="25" t="str">
        <f>VLOOKUP(Table3[[#This Row],[EMPLOYEE NAME]],Employees[[Employee Name]:[Office]],6)</f>
        <v>JOBCON</v>
      </c>
      <c r="I158" s="27">
        <f>SUM(Table3[[#This Row],['# SICK LEAVE]:['#OTHERS]])</f>
        <v>0</v>
      </c>
    </row>
    <row r="159" spans="1:9" ht="29.4" customHeight="1" x14ac:dyDescent="0.3">
      <c r="A159">
        <f t="shared" si="2"/>
        <v>154</v>
      </c>
      <c r="B159" t="str">
        <f>IF(ISBLANK('List of Employees'!B198),"",'List of Employees'!B198)</f>
        <v xml:space="preserve">DE GUZMAN CLEMENTE  </v>
      </c>
      <c r="C159" s="25" t="str">
        <f>VLOOKUP(Table3[[#This Row],[EMPLOYEE NAME]],Employees[[Employee Name]:[Office]],6)</f>
        <v>CASUAL</v>
      </c>
      <c r="I159" s="27">
        <f>SUM(Table3[[#This Row],['# SICK LEAVE]:['#OTHERS]])</f>
        <v>0</v>
      </c>
    </row>
    <row r="160" spans="1:9" ht="29.4" customHeight="1" x14ac:dyDescent="0.3">
      <c r="A160">
        <f t="shared" si="2"/>
        <v>155</v>
      </c>
      <c r="B160" t="str">
        <f>IF(ISBLANK('List of Employees'!B199),"",'List of Employees'!B199)</f>
        <v>DE GUZMAN RONALD ANDREW G.</v>
      </c>
      <c r="C160" s="25" t="str">
        <f>VLOOKUP(Table3[[#This Row],[EMPLOYEE NAME]],Employees[[Employee Name]:[Office]],6)</f>
        <v>REGULAR</v>
      </c>
      <c r="I160" s="27">
        <f>SUM(Table3[[#This Row],['# SICK LEAVE]:['#OTHERS]])</f>
        <v>0</v>
      </c>
    </row>
    <row r="161" spans="1:9" ht="29.4" customHeight="1" x14ac:dyDescent="0.3">
      <c r="A161">
        <f t="shared" si="2"/>
        <v>156</v>
      </c>
      <c r="B161" t="str">
        <f>IF(ISBLANK('List of Employees'!B200),"",'List of Employees'!B200)</f>
        <v>DE LARA GRACE L.</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Employees'!B201),"",'List of Employees'!B201)</f>
        <v>DE LEON ANALITA B.</v>
      </c>
      <c r="C162" s="25" t="str">
        <f>VLOOKUP(Table3[[#This Row],[EMPLOYEE NAME]],Employees[[Employee Name]:[Office]],6)</f>
        <v>CASUAL</v>
      </c>
      <c r="I162" s="27">
        <f>SUM(Table3[[#This Row],['# SICK LEAVE]:['#OTHERS]])</f>
        <v>0</v>
      </c>
    </row>
    <row r="163" spans="1:9" ht="29.4" customHeight="1" x14ac:dyDescent="0.3">
      <c r="A163">
        <f t="shared" si="2"/>
        <v>158</v>
      </c>
      <c r="B163" t="str">
        <f>IF(ISBLANK('List of Employees'!B202),"",'List of Employees'!B202)</f>
        <v xml:space="preserve">DE LUNA ERNESTO  </v>
      </c>
      <c r="C163" s="25" t="str">
        <f>VLOOKUP(Table3[[#This Row],[EMPLOYEE NAME]],Employees[[Employee Name]:[Office]],6)</f>
        <v>REGULAR</v>
      </c>
      <c r="I163" s="27">
        <f>SUM(Table3[[#This Row],['# SICK LEAVE]:['#OTHERS]])</f>
        <v>0</v>
      </c>
    </row>
    <row r="164" spans="1:9" ht="29.4" customHeight="1" x14ac:dyDescent="0.3">
      <c r="A164">
        <f t="shared" si="2"/>
        <v>159</v>
      </c>
      <c r="B164" t="str">
        <f>IF(ISBLANK('List of Employees'!B203),"",'List of Employees'!B203)</f>
        <v>DE OCAMPO ALMA A.</v>
      </c>
      <c r="C164" s="25" t="str">
        <f>VLOOKUP(Table3[[#This Row],[EMPLOYEE NAME]],Employees[[Employee Name]:[Office]],6)</f>
        <v>REGULAR</v>
      </c>
      <c r="I164" s="27">
        <f>SUM(Table3[[#This Row],['# SICK LEAVE]:['#OTHERS]])</f>
        <v>0</v>
      </c>
    </row>
    <row r="165" spans="1:9" ht="29.4" customHeight="1" x14ac:dyDescent="0.3">
      <c r="A165">
        <f t="shared" si="2"/>
        <v>160</v>
      </c>
      <c r="B165" t="str">
        <f>IF(ISBLANK('List of Employees'!B204),"",'List of Employees'!B204)</f>
        <v>DE OCAMPO MA. ELENA D.</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Employees'!B205),"",'List of Employees'!B205)</f>
        <v>DE OCAMPO MARISSA B.</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Employees'!B206),"",'List of Employees'!B206)</f>
        <v>DE SAGUN NANCY D.</v>
      </c>
      <c r="C167" s="25" t="str">
        <f>VLOOKUP(Table3[[#This Row],[EMPLOYEE NAME]],Employees[[Employee Name]:[Office]],6)</f>
        <v>CASUAL</v>
      </c>
      <c r="I167" s="27">
        <f>SUM(Table3[[#This Row],['# SICK LEAVE]:['#OTHERS]])</f>
        <v>0</v>
      </c>
    </row>
    <row r="168" spans="1:9" ht="29.4" customHeight="1" x14ac:dyDescent="0.3">
      <c r="A168">
        <f t="shared" si="2"/>
        <v>163</v>
      </c>
      <c r="B168" t="str">
        <f>IF(ISBLANK('List of Employees'!B207),"",'List of Employees'!B207)</f>
        <v>DE SAGUN NOLI E.</v>
      </c>
      <c r="C168" s="25">
        <f>VLOOKUP(Table3[[#This Row],[EMPLOYEE NAME]],Employees[[Employee Name]:[Office]],6)</f>
        <v>0</v>
      </c>
      <c r="I168" s="27">
        <f>SUM(Table3[[#This Row],['# SICK LEAVE]:['#OTHERS]])</f>
        <v>0</v>
      </c>
    </row>
    <row r="169" spans="1:9" ht="29.4" customHeight="1" x14ac:dyDescent="0.3">
      <c r="A169">
        <f t="shared" si="2"/>
        <v>164</v>
      </c>
      <c r="B169" t="str">
        <f>IF(ISBLANK('List of Employees'!B209),"",'List of Employees'!B209)</f>
        <v>DE VILLA JAYVEE U.</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Employees'!B211),"",'List of Employees'!B211)</f>
        <v>DE VILLA OFELIA G.</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Employees'!B214),"",'List of Employees'!B214)</f>
        <v>DEL MUNDO JONAS B.</v>
      </c>
      <c r="C171" s="25" t="str">
        <f>VLOOKUP(Table3[[#This Row],[EMPLOYEE NAME]],Employees[[Employee Name]:[Office]],6)</f>
        <v>CASUAL</v>
      </c>
      <c r="I171" s="27">
        <f>SUM(Table3[[#This Row],['# SICK LEAVE]:['#OTHERS]])</f>
        <v>0</v>
      </c>
    </row>
    <row r="172" spans="1:9" ht="29.4" customHeight="1" x14ac:dyDescent="0.3">
      <c r="A172">
        <f t="shared" si="2"/>
        <v>167</v>
      </c>
      <c r="B172" t="str">
        <f>IF(ISBLANK('List of Employees'!B215),"",'List of Employees'!B215)</f>
        <v>DEL MUNDO ROSALLE A.</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Employees'!B216),"",'List of Employees'!B216)</f>
        <v>DELA CRUZ CHARITO A.</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Employees'!B217),"",'List of Employees'!B217)</f>
        <v>DELA CRUZ EVANGELINE P.</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Employees'!B218),"",'List of Employees'!B218)</f>
        <v>DELA CRUZ SHEILA G.</v>
      </c>
      <c r="C175" s="25" t="str">
        <f>VLOOKUP(Table3[[#This Row],[EMPLOYEE NAME]],Employees[[Employee Name]:[Office]],6)</f>
        <v>REGULAR</v>
      </c>
      <c r="I175" s="27">
        <f>SUM(Table3[[#This Row],['# SICK LEAVE]:['#OTHERS]])</f>
        <v>0</v>
      </c>
    </row>
    <row r="176" spans="1:9" ht="29.4" customHeight="1" x14ac:dyDescent="0.3">
      <c r="A176">
        <f t="shared" si="2"/>
        <v>171</v>
      </c>
      <c r="B176" t="str">
        <f>IF(ISBLANK('List of Employees'!B220),"",'List of Employees'!B220)</f>
        <v>DELA PEÑA ALFREDO C.</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Employees'!B221),"",'List of Employees'!B221)</f>
        <v>DELFINO NINA C.</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Employees'!B222),"",'List of Employees'!B222)</f>
        <v xml:space="preserve">DELMUNDO JONAS  </v>
      </c>
      <c r="C178" s="25">
        <f>VLOOKUP(Table3[[#This Row],[EMPLOYEE NAME]],Employees[[Employee Name]:[Office]],6)</f>
        <v>0</v>
      </c>
      <c r="I178" s="27">
        <f>SUM(Table3[[#This Row],['# SICK LEAVE]:['#OTHERS]])</f>
        <v>0</v>
      </c>
    </row>
    <row r="179" spans="1:9" ht="29.4" customHeight="1" x14ac:dyDescent="0.3">
      <c r="A179">
        <f t="shared" si="2"/>
        <v>174</v>
      </c>
      <c r="B179" t="str">
        <f>IF(ISBLANK('List of Employees'!B223),"",'List of Employees'!B223)</f>
        <v>DEMATERA PEDRO B.</v>
      </c>
      <c r="C179" s="25" t="str">
        <f>VLOOKUP(Table3[[#This Row],[EMPLOYEE NAME]],Employees[[Employee Name]:[Office]],6)</f>
        <v>CASUAL</v>
      </c>
      <c r="I179" s="27">
        <f>SUM(Table3[[#This Row],['# SICK LEAVE]:['#OTHERS]])</f>
        <v>0</v>
      </c>
    </row>
    <row r="180" spans="1:9" ht="29.4" customHeight="1" x14ac:dyDescent="0.3">
      <c r="A180">
        <f t="shared" si="2"/>
        <v>175</v>
      </c>
      <c r="B180" t="str">
        <f>IF(ISBLANK('List of Employees'!B224),"",'List of Employees'!B224)</f>
        <v>DERLA APOLONIO JR D.</v>
      </c>
      <c r="C180" s="25" t="str">
        <f>VLOOKUP(Table3[[#This Row],[EMPLOYEE NAME]],Employees[[Employee Name]:[Office]],6)</f>
        <v>CASUAL</v>
      </c>
      <c r="I180" s="27">
        <f>SUM(Table3[[#This Row],['# SICK LEAVE]:['#OTHERS]])</f>
        <v>0</v>
      </c>
    </row>
    <row r="181" spans="1:9" ht="29.4" customHeight="1" x14ac:dyDescent="0.3">
      <c r="A181">
        <f t="shared" si="2"/>
        <v>176</v>
      </c>
      <c r="B181" t="str">
        <f>IF(ISBLANK('List of Employees'!B226),"",'List of Employees'!B226)</f>
        <v>DESEPEDA ADELAIDA R.</v>
      </c>
      <c r="C181" s="25">
        <f>VLOOKUP(Table3[[#This Row],[EMPLOYEE NAME]],Employees[[Employee Name]:[Office]],6)</f>
        <v>0</v>
      </c>
      <c r="I181" s="27">
        <f>SUM(Table3[[#This Row],['# SICK LEAVE]:['#OTHERS]])</f>
        <v>0</v>
      </c>
    </row>
    <row r="182" spans="1:9" ht="29.4" customHeight="1" x14ac:dyDescent="0.3">
      <c r="A182">
        <f t="shared" si="2"/>
        <v>177</v>
      </c>
      <c r="B182" t="str">
        <f>IF(ISBLANK('List of Employees'!B227),"",'List of Employees'!B227)</f>
        <v>DESINGAŃO PURIFICACION A.</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Employees'!B228),"",'List of Employees'!B228)</f>
        <v xml:space="preserve">DESIPEDA ALDWIN  </v>
      </c>
      <c r="C183" s="25">
        <f>VLOOKUP(Table3[[#This Row],[EMPLOYEE NAME]],Employees[[Employee Name]:[Office]],6)</f>
        <v>0</v>
      </c>
      <c r="I183" s="27">
        <f>SUM(Table3[[#This Row],['# SICK LEAVE]:['#OTHERS]])</f>
        <v>0</v>
      </c>
    </row>
    <row r="184" spans="1:9" ht="29.4" customHeight="1" x14ac:dyDescent="0.3">
      <c r="A184">
        <f t="shared" si="2"/>
        <v>179</v>
      </c>
      <c r="B184" t="str">
        <f>IF(ISBLANK('List of Employees'!B229),"",'List of Employees'!B229)</f>
        <v>DESIPEDA MACARIA P.</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Employees'!B230),"",'List of Employees'!B230)</f>
        <v>DEVILLA ALICE P.</v>
      </c>
      <c r="C185" s="25">
        <f>VLOOKUP(Table3[[#This Row],[EMPLOYEE NAME]],Employees[[Employee Name]:[Office]],6)</f>
        <v>0</v>
      </c>
      <c r="I185" s="27">
        <f>SUM(Table3[[#This Row],['# SICK LEAVE]:['#OTHERS]])</f>
        <v>0</v>
      </c>
    </row>
    <row r="186" spans="1:9" ht="29.4" customHeight="1" x14ac:dyDescent="0.3">
      <c r="A186">
        <f t="shared" si="2"/>
        <v>181</v>
      </c>
      <c r="B186" t="str">
        <f>IF(ISBLANK('List of Employees'!B231),"",'List of Employees'!B231)</f>
        <v>DIAZ CAROLINA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Employees'!B232),"",'List of Employees'!B232)</f>
        <v xml:space="preserve">DIGNO DANILO  </v>
      </c>
      <c r="C187" s="25" t="str">
        <f>VLOOKUP(Table3[[#This Row],[EMPLOYEE NAME]],Employees[[Employee Name]:[Office]],6)</f>
        <v>CASUAL</v>
      </c>
      <c r="I187" s="27">
        <f>SUM(Table3[[#This Row],['# SICK LEAVE]:['#OTHERS]])</f>
        <v>0</v>
      </c>
    </row>
    <row r="188" spans="1:9" ht="29.4" customHeight="1" x14ac:dyDescent="0.3">
      <c r="A188">
        <f t="shared" si="2"/>
        <v>183</v>
      </c>
      <c r="B188" t="str">
        <f>IF(ISBLANK('List of Employees'!B233),"",'List of Employees'!B233)</f>
        <v xml:space="preserve">DIGO MANUEL  </v>
      </c>
      <c r="C188" s="25" t="str">
        <f>VLOOKUP(Table3[[#This Row],[EMPLOYEE NAME]],Employees[[Employee Name]:[Office]],6)</f>
        <v>REGULAR</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Employees'!B234),"",'List of Employees'!B234)</f>
        <v>DIGO MARIE BERNADETTE C.</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Employees'!B237),"",'List of Employees'!B237)</f>
        <v>DIMAANO LEOVIGILDA A.</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Employees'!B238),"",'List of Employees'!B238)</f>
        <v>DIMAILIG ARLYN R.</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Employees'!B239),"",'List of Employees'!B239)</f>
        <v>DIMAPILIS ALFREDO C.</v>
      </c>
      <c r="C193" s="25" t="str">
        <f>VLOOKUP(Table3[[#This Row],[EMPLOYEE NAME]],Employees[[Employee Name]:[Office]],6)</f>
        <v>REGULAR</v>
      </c>
      <c r="I193" s="27">
        <f>SUM(Table3[[#This Row],['# SICK LEAVE]:['#OTHERS]])</f>
        <v>0</v>
      </c>
    </row>
    <row r="194" spans="1:9" ht="29.4" customHeight="1" x14ac:dyDescent="0.3">
      <c r="A194">
        <f t="shared" si="2"/>
        <v>189</v>
      </c>
      <c r="B194" t="str">
        <f>IF(ISBLANK('List of Employees'!B240),"",'List of Employees'!B240)</f>
        <v>DIMAPILIS ANTHONY A.</v>
      </c>
      <c r="C194" s="25" t="str">
        <f>VLOOKUP(Table3[[#This Row],[EMPLOYEE NAME]],Employees[[Employee Name]:[Office]],6)</f>
        <v>REGULAR</v>
      </c>
      <c r="I194" s="27">
        <f>SUM(Table3[[#This Row],['# SICK LEAVE]:['#OTHERS]])</f>
        <v>0</v>
      </c>
    </row>
    <row r="195" spans="1:9" ht="29.4" customHeight="1" x14ac:dyDescent="0.3">
      <c r="A195">
        <f t="shared" si="2"/>
        <v>190</v>
      </c>
      <c r="B195" t="str">
        <f>IF(ISBLANK('List of Employees'!B241),"",'List of Employees'!B241)</f>
        <v>DIMAPILIS ARIEL M.</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Employees'!B242),"",'List of Employees'!B242)</f>
        <v>DIMAPILIS DENNIS C.</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Employees'!B243),"",'List of Employees'!B243)</f>
        <v>DIMAPILIS ELIZABETH A.</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Employees'!B244),"",'List of Employees'!B244)</f>
        <v>DIMAPILIS ELVIRA S.</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Employees'!B245),"",'List of Employees'!B245)</f>
        <v>DIMAPILIS JONNA T.</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Employees'!B246),"",'List of Employees'!B246)</f>
        <v>DIMAPILIS JOSEPHINE P.</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Employees'!B247),"",'List of Employees'!B247)</f>
        <v>DIMAPILIS MA. TRINIDAD S.</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Employees'!B248),"",'List of Employees'!B248)</f>
        <v>DIMAPILIS VILMA T.</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Employees'!B249),"",'List of Employees'!B249)</f>
        <v>DIMAPILIS VINCE BENEDICT R.</v>
      </c>
      <c r="C205" s="25" t="str">
        <f>VLOOKUP(Table3[[#This Row],[EMPLOYEE NAME]],Employees[[Employee Name]:[Office]],6)</f>
        <v>JOBCON</v>
      </c>
      <c r="I205" s="27">
        <f>SUM(Table3[[#This Row],['# SICK LEAVE]:['#OTHERS]])</f>
        <v>0</v>
      </c>
    </row>
    <row r="206" spans="1:9" ht="29.4" customHeight="1" x14ac:dyDescent="0.3">
      <c r="A206">
        <f t="shared" si="3"/>
        <v>201</v>
      </c>
      <c r="B206" t="str">
        <f>IF(ISBLANK('List of Employees'!B250),"",'List of Employees'!B250)</f>
        <v>DIMARANAN ANNA P.</v>
      </c>
      <c r="C206" s="25" t="str">
        <f>VLOOKUP(Table3[[#This Row],[EMPLOYEE NAME]],Employees[[Employee Name]:[Office]],6)</f>
        <v>JOBCON</v>
      </c>
      <c r="I206" s="27">
        <f>SUM(Table3[[#This Row],['# SICK LEAVE]:['#OTHERS]])</f>
        <v>0</v>
      </c>
    </row>
    <row r="207" spans="1:9" ht="29.4" customHeight="1" x14ac:dyDescent="0.3">
      <c r="A207">
        <f t="shared" si="3"/>
        <v>202</v>
      </c>
      <c r="B207" t="str">
        <f>IF(ISBLANK('List of Employees'!B251),"",'List of Employees'!B251)</f>
        <v>DIMARANAN GREGORIA C.</v>
      </c>
      <c r="C207" s="25" t="str">
        <f>VLOOKUP(Table3[[#This Row],[EMPLOYEE NAME]],Employees[[Employee Name]:[Office]],6)</f>
        <v>REGULAR</v>
      </c>
      <c r="I207" s="27">
        <f>SUM(Table3[[#This Row],['# SICK LEAVE]:['#OTHERS]])</f>
        <v>0</v>
      </c>
    </row>
    <row r="208" spans="1:9" ht="29.4" customHeight="1" x14ac:dyDescent="0.3">
      <c r="A208">
        <f t="shared" si="3"/>
        <v>203</v>
      </c>
      <c r="B208" t="str">
        <f>IF(ISBLANK('List of Employees'!B252),"",'List of Employees'!B252)</f>
        <v>DIMARANAN JENELIN B.</v>
      </c>
      <c r="C208" s="25" t="str">
        <f>VLOOKUP(Table3[[#This Row],[EMPLOYEE NAME]],Employees[[Employee Name]:[Office]],6)</f>
        <v>CASUAL</v>
      </c>
      <c r="I208" s="27">
        <f>SUM(Table3[[#This Row],['# SICK LEAVE]:['#OTHERS]])</f>
        <v>0</v>
      </c>
    </row>
    <row r="209" spans="1:9" ht="29.4" customHeight="1" x14ac:dyDescent="0.3">
      <c r="A209">
        <f t="shared" si="3"/>
        <v>204</v>
      </c>
      <c r="B209" t="str">
        <f>IF(ISBLANK('List of Employees'!B253),"",'List of Employees'!B253)</f>
        <v>DIMARANAN JOEL M.</v>
      </c>
      <c r="C209" s="25" t="str">
        <f>VLOOKUP(Table3[[#This Row],[EMPLOYEE NAME]],Employees[[Employee Name]:[Office]],6)</f>
        <v>JOBCON</v>
      </c>
      <c r="I209" s="27">
        <f>SUM(Table3[[#This Row],['# SICK LEAVE]:['#OTHERS]])</f>
        <v>0</v>
      </c>
    </row>
    <row r="210" spans="1:9" ht="29.4" customHeight="1" x14ac:dyDescent="0.3">
      <c r="A210">
        <f t="shared" si="3"/>
        <v>205</v>
      </c>
      <c r="B210" t="str">
        <f>IF(ISBLANK('List of Employees'!B255),"",'List of Employees'!B255)</f>
        <v>DIMARANAN PERPETUA F.</v>
      </c>
      <c r="C210" s="25" t="str">
        <f>VLOOKUP(Table3[[#This Row],[EMPLOYEE NAME]],Employees[[Employee Name]:[Office]],6)</f>
        <v>REGULAR</v>
      </c>
      <c r="I210" s="27">
        <f>SUM(Table3[[#This Row],['# SICK LEAVE]:['#OTHERS]])</f>
        <v>0</v>
      </c>
    </row>
    <row r="211" spans="1:9" ht="29.4" customHeight="1" x14ac:dyDescent="0.3">
      <c r="A211">
        <f t="shared" si="3"/>
        <v>206</v>
      </c>
      <c r="B211" t="str">
        <f>IF(ISBLANK('List of Employees'!B256),"",'List of Employees'!B256)</f>
        <v>DIMARANAN REYNALDO R.</v>
      </c>
      <c r="C211" s="25" t="str">
        <f>VLOOKUP(Table3[[#This Row],[EMPLOYEE NAME]],Employees[[Employee Name]:[Office]],6)</f>
        <v>REGULAR</v>
      </c>
      <c r="I211" s="27">
        <f>SUM(Table3[[#This Row],['# SICK LEAVE]:['#OTHERS]])</f>
        <v>0</v>
      </c>
    </row>
    <row r="212" spans="1:9" ht="29.4" customHeight="1" x14ac:dyDescent="0.3">
      <c r="A212">
        <f t="shared" si="3"/>
        <v>207</v>
      </c>
      <c r="B212" t="str">
        <f>IF(ISBLANK('List of Employees'!B257),"",'List of Employees'!B257)</f>
        <v>DIMARANAN RODORA G.</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Employees'!B259),"",'List of Employees'!B259)</f>
        <v>DISEPEDA MACARIA P.</v>
      </c>
      <c r="C213" s="25" t="str">
        <f>VLOOKUP(Table3[[#This Row],[EMPLOYEE NAME]],Employees[[Employee Name]:[Office]],6)</f>
        <v>CASUAL</v>
      </c>
      <c r="I213" s="27">
        <f>SUM(Table3[[#This Row],['# SICK LEAVE]:['#OTHERS]])</f>
        <v>0</v>
      </c>
    </row>
    <row r="214" spans="1:9" ht="29.4" customHeight="1" x14ac:dyDescent="0.3">
      <c r="A214">
        <f t="shared" si="3"/>
        <v>209</v>
      </c>
      <c r="B214" t="str">
        <f>IF(ISBLANK('List of Employees'!B260),"",'List of Employees'!B260)</f>
        <v xml:space="preserve">DISEPEDA ROMELITO  </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Employees'!B261),"",'List of Employees'!B261)</f>
        <v xml:space="preserve">DOCTORA ZENAIDA  </v>
      </c>
      <c r="C215" s="25" t="str">
        <f>VLOOKUP(Table3[[#This Row],[EMPLOYEE NAME]],Employees[[Employee Name]:[Office]],6)</f>
        <v>REGULAR</v>
      </c>
      <c r="I215" s="27">
        <f>SUM(Table3[[#This Row],['# SICK LEAVE]:['#OTHERS]])</f>
        <v>0</v>
      </c>
    </row>
    <row r="216" spans="1:9" ht="29.4" customHeight="1" x14ac:dyDescent="0.3">
      <c r="A216">
        <f t="shared" si="3"/>
        <v>211</v>
      </c>
      <c r="B216" t="str">
        <f>IF(ISBLANK('List of Employees'!B262),"",'List of Employees'!B262)</f>
        <v>DOGELIO CHRISTIAN B.</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Employees'!B263),"",'List of Employees'!B263)</f>
        <v>DOGELIO DANNA MARIZ V.</v>
      </c>
      <c r="C217" s="25">
        <f>VLOOKUP(Table3[[#This Row],[EMPLOYEE NAME]],Employees[[Employee Name]:[Office]],6)</f>
        <v>0</v>
      </c>
      <c r="I217" s="27">
        <f>SUM(Table3[[#This Row],['# SICK LEAVE]:['#OTHERS]])</f>
        <v>0</v>
      </c>
    </row>
    <row r="218" spans="1:9" ht="29.4" customHeight="1" x14ac:dyDescent="0.3">
      <c r="A218">
        <f t="shared" si="3"/>
        <v>213</v>
      </c>
      <c r="B218" t="str">
        <f>IF(ISBLANK('List of Employees'!B264),"",'List of Employees'!B264)</f>
        <v>DOGELIO JEAN MELODY M.</v>
      </c>
      <c r="C218" s="25" t="str">
        <f>VLOOKUP(Table3[[#This Row],[EMPLOYEE NAME]],Employees[[Employee Name]:[Office]],6)</f>
        <v>JOBCON</v>
      </c>
      <c r="I218" s="27">
        <f>SUM(Table3[[#This Row],['# SICK LEAVE]:['#OTHERS]])</f>
        <v>0</v>
      </c>
    </row>
    <row r="219" spans="1:9" ht="29.4" customHeight="1" x14ac:dyDescent="0.3">
      <c r="A219">
        <f t="shared" si="3"/>
        <v>214</v>
      </c>
      <c r="B219" t="str">
        <f>IF(ISBLANK('List of Employees'!B265),"",'List of Employees'!B265)</f>
        <v>DOGELIO RONNEL D.</v>
      </c>
      <c r="C219" s="25" t="str">
        <f>VLOOKUP(Table3[[#This Row],[EMPLOYEE NAME]],Employees[[Employee Name]:[Office]],6)</f>
        <v>REGULAR</v>
      </c>
      <c r="I219" s="27">
        <f>SUM(Table3[[#This Row],['# SICK LEAVE]:['#OTHERS]])</f>
        <v>0</v>
      </c>
    </row>
    <row r="220" spans="1:9" ht="29.4" customHeight="1" x14ac:dyDescent="0.3">
      <c r="A220">
        <f t="shared" si="3"/>
        <v>215</v>
      </c>
      <c r="B220" t="str">
        <f>IF(ISBLANK('List of Employees'!B266),"",'List of Employees'!B266)</f>
        <v>DOGNIDON MARLYN P.</v>
      </c>
      <c r="C220" s="25" t="str">
        <f>VLOOKUP(Table3[[#This Row],[EMPLOYEE NAME]],Employees[[Employee Name]:[Office]],6)</f>
        <v>REGULAR</v>
      </c>
      <c r="I220" s="27">
        <f>SUM(Table3[[#This Row],['# SICK LEAVE]:['#OTHERS]])</f>
        <v>0</v>
      </c>
    </row>
    <row r="221" spans="1:9" ht="29.4" customHeight="1" x14ac:dyDescent="0.3">
      <c r="A221">
        <f t="shared" si="3"/>
        <v>216</v>
      </c>
      <c r="B221" t="str">
        <f>IF(ISBLANK('List of Employees'!B269),"",'List of Employees'!B269)</f>
        <v>DORADO JULAIDA M.</v>
      </c>
      <c r="C221" s="25">
        <f>VLOOKUP(Table3[[#This Row],[EMPLOYEE NAME]],Employees[[Employee Name]:[Office]],6)</f>
        <v>0</v>
      </c>
      <c r="I221" s="27">
        <f>SUM(Table3[[#This Row],['# SICK LEAVE]:['#OTHERS]])</f>
        <v>0</v>
      </c>
    </row>
    <row r="222" spans="1:9" ht="29.4" customHeight="1" x14ac:dyDescent="0.3">
      <c r="A222">
        <f t="shared" si="3"/>
        <v>217</v>
      </c>
      <c r="B222" t="str">
        <f>IF(ISBLANK('List of Employees'!B270),"",'List of Employees'!B270)</f>
        <v>DUNGO PURISIMA CORAZON E.</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Employees'!B272),"",'List of Employees'!B272)</f>
        <v>EMELO MARXIANE T.</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Employees'!B274),"",'List of Employees'!B274)</f>
        <v>ENMACIO LEILA A.</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Employees'!B275),"",'List of Employees'!B275)</f>
        <v>ENRIQUEZ ANABEL O.</v>
      </c>
      <c r="C225" s="25" t="str">
        <f>VLOOKUP(Table3[[#This Row],[EMPLOYEE NAME]],Employees[[Employee Name]:[Office]],6)</f>
        <v>CASUAL</v>
      </c>
      <c r="I225" s="27">
        <f>SUM(Table3[[#This Row],['# SICK LEAVE]:['#OTHERS]])</f>
        <v>0</v>
      </c>
    </row>
    <row r="226" spans="1:9" ht="29.4" customHeight="1" x14ac:dyDescent="0.3">
      <c r="A226">
        <f t="shared" si="3"/>
        <v>221</v>
      </c>
      <c r="B226" t="str">
        <f>IF(ISBLANK('List of Employees'!B276),"",'List of Employees'!B276)</f>
        <v>ENRIQUEZ EDGAR P.</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Employees'!B277),"",'List of Employees'!B277)</f>
        <v xml:space="preserve">ENRIQUEZ ERIBERTO  </v>
      </c>
      <c r="C227" s="25">
        <f>VLOOKUP(Table3[[#This Row],[EMPLOYEE NAME]],Employees[[Employee Name]:[Office]],6)</f>
        <v>0</v>
      </c>
      <c r="I227" s="27">
        <f>SUM(Table3[[#This Row],['# SICK LEAVE]:['#OTHERS]])</f>
        <v>0</v>
      </c>
    </row>
    <row r="228" spans="1:9" ht="29.4" customHeight="1" x14ac:dyDescent="0.3">
      <c r="A228">
        <f t="shared" si="3"/>
        <v>223</v>
      </c>
      <c r="B228" t="str">
        <f>IF(ISBLANK('List of Employees'!B278),"",'List of Employees'!B278)</f>
        <v>EREÑO MELANIE B.</v>
      </c>
      <c r="C228" s="25">
        <f>VLOOKUP(Table3[[#This Row],[EMPLOYEE NAME]],Employees[[Employee Name]:[Office]],6)</f>
        <v>0</v>
      </c>
      <c r="I228" s="27">
        <f>SUM(Table3[[#This Row],['# SICK LEAVE]:['#OTHERS]])</f>
        <v>0</v>
      </c>
    </row>
    <row r="229" spans="1:9" ht="29.4" customHeight="1" x14ac:dyDescent="0.3">
      <c r="A229">
        <f t="shared" si="3"/>
        <v>224</v>
      </c>
      <c r="B229" t="str">
        <f>IF(ISBLANK('List of Employees'!B279),"",'List of Employees'!B279)</f>
        <v>ERIDAO ROSALINDA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Employees'!B280),"",'List of Employees'!B280)</f>
        <v xml:space="preserve">ERNI RANDY  </v>
      </c>
      <c r="C230" s="25">
        <f>VLOOKUP(Table3[[#This Row],[EMPLOYEE NAME]],Employees[[Employee Name]:[Office]],6)</f>
        <v>0</v>
      </c>
      <c r="I230" s="27">
        <f>SUM(Table3[[#This Row],['# SICK LEAVE]:['#OTHERS]])</f>
        <v>0</v>
      </c>
    </row>
    <row r="231" spans="1:9" ht="29.4" customHeight="1" x14ac:dyDescent="0.3">
      <c r="A231">
        <f t="shared" si="3"/>
        <v>226</v>
      </c>
      <c r="B231" t="str">
        <f>IF(ISBLANK('List of Employees'!B281),"",'List of Employees'!B281)</f>
        <v>ESCAMILLAS EVELYN M.</v>
      </c>
      <c r="C231" s="25" t="str">
        <f>VLOOKUP(Table3[[#This Row],[EMPLOYEE NAME]],Employees[[Employee Name]:[Office]],6)</f>
        <v>REGULAR</v>
      </c>
      <c r="I231" s="27">
        <f>SUM(Table3[[#This Row],['# SICK LEAVE]:['#OTHERS]])</f>
        <v>0</v>
      </c>
    </row>
    <row r="232" spans="1:9" ht="29.4" customHeight="1" x14ac:dyDescent="0.3">
      <c r="A232">
        <f t="shared" si="3"/>
        <v>227</v>
      </c>
      <c r="B232" t="str">
        <f>IF(ISBLANK('List of Employees'!B282),"",'List of Employees'!B282)</f>
        <v xml:space="preserve">ESMAEL EMRAN  </v>
      </c>
      <c r="C232" s="25" t="str">
        <f>VLOOKUP(Table3[[#This Row],[EMPLOYEE NAME]],Employees[[Employee Name]:[Office]],6)</f>
        <v>CASUAL</v>
      </c>
      <c r="I232" s="27">
        <f>SUM(Table3[[#This Row],['# SICK LEAVE]:['#OTHERS]])</f>
        <v>0</v>
      </c>
    </row>
    <row r="233" spans="1:9" ht="29.4" customHeight="1" x14ac:dyDescent="0.3">
      <c r="A233">
        <f t="shared" si="3"/>
        <v>228</v>
      </c>
      <c r="B233" t="str">
        <f>IF(ISBLANK('List of Employees'!B284),"",'List of Employees'!B284)</f>
        <v>ESPINOSA RUBY ANN V.</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Employees'!B286),"",'List of Employees'!B286)</f>
        <v>ESTABILLO JUSTINE CARL G.</v>
      </c>
      <c r="C234" s="25" t="str">
        <f>VLOOKUP(Table3[[#This Row],[EMPLOYEE NAME]],Employees[[Employee Name]:[Office]],6)</f>
        <v>JOBCON</v>
      </c>
      <c r="I234" s="27">
        <f>SUM(Table3[[#This Row],['# SICK LEAVE]:['#OTHERS]])</f>
        <v>0</v>
      </c>
    </row>
    <row r="235" spans="1:9" ht="29.4" customHeight="1" x14ac:dyDescent="0.3">
      <c r="A235">
        <f t="shared" si="3"/>
        <v>230</v>
      </c>
      <c r="B235" t="str">
        <f>IF(ISBLANK('List of Employees'!B287),"",'List of Employees'!B287)</f>
        <v>ESTALE JOCELYN M.</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Employees'!B288),"",'List of Employees'!B288)</f>
        <v>ESTIEBAR ARISTOTLE B.</v>
      </c>
      <c r="C236" s="25" t="str">
        <f>VLOOKUP(Table3[[#This Row],[EMPLOYEE NAME]],Employees[[Employee Name]:[Office]],6)</f>
        <v>CASUAL</v>
      </c>
      <c r="I236" s="27">
        <f>SUM(Table3[[#This Row],['# SICK LEAVE]:['#OTHERS]])</f>
        <v>0</v>
      </c>
    </row>
    <row r="237" spans="1:9" ht="29.4" customHeight="1" x14ac:dyDescent="0.3">
      <c r="A237">
        <f t="shared" si="3"/>
        <v>232</v>
      </c>
      <c r="B237" t="str">
        <f>IF(ISBLANK('List of Employees'!B289),"",'List of Employees'!B289)</f>
        <v>ESTIGOY BEVERLY ANNE P.</v>
      </c>
      <c r="C237" s="25" t="str">
        <f>VLOOKUP(Table3[[#This Row],[EMPLOYEE NAME]],Employees[[Employee Name]:[Office]],6)</f>
        <v>REGULAR</v>
      </c>
      <c r="I237" s="27">
        <f>SUM(Table3[[#This Row],['# SICK LEAVE]:['#OTHERS]])</f>
        <v>0</v>
      </c>
    </row>
    <row r="238" spans="1:9" ht="29.4" customHeight="1" x14ac:dyDescent="0.3">
      <c r="A238">
        <f t="shared" si="3"/>
        <v>233</v>
      </c>
      <c r="B238" t="str">
        <f>IF(ISBLANK('List of Employees'!B291),"",'List of Employees'!B291)</f>
        <v>ESTRANGCO MERCY U.</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Employees'!B293),"",'List of Employees'!B293)</f>
        <v>FELICIDARIO PAMELA C.</v>
      </c>
      <c r="C239" s="25" t="str">
        <f>VLOOKUP(Table3[[#This Row],[EMPLOYEE NAME]],Employees[[Employee Name]:[Office]],6)</f>
        <v>REGULAR</v>
      </c>
      <c r="I239" s="27">
        <f>SUM(Table3[[#This Row],['# SICK LEAVE]:['#OTHERS]])</f>
        <v>0</v>
      </c>
    </row>
    <row r="240" spans="1:9" ht="29.4" customHeight="1" x14ac:dyDescent="0.3">
      <c r="A240">
        <f t="shared" si="3"/>
        <v>235</v>
      </c>
      <c r="B240" t="str">
        <f>IF(ISBLANK('List of Employees'!B294),"",'List of Employees'!B294)</f>
        <v>FELLO VIRGILIO O.</v>
      </c>
      <c r="C240" s="25" t="str">
        <f>VLOOKUP(Table3[[#This Row],[EMPLOYEE NAME]],Employees[[Employee Name]:[Office]],6)</f>
        <v>CASUAL</v>
      </c>
      <c r="I240" s="27">
        <f>SUM(Table3[[#This Row],['# SICK LEAVE]:['#OTHERS]])</f>
        <v>0</v>
      </c>
    </row>
    <row r="241" spans="1:9" ht="29.4" customHeight="1" x14ac:dyDescent="0.3">
      <c r="A241">
        <f t="shared" si="3"/>
        <v>236</v>
      </c>
      <c r="B241" t="str">
        <f>IF(ISBLANK('List of Employees'!B295),"",'List of Employees'!B295)</f>
        <v>FERMA AMELITA V.</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Employees'!B296),"",'List of Employees'!B296)</f>
        <v>FERMA ARCELI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Employees'!B297),"",'List of Employees'!B297)</f>
        <v>FERMA ELIZA C.</v>
      </c>
      <c r="C243" s="25">
        <f>VLOOKUP(Table3[[#This Row],[EMPLOYEE NAME]],Employees[[Employee Name]:[Office]],6)</f>
        <v>0</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Employees'!B298),"",'List of Employees'!B298)</f>
        <v>FERMA ERIC N.</v>
      </c>
      <c r="C245" s="25" t="str">
        <f>VLOOKUP(Table3[[#This Row],[EMPLOYEE NAME]],Employees[[Employee Name]:[Office]],6)</f>
        <v>CASUAL</v>
      </c>
      <c r="I245" s="27">
        <f>SUM(Table3[[#This Row],['# SICK LEAVE]:['#OTHERS]])</f>
        <v>0</v>
      </c>
    </row>
    <row r="246" spans="1:9" ht="29.4" customHeight="1" x14ac:dyDescent="0.3">
      <c r="A246">
        <f t="shared" si="3"/>
        <v>241</v>
      </c>
      <c r="B246" t="str">
        <f>IF(ISBLANK('List of Employees'!B299),"",'List of Employees'!B299)</f>
        <v>FERMA ETHEL GRACE N.</v>
      </c>
      <c r="C246" s="25" t="str">
        <f>VLOOKUP(Table3[[#This Row],[EMPLOYEE NAME]],Employees[[Employee Name]:[Office]],6)</f>
        <v>CASUAL</v>
      </c>
      <c r="I246" s="27">
        <f>SUM(Table3[[#This Row],['# SICK LEAVE]:['#OTHERS]])</f>
        <v>0</v>
      </c>
    </row>
    <row r="247" spans="1:9" ht="29.4" customHeight="1" x14ac:dyDescent="0.3">
      <c r="A247">
        <f t="shared" si="3"/>
        <v>242</v>
      </c>
      <c r="B247" t="str">
        <f>IF(ISBLANK('List of Employees'!B300),"",'List of Employees'!B300)</f>
        <v>FERMA JOSEFA O.</v>
      </c>
      <c r="C247" s="25" t="str">
        <f>VLOOKUP(Table3[[#This Row],[EMPLOYEE NAME]],Employees[[Employee Name]:[Office]],6)</f>
        <v>REGULAR</v>
      </c>
      <c r="I247" s="27">
        <f>SUM(Table3[[#This Row],['# SICK LEAVE]:['#OTHERS]])</f>
        <v>0</v>
      </c>
    </row>
    <row r="248" spans="1:9" ht="29.4" customHeight="1" x14ac:dyDescent="0.3">
      <c r="A248">
        <f t="shared" si="3"/>
        <v>243</v>
      </c>
      <c r="B248" t="str">
        <f>IF(ISBLANK('List of Employees'!B301),"",'List of Employees'!B301)</f>
        <v>FERMA MARIA I.</v>
      </c>
      <c r="C248" s="25" t="str">
        <f>VLOOKUP(Table3[[#This Row],[EMPLOYEE NAME]],Employees[[Employee Name]:[Office]],6)</f>
        <v>REGULAR</v>
      </c>
      <c r="I248" s="27">
        <f>SUM(Table3[[#This Row],['# SICK LEAVE]:['#OTHERS]])</f>
        <v>0</v>
      </c>
    </row>
    <row r="249" spans="1:9" ht="29.4" customHeight="1" x14ac:dyDescent="0.3">
      <c r="A249">
        <f t="shared" si="3"/>
        <v>244</v>
      </c>
      <c r="B249" t="str">
        <f>IF(ISBLANK('List of Employees'!B302),"",'List of Employees'!B302)</f>
        <v>FERMA MARIA VICTORIA D.</v>
      </c>
      <c r="C249" s="25" t="str">
        <f>VLOOKUP(Table3[[#This Row],[EMPLOYEE NAME]],Employees[[Employee Name]:[Office]],6)</f>
        <v>REGULAR</v>
      </c>
      <c r="I249" s="27">
        <f>SUM(Table3[[#This Row],['# SICK LEAVE]:['#OTHERS]])</f>
        <v>0</v>
      </c>
    </row>
    <row r="250" spans="1:9" ht="29.4" customHeight="1" x14ac:dyDescent="0.3">
      <c r="A250">
        <f t="shared" si="3"/>
        <v>245</v>
      </c>
      <c r="B250" t="str">
        <f>IF(ISBLANK('List of Employees'!B303),"",'List of Employees'!B303)</f>
        <v xml:space="preserve">FERMA RAYMOND  </v>
      </c>
      <c r="C250" s="25" t="str">
        <f>VLOOKUP(Table3[[#This Row],[EMPLOYEE NAME]],Employees[[Employee Name]:[Office]],6)</f>
        <v>CASUAL</v>
      </c>
      <c r="I250" s="27">
        <f>SUM(Table3[[#This Row],['# SICK LEAVE]:['#OTHERS]])</f>
        <v>0</v>
      </c>
    </row>
    <row r="251" spans="1:9" ht="29.4" customHeight="1" x14ac:dyDescent="0.3">
      <c r="A251">
        <f t="shared" si="3"/>
        <v>246</v>
      </c>
      <c r="B251" t="str">
        <f>IF(ISBLANK('List of Employees'!B304),"",'List of Employees'!B304)</f>
        <v xml:space="preserve">FERMA ROMEO  </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Employees'!B306),"",'List of Employees'!B306)</f>
        <v>FERRY FRANCIS R.</v>
      </c>
      <c r="C252" s="25">
        <f>VLOOKUP(Table3[[#This Row],[EMPLOYEE NAME]],Employees[[Employee Name]:[Office]],6)</f>
        <v>0</v>
      </c>
      <c r="I252" s="27">
        <f>SUM(Table3[[#This Row],['# SICK LEAVE]:['#OTHERS]])</f>
        <v>0</v>
      </c>
    </row>
    <row r="253" spans="1:9" ht="29.4" customHeight="1" x14ac:dyDescent="0.3">
      <c r="A253">
        <f t="shared" si="3"/>
        <v>248</v>
      </c>
      <c r="B253" t="str">
        <f>IF(ISBLANK('List of Employees'!B307),"",'List of Employees'!B307)</f>
        <v xml:space="preserve">FLAVIER ADORACION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Employees'!B309),"",'List of Employees'!B309)</f>
        <v xml:space="preserve">FLORES EDERLYN  </v>
      </c>
      <c r="C254" s="25" t="str">
        <f>VLOOKUP(Table3[[#This Row],[EMPLOYEE NAME]],Employees[[Employee Name]:[Office]],6)</f>
        <v>CASUAL</v>
      </c>
      <c r="I254" s="27">
        <f>SUM(Table3[[#This Row],['# SICK LEAVE]:['#OTHERS]])</f>
        <v>0</v>
      </c>
    </row>
    <row r="255" spans="1:9" ht="29.4" customHeight="1" x14ac:dyDescent="0.3">
      <c r="A255">
        <f t="shared" si="3"/>
        <v>250</v>
      </c>
      <c r="B255" t="str">
        <f>IF(ISBLANK('List of Employees'!B310),"",'List of Employees'!B310)</f>
        <v>FLORES MARIA PATRICIA NICOLE C.</v>
      </c>
      <c r="C255" s="25" t="str">
        <f>VLOOKUP(Table3[[#This Row],[EMPLOYEE NAME]],Employees[[Employee Name]:[Office]],6)</f>
        <v>CASUAL</v>
      </c>
      <c r="I255" s="27">
        <f>SUM(Table3[[#This Row],['# SICK LEAVE]:['#OTHERS]])</f>
        <v>0</v>
      </c>
    </row>
    <row r="256" spans="1:9" ht="29.4" customHeight="1" x14ac:dyDescent="0.3">
      <c r="A256">
        <f t="shared" si="3"/>
        <v>251</v>
      </c>
      <c r="B256" t="str">
        <f>IF(ISBLANK('List of Employees'!B313),"",'List of Employees'!B313)</f>
        <v xml:space="preserve">GABAC INOCENCIO  </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Employees'!B314),"",'List of Employees'!B314)</f>
        <v>GABEJA MHAR G.</v>
      </c>
      <c r="C257" s="25" t="str">
        <f>VLOOKUP(Table3[[#This Row],[EMPLOYEE NAME]],Employees[[Employee Name]:[Office]],6)</f>
        <v>REGULAR</v>
      </c>
      <c r="I257" s="27">
        <f>SUM(Table3[[#This Row],['# SICK LEAVE]:['#OTHERS]])</f>
        <v>0</v>
      </c>
    </row>
    <row r="258" spans="1:9" ht="29.4" customHeight="1" x14ac:dyDescent="0.3">
      <c r="A258">
        <f t="shared" si="3"/>
        <v>253</v>
      </c>
      <c r="B258" t="str">
        <f>IF(ISBLANK('List of Employees'!B315),"",'List of Employees'!B315)</f>
        <v>GALANG JULIET B.</v>
      </c>
      <c r="C258" s="25" t="str">
        <f>VLOOKUP(Table3[[#This Row],[EMPLOYEE NAME]],Employees[[Employee Name]:[Office]],6)</f>
        <v>CO TERM</v>
      </c>
      <c r="I258" s="27">
        <f>SUM(Table3[[#This Row],['# SICK LEAVE]:['#OTHERS]])</f>
        <v>0</v>
      </c>
    </row>
    <row r="259" spans="1:9" ht="29.4" customHeight="1" x14ac:dyDescent="0.3">
      <c r="A259">
        <f t="shared" si="3"/>
        <v>254</v>
      </c>
      <c r="B259" t="str">
        <f>IF(ISBLANK('List of Employees'!B316),"",'List of Employees'!B316)</f>
        <v>GALARDE DELFIN A.</v>
      </c>
      <c r="C259" s="25" t="str">
        <f>VLOOKUP(Table3[[#This Row],[EMPLOYEE NAME]],Employees[[Employee Name]:[Office]],6)</f>
        <v>CASUAL</v>
      </c>
      <c r="I259" s="27">
        <f>SUM(Table3[[#This Row],['# SICK LEAVE]:['#OTHERS]])</f>
        <v>0</v>
      </c>
    </row>
    <row r="260" spans="1:9" ht="29.4" customHeight="1" x14ac:dyDescent="0.3">
      <c r="A260">
        <f t="shared" si="3"/>
        <v>255</v>
      </c>
      <c r="B260" t="str">
        <f>IF(ISBLANK('List of Employees'!B317),"",'List of Employees'!B317)</f>
        <v>GARCIA HAIZEL M.</v>
      </c>
      <c r="C260" s="25" t="str">
        <f>VLOOKUP(Table3[[#This Row],[EMPLOYEE NAME]],Employees[[Employee Name]:[Office]],6)</f>
        <v>REGULAR</v>
      </c>
      <c r="I260" s="27">
        <f>SUM(Table3[[#This Row],['# SICK LEAVE]:['#OTHERS]])</f>
        <v>0</v>
      </c>
    </row>
    <row r="261" spans="1:9" ht="29.4" customHeight="1" x14ac:dyDescent="0.3">
      <c r="A261">
        <f t="shared" si="3"/>
        <v>256</v>
      </c>
      <c r="B261" t="str">
        <f>IF(ISBLANK('List of Employees'!B318),"",'List of Employees'!B318)</f>
        <v>GARCIA JINKY A.</v>
      </c>
      <c r="C261" s="25">
        <f>VLOOKUP(Table3[[#This Row],[EMPLOYEE NAME]],Employees[[Employee Name]:[Office]],6)</f>
        <v>0</v>
      </c>
      <c r="I261" s="27">
        <f>SUM(Table3[[#This Row],['# SICK LEAVE]:['#OTHERS]])</f>
        <v>0</v>
      </c>
    </row>
    <row r="262" spans="1:9" ht="29.4" customHeight="1" x14ac:dyDescent="0.3">
      <c r="A262">
        <f t="shared" ref="A262:A325" si="4">IF(ISBLANK(B262),"",ROW(A257))</f>
        <v>257</v>
      </c>
      <c r="B262" t="str">
        <f>IF(ISBLANK('List of Employees'!B320),"",'List of Employees'!B320)</f>
        <v>GATPANDAN DOLORES J.</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Employees'!B321),"",'List of Employees'!B321)</f>
        <v xml:space="preserve">GATPANDAN ETHEL  </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Employees'!B322),"",'List of Employees'!B322)</f>
        <v>GATPANDAN MICHAEL E.</v>
      </c>
      <c r="C264" s="25" t="str">
        <f>VLOOKUP(Table3[[#This Row],[EMPLOYEE NAME]],Employees[[Employee Name]:[Office]],6)</f>
        <v>CASUAL</v>
      </c>
      <c r="I264" s="27">
        <f>SUM(Table3[[#This Row],['# SICK LEAVE]:['#OTHERS]])</f>
        <v>0</v>
      </c>
    </row>
    <row r="265" spans="1:9" ht="29.4" customHeight="1" x14ac:dyDescent="0.3">
      <c r="A265">
        <f t="shared" si="4"/>
        <v>260</v>
      </c>
      <c r="B265" t="str">
        <f>IF(ISBLANK('List of Employees'!B323),"",'List of Employees'!B323)</f>
        <v>GATPANDAN NENITA M.</v>
      </c>
      <c r="C265" s="25" t="str">
        <f>VLOOKUP(Table3[[#This Row],[EMPLOYEE NAME]],Employees[[Employee Name]:[Office]],6)</f>
        <v>REGULAR</v>
      </c>
      <c r="I265" s="27">
        <f>SUM(Table3[[#This Row],['# SICK LEAVE]:['#OTHERS]])</f>
        <v>0</v>
      </c>
    </row>
    <row r="266" spans="1:9" ht="29.4" customHeight="1" x14ac:dyDescent="0.3">
      <c r="A266">
        <f t="shared" si="4"/>
        <v>261</v>
      </c>
      <c r="B266" t="str">
        <f>IF(ISBLANK('List of Employees'!B324),"",'List of Employees'!B324)</f>
        <v>GIBAGA RICA JEAN C.</v>
      </c>
      <c r="C266" s="25">
        <f>VLOOKUP(Table3[[#This Row],[EMPLOYEE NAME]],Employees[[Employee Name]:[Office]],6)</f>
        <v>0</v>
      </c>
      <c r="I266" s="27">
        <f>SUM(Table3[[#This Row],['# SICK LEAVE]:['#OTHERS]])</f>
        <v>0</v>
      </c>
    </row>
    <row r="267" spans="1:9" ht="29.4" customHeight="1" x14ac:dyDescent="0.3">
      <c r="A267">
        <f t="shared" si="4"/>
        <v>262</v>
      </c>
      <c r="B267" t="str">
        <f>IF(ISBLANK('List of Employees'!B325),"",'List of Employees'!B325)</f>
        <v>GOMEZ EMMA M.</v>
      </c>
      <c r="C267" s="25" t="str">
        <f>VLOOKUP(Table3[[#This Row],[EMPLOYEE NAME]],Employees[[Employee Name]:[Office]],6)</f>
        <v>REGULAR</v>
      </c>
      <c r="I267" s="27">
        <f>SUM(Table3[[#This Row],['# SICK LEAVE]:['#OTHERS]])</f>
        <v>0</v>
      </c>
    </row>
    <row r="268" spans="1:9" ht="29.4"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 customHeight="1" x14ac:dyDescent="0.3">
      <c r="A269">
        <f t="shared" si="4"/>
        <v>264</v>
      </c>
      <c r="B269" t="str">
        <f>IF(ISBLANK('List of Employees'!B326),"",'List of Employees'!B326)</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Employees'!B327),"",'List of Employees'!B327)</f>
        <v>GONZALES CRISTI NERISSE E.</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Employees'!B328),"",'List of Employees'!B328)</f>
        <v>GONZALES MARIO O.</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Employees'!B329),"",'List of Employees'!B329)</f>
        <v>GONZALES MARY JANE D.</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Employees'!B330),"",'List of Employees'!B330)</f>
        <v>GUAÑEZO MA. GINA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Employees'!B331),"",'List of Employees'!B331)</f>
        <v>GUAÑEZO MARY ANNE P.</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Employees'!B332),"",'List of Employees'!B332)</f>
        <v xml:space="preserve">GUEVARRA ROLANDO  </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Employees'!B333),"",'List of Employees'!B333)</f>
        <v>GUMIRAN HERMINIA A.</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Employees'!B334),"",'List of Employees'!B334)</f>
        <v>GUTIERREZ LYDIA C.</v>
      </c>
      <c r="C277" s="25" t="str">
        <f>VLOOKUP(Table3[[#This Row],[EMPLOYEE NAME]],Employees[[Employee Name]:[Office]],6)</f>
        <v>REGULAR</v>
      </c>
      <c r="I277" s="27">
        <f>SUM(Table3[[#This Row],['# SICK LEAVE]:['#OTHERS]])</f>
        <v>0</v>
      </c>
    </row>
    <row r="278" spans="1:9" ht="29.4" customHeight="1" x14ac:dyDescent="0.3">
      <c r="A278">
        <f t="shared" si="4"/>
        <v>273</v>
      </c>
      <c r="B278" t="str">
        <f>IF(ISBLANK('List of Employees'!B335),"",'List of Employees'!B335)</f>
        <v>GUTIERREZ MARICIS A.</v>
      </c>
      <c r="C278" s="25">
        <f>VLOOKUP(Table3[[#This Row],[EMPLOYEE NAME]],Employees[[Employee Name]:[Office]],6)</f>
        <v>0</v>
      </c>
      <c r="I278" s="27">
        <f>SUM(Table3[[#This Row],['# SICK LEAVE]:['#OTHERS]])</f>
        <v>0</v>
      </c>
    </row>
    <row r="279" spans="1:9" ht="29.4" customHeight="1" x14ac:dyDescent="0.3">
      <c r="A279">
        <f t="shared" si="4"/>
        <v>274</v>
      </c>
      <c r="B279" t="str">
        <f>IF(ISBLANK('List of Employees'!B336),"",'List of Employees'!B336)</f>
        <v>GUTIERREZ RENCELLE LALAINE A.</v>
      </c>
      <c r="C279" s="25" t="str">
        <f>VLOOKUP(Table3[[#This Row],[EMPLOYEE NAME]],Employees[[Employee Name]:[Office]],6)</f>
        <v>CASUAL</v>
      </c>
      <c r="I279" s="27">
        <f>SUM(Table3[[#This Row],['# SICK LEAVE]:['#OTHERS]])</f>
        <v>0</v>
      </c>
    </row>
    <row r="280" spans="1:9" ht="29.4" customHeight="1" x14ac:dyDescent="0.3">
      <c r="A280">
        <f t="shared" si="4"/>
        <v>275</v>
      </c>
      <c r="B280" t="str">
        <f>IF(ISBLANK('List of Employees'!B338),"",'List of Employees'!B338)</f>
        <v>HAPITA MELANIE A.</v>
      </c>
      <c r="C280" s="25" t="str">
        <f>VLOOKUP(Table3[[#This Row],[EMPLOYEE NAME]],Employees[[Employee Name]:[Office]],6)</f>
        <v>CASUAL</v>
      </c>
      <c r="I280" s="27">
        <f>SUM(Table3[[#This Row],['# SICK LEAVE]:['#OTHERS]])</f>
        <v>0</v>
      </c>
    </row>
    <row r="281" spans="1:9" ht="29.4" customHeight="1" x14ac:dyDescent="0.3">
      <c r="A281">
        <f t="shared" si="4"/>
        <v>276</v>
      </c>
      <c r="B281" t="str">
        <f>IF(ISBLANK('List of Employees'!B339),"",'List of Employees'!B339)</f>
        <v>HAYAG JERMAINE JOI D.</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Employees'!B340),"",'List of Employees'!B340)</f>
        <v xml:space="preserve">HERNADEZ VICTOR  </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Employees'!B341),"",'List of Employees'!B341)</f>
        <v>HERNANDEZ CORNELIO A.</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Employees'!B342),"",'List of Employees'!B342)</f>
        <v>HERNANDEZ DARREL JESUS M.</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Employees'!B343),"",'List of Employees'!B343)</f>
        <v>HERNANDEZ DONATO Q.</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Employees'!B344),"",'List of Employees'!B344)</f>
        <v>HERNANDEZ MARIO A.</v>
      </c>
      <c r="C286" s="25" t="str">
        <f>VLOOKUP(Table3[[#This Row],[EMPLOYEE NAME]],Employees[[Employee Name]:[Office]],6)</f>
        <v>REGULAR</v>
      </c>
      <c r="I286" s="27">
        <f>SUM(Table3[[#This Row],['# SICK LEAVE]:['#OTHERS]])</f>
        <v>0</v>
      </c>
    </row>
    <row r="287" spans="1:9" ht="29.4" customHeight="1" x14ac:dyDescent="0.3">
      <c r="A287">
        <f t="shared" si="4"/>
        <v>282</v>
      </c>
      <c r="B287" t="str">
        <f>IF(ISBLANK('List of Employees'!B345),"",'List of Employees'!B345)</f>
        <v>HERNANDEZ ROBERTO M.</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Employees'!B346),"",'List of Employees'!B346)</f>
        <v>HERNANDEZ RODERICK M.</v>
      </c>
      <c r="C288" s="25" t="str">
        <f>VLOOKUP(Table3[[#This Row],[EMPLOYEE NAME]],Employees[[Employee Name]:[Office]],6)</f>
        <v>CASUAL</v>
      </c>
      <c r="I288" s="27">
        <f>SUM(Table3[[#This Row],['# SICK LEAVE]:['#OTHERS]])</f>
        <v>0</v>
      </c>
    </row>
    <row r="289" spans="1:9" ht="29.4" customHeight="1" x14ac:dyDescent="0.3">
      <c r="A289">
        <f t="shared" si="4"/>
        <v>284</v>
      </c>
      <c r="B289" t="str">
        <f>IF(ISBLANK('List of Employees'!B347),"",'List of Employees'!B347)</f>
        <v>HERNANDO BENILDA S.</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Employees'!B349),"",'List of Employees'!B349)</f>
        <v>HERNANDO MERLE B.</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Employees'!B350),"",'List of Employees'!B350)</f>
        <v>IGNO CRISTINA M.</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Employees'!B351),"",'List of Employees'!B351)</f>
        <v>INOCENCIO MARY AILINE S.</v>
      </c>
      <c r="C292" s="25">
        <f>VLOOKUP(Table3[[#This Row],[EMPLOYEE NAME]],Employees[[Employee Name]:[Office]],6)</f>
        <v>0</v>
      </c>
      <c r="I292" s="27">
        <f>SUM(Table3[[#This Row],['# SICK LEAVE]:['#OTHERS]])</f>
        <v>0</v>
      </c>
    </row>
    <row r="293" spans="1:9" ht="29.4" customHeight="1" x14ac:dyDescent="0.3">
      <c r="A293">
        <f t="shared" si="4"/>
        <v>288</v>
      </c>
      <c r="B293" t="str">
        <f>IF(ISBLANK('List of Employees'!B353),"",'List of Employees'!B353)</f>
        <v>JAVIER CARMELITA M.</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Employees'!B355),"",'List of Employees'!B355)</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Employees'!B356),"",'List of Employees'!B356)</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Employees'!B357),"",'List of Employees'!B357)</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Employees'!B359),"",'List of Employees'!B359)</f>
        <v>JAVIER OLIVER T.</v>
      </c>
      <c r="C297" s="25">
        <f>VLOOKUP(Table3[[#This Row],[EMPLOYEE NAME]],Employees[[Employee Name]:[Office]],6)</f>
        <v>0</v>
      </c>
      <c r="I297" s="27">
        <f>SUM(Table3[[#This Row],['# SICK LEAVE]:['#OTHERS]])</f>
        <v>0</v>
      </c>
    </row>
    <row r="298" spans="1:9" ht="29.4" customHeight="1" x14ac:dyDescent="0.3">
      <c r="A298">
        <f t="shared" si="4"/>
        <v>293</v>
      </c>
      <c r="B298" t="str">
        <f>IF(ISBLANK('List of Employees'!B360),"",'List of Employees'!B360)</f>
        <v>JIMENO EDWARD J.</v>
      </c>
      <c r="C298" s="25">
        <f>VLOOKUP(Table3[[#This Row],[EMPLOYEE NAME]],Employees[[Employee Name]:[Office]],6)</f>
        <v>0</v>
      </c>
      <c r="I298" s="27">
        <f>SUM(Table3[[#This Row],['# SICK LEAVE]:['#OTHERS]])</f>
        <v>0</v>
      </c>
    </row>
    <row r="299" spans="1:9" ht="29.4" customHeight="1" x14ac:dyDescent="0.3">
      <c r="A299">
        <f t="shared" si="4"/>
        <v>294</v>
      </c>
      <c r="B299" t="str">
        <f>IF(ISBLANK('List of Employees'!B361),"",'List of Employees'!B361)</f>
        <v>JORGE CAROLINA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Employees'!B362),"",'List of Employees'!B362)</f>
        <v>JUMARANG AIME A.</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Employees'!B363),"",'List of Employees'!B363)</f>
        <v>JUNILLER ALTHEA JANINE A.</v>
      </c>
      <c r="C301" s="25">
        <f>VLOOKUP(Table3[[#This Row],[EMPLOYEE NAME]],Employees[[Employee Name]:[Office]],6)</f>
        <v>0</v>
      </c>
      <c r="I301" s="27">
        <f>SUM(Table3[[#This Row],['# SICK LEAVE]:['#OTHERS]])</f>
        <v>0</v>
      </c>
    </row>
    <row r="302" spans="1:9" ht="29.4" customHeight="1" x14ac:dyDescent="0.3">
      <c r="A302">
        <f t="shared" si="4"/>
        <v>297</v>
      </c>
      <c r="B302" t="str">
        <f>IF(ISBLANK('List of Employees'!B364),"",'List of Employees'!B364)</f>
        <v>LABANANCIA TEDDY BOY N.</v>
      </c>
      <c r="C302" s="25" t="str">
        <f>VLOOKUP(Table3[[#This Row],[EMPLOYEE NAME]],Employees[[Employee Name]:[Office]],6)</f>
        <v>CASUAL</v>
      </c>
      <c r="I302" s="27">
        <f>SUM(Table3[[#This Row],['# SICK LEAVE]:['#OTHERS]])</f>
        <v>0</v>
      </c>
    </row>
    <row r="303" spans="1:9" ht="29.4" customHeight="1" x14ac:dyDescent="0.3">
      <c r="A303">
        <f t="shared" si="4"/>
        <v>298</v>
      </c>
      <c r="B303" t="str">
        <f>IF(ISBLANK('List of Employees'!B366),"",'List of Employees'!B366)</f>
        <v>LACIBAL RYAN G.</v>
      </c>
      <c r="C303" s="25">
        <f>VLOOKUP(Table3[[#This Row],[EMPLOYEE NAME]],Employees[[Employee Name]:[Office]],6)</f>
        <v>0</v>
      </c>
      <c r="I303" s="27">
        <f>SUM(Table3[[#This Row],['# SICK LEAVE]:['#OTHERS]])</f>
        <v>0</v>
      </c>
    </row>
    <row r="304" spans="1:9" ht="29.4" customHeight="1" x14ac:dyDescent="0.3">
      <c r="A304">
        <f t="shared" si="4"/>
        <v>299</v>
      </c>
      <c r="B304" t="str">
        <f>IF(ISBLANK('List of Employees'!B367),"",'List of Employees'!B367)</f>
        <v xml:space="preserve">LAGREO ELVER  </v>
      </c>
      <c r="C304" s="25">
        <f>VLOOKUP(Table3[[#This Row],[EMPLOYEE NAME]],Employees[[Employee Name]:[Office]],6)</f>
        <v>0</v>
      </c>
      <c r="I304" s="27">
        <f>SUM(Table3[[#This Row],['# SICK LEAVE]:['#OTHERS]])</f>
        <v>0</v>
      </c>
    </row>
    <row r="305" spans="1:9" ht="29.4" customHeight="1" x14ac:dyDescent="0.3">
      <c r="A305">
        <f t="shared" si="4"/>
        <v>300</v>
      </c>
      <c r="B305" t="str">
        <f>IF(ISBLANK('List of Employees'!B368),"",'List of Employees'!B368)</f>
        <v>LAGUARDIA JOSELITO R.</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Employees'!B370),"",'List of Employees'!B370)</f>
        <v>LANDICHO ELEANOR S.</v>
      </c>
      <c r="C306" s="25">
        <f>VLOOKUP(Table3[[#This Row],[EMPLOYEE NAME]],Employees[[Employee Name]:[Office]],6)</f>
        <v>0</v>
      </c>
      <c r="I306" s="27">
        <f>SUM(Table3[[#This Row],['# SICK LEAVE]:['#OTHERS]])</f>
        <v>0</v>
      </c>
    </row>
    <row r="307" spans="1:9" ht="29.4" customHeight="1" x14ac:dyDescent="0.3">
      <c r="A307">
        <f t="shared" si="4"/>
        <v>302</v>
      </c>
      <c r="B307" t="str">
        <f>IF(ISBLANK('List of Employees'!B371),"",'List of Employees'!B371)</f>
        <v>LANDICHO ROSALINA B.</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Employees'!B372),"",'List of Employees'!B372)</f>
        <v>LANTING AILEEN D.</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Employees'!B374),"",'List of Employees'!B374)</f>
        <v>LAROZA KIM VINCENT L.</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Employees'!B375),"",'List of Employees'!B375)</f>
        <v>LAVINA FLORINDA E.</v>
      </c>
      <c r="C310" s="25">
        <f>VLOOKUP(Table3[[#This Row],[EMPLOYEE NAME]],Employees[[Employee Name]:[Office]],6)</f>
        <v>0</v>
      </c>
      <c r="I310" s="27">
        <f>SUM(Table3[[#This Row],['# SICK LEAVE]:['#OTHERS]])</f>
        <v>0</v>
      </c>
    </row>
    <row r="311" spans="1:9" ht="29.4" customHeight="1" x14ac:dyDescent="0.3">
      <c r="A311">
        <f t="shared" si="4"/>
        <v>306</v>
      </c>
      <c r="B311" t="str">
        <f>IF(ISBLANK('List of Employees'!B377),"",'List of Employees'!B377)</f>
        <v>LEPARDO ROWENA R.</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Employees'!B378),"",'List of Employees'!B378)</f>
        <v>LERIO ROSEMARIE V.</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Employees'!B380),"",'List of Employees'!B380)</f>
        <v>LLRENA JANEEN V.</v>
      </c>
      <c r="C313" s="25">
        <f>VLOOKUP(Table3[[#This Row],[EMPLOYEE NAME]],Employees[[Employee Name]:[Office]],6)</f>
        <v>0</v>
      </c>
      <c r="I313" s="27">
        <f>SUM(Table3[[#This Row],['# SICK LEAVE]:['#OTHERS]])</f>
        <v>0</v>
      </c>
    </row>
    <row r="314" spans="1:9" ht="29.4" customHeight="1" x14ac:dyDescent="0.3">
      <c r="A314">
        <f t="shared" si="4"/>
        <v>309</v>
      </c>
      <c r="B314" t="str">
        <f>IF(ISBLANK('List of Employees'!B381),"",'List of Employees'!B381)</f>
        <v>LOGROÑO JONATHAN C.</v>
      </c>
      <c r="C314" s="25" t="str">
        <f>VLOOKUP(Table3[[#This Row],[EMPLOYEE NAME]],Employees[[Employee Name]:[Office]],6)</f>
        <v>JOBCON</v>
      </c>
      <c r="I314" s="27">
        <f>SUM(Table3[[#This Row],['# SICK LEAVE]:['#OTHERS]])</f>
        <v>0</v>
      </c>
    </row>
    <row r="315" spans="1:9" ht="29.4" customHeight="1" x14ac:dyDescent="0.3">
      <c r="A315">
        <f t="shared" si="4"/>
        <v>310</v>
      </c>
      <c r="B315" t="str">
        <f>IF(ISBLANK('List of Employees'!B382),"",'List of Employees'!B382)</f>
        <v>LORENZO JERWIN A.</v>
      </c>
      <c r="C315" s="25">
        <f>VLOOKUP(Table3[[#This Row],[EMPLOYEE NAME]],Employees[[Employee Name]:[Office]],6)</f>
        <v>0</v>
      </c>
      <c r="I315" s="27">
        <f>SUM(Table3[[#This Row],['# SICK LEAVE]:['#OTHERS]])</f>
        <v>0</v>
      </c>
    </row>
    <row r="316" spans="1:9" ht="29.4" customHeight="1" x14ac:dyDescent="0.3">
      <c r="A316">
        <f t="shared" si="4"/>
        <v>311</v>
      </c>
      <c r="B316" t="str">
        <f>IF(ISBLANK('List of Employees'!B383),"",'List of Employees'!B383)</f>
        <v>LORILLA LOIDA P.</v>
      </c>
      <c r="C316" s="25" t="str">
        <f>VLOOKUP(Table3[[#This Row],[EMPLOYEE NAME]],Employees[[Employee Name]:[Office]],6)</f>
        <v>CASUAL</v>
      </c>
      <c r="I316" s="27">
        <f>SUM(Table3[[#This Row],['# SICK LEAVE]:['#OTHERS]])</f>
        <v>0</v>
      </c>
    </row>
    <row r="317" spans="1:9" ht="29.4" customHeight="1" x14ac:dyDescent="0.3">
      <c r="A317">
        <f t="shared" si="4"/>
        <v>312</v>
      </c>
      <c r="B317" t="str">
        <f>IF(ISBLANK('List of Employees'!B384),"",'List of Employees'!B384)</f>
        <v>LOYOLA JANE A.</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Employees'!B385),"",'List of Employees'!B385)</f>
        <v>LUCIANO ADELAIDA C.</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Employees'!B387),"",'List of Employees'!B387)</f>
        <v xml:space="preserve">LUNA  FERNANDO  </v>
      </c>
      <c r="C319" s="25" t="str">
        <f>VLOOKUP(Table3[[#This Row],[EMPLOYEE NAME]],Employees[[Employee Name]:[Office]],6)</f>
        <v>REGULAR</v>
      </c>
      <c r="I319" s="27">
        <f>SUM(Table3[[#This Row],['# SICK LEAVE]:['#OTHERS]])</f>
        <v>0</v>
      </c>
    </row>
    <row r="320" spans="1:9" ht="29.4" customHeight="1" x14ac:dyDescent="0.3">
      <c r="A320">
        <f t="shared" si="4"/>
        <v>315</v>
      </c>
      <c r="B320" t="str">
        <f>IF(ISBLANK('List of Employees'!B388),"",'List of Employees'!B388)</f>
        <v>LUNA  ROBERTO V.</v>
      </c>
      <c r="C320" s="25">
        <f>VLOOKUP(Table3[[#This Row],[EMPLOYEE NAME]],Employees[[Employee Name]:[Office]],6)</f>
        <v>0</v>
      </c>
      <c r="I320" s="27">
        <f>SUM(Table3[[#This Row],['# SICK LEAVE]:['#OTHERS]])</f>
        <v>0</v>
      </c>
    </row>
    <row r="321" spans="1:9" ht="29.4" customHeight="1" x14ac:dyDescent="0.3">
      <c r="A321">
        <f t="shared" si="4"/>
        <v>316</v>
      </c>
      <c r="B321" t="str">
        <f>IF(ISBLANK('List of Employees'!B390),"",'List of Employees'!B390)</f>
        <v>LUNA LALAINE D.</v>
      </c>
      <c r="C321" s="25" t="str">
        <f>VLOOKUP(Table3[[#This Row],[EMPLOYEE NAME]],Employees[[Employee Name]:[Office]],6)</f>
        <v>JOBCON</v>
      </c>
      <c r="I321" s="27">
        <f>SUM(Table3[[#This Row],['# SICK LEAVE]:['#OTHERS]])</f>
        <v>0</v>
      </c>
    </row>
    <row r="322" spans="1:9" ht="29.4" customHeight="1" x14ac:dyDescent="0.3">
      <c r="A322">
        <f t="shared" si="4"/>
        <v>317</v>
      </c>
      <c r="B322" t="str">
        <f>IF(ISBLANK('List of Employees'!B392),"",'List of Employees'!B392)</f>
        <v>MABUTI ANA MARIE C.</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Employees'!B394),"",'List of Employees'!B394)</f>
        <v>MACARIO GLENN B.</v>
      </c>
      <c r="C323" s="25">
        <f>VLOOKUP(Table3[[#This Row],[EMPLOYEE NAME]],Employees[[Employee Name]:[Office]],6)</f>
        <v>0</v>
      </c>
      <c r="I323" s="27">
        <f>SUM(Table3[[#This Row],['# SICK LEAVE]:['#OTHERS]])</f>
        <v>0</v>
      </c>
    </row>
    <row r="324" spans="1:9" ht="29.4" customHeight="1" x14ac:dyDescent="0.3">
      <c r="A324">
        <f t="shared" si="4"/>
        <v>319</v>
      </c>
      <c r="B324" t="str">
        <f>IF(ISBLANK('List of Employees'!B395),"",'List of Employees'!B395)</f>
        <v>MACASPAC ELVIRA V.</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Employees'!B396),"",'List of Employees'!B396)</f>
        <v>MACASPAC JOSE VICTOR P.</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Employees'!B397),"",'List of Employees'!B397)</f>
        <v>MADRAZO ALLAN PAUL A.</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Employees'!B398),"",'List of Employees'!B398)</f>
        <v>MAESTRECAMPO LORENA A.</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Employees'!B399),"",'List of Employees'!B399)</f>
        <v>MAGO ROLANDO V.</v>
      </c>
      <c r="C328" s="25" t="str">
        <f>VLOOKUP(Table3[[#This Row],[EMPLOYEE NAME]],Employees[[Employee Name]:[Office]],6)</f>
        <v>CASUAL</v>
      </c>
      <c r="I328" s="27">
        <f>SUM(Table3[[#This Row],['# SICK LEAVE]:['#OTHERS]])</f>
        <v>0</v>
      </c>
    </row>
    <row r="329" spans="1:9" ht="29.4" customHeight="1" x14ac:dyDescent="0.3">
      <c r="A329">
        <f t="shared" si="5"/>
        <v>324</v>
      </c>
      <c r="B329" t="str">
        <f>IF(ISBLANK('List of Employees'!B400),"",'List of Employees'!B400)</f>
        <v xml:space="preserve">MAGUINAO GILBERT  </v>
      </c>
      <c r="C329" s="25" t="str">
        <f>VLOOKUP(Table3[[#This Row],[EMPLOYEE NAME]],Employees[[Employee Name]:[Office]],6)</f>
        <v>REGULAR</v>
      </c>
      <c r="I329" s="27">
        <f>SUM(Table3[[#This Row],['# SICK LEAVE]:['#OTHERS]])</f>
        <v>0</v>
      </c>
    </row>
    <row r="330" spans="1:9" ht="29.4" customHeight="1" x14ac:dyDescent="0.3">
      <c r="A330">
        <f t="shared" si="5"/>
        <v>325</v>
      </c>
      <c r="B330" t="str">
        <f>IF(ISBLANK('List of Employees'!B401),"",'List of Employees'!B401)</f>
        <v>MAGUINAO NIÑA F.</v>
      </c>
      <c r="C330" s="25" t="str">
        <f>VLOOKUP(Table3[[#This Row],[EMPLOYEE NAME]],Employees[[Employee Name]:[Office]],6)</f>
        <v>CASUAL</v>
      </c>
      <c r="I330" s="27">
        <f>SUM(Table3[[#This Row],['# SICK LEAVE]:['#OTHERS]])</f>
        <v>0</v>
      </c>
    </row>
    <row r="331" spans="1:9" ht="29.4" customHeight="1" x14ac:dyDescent="0.3">
      <c r="A331">
        <f t="shared" si="5"/>
        <v>326</v>
      </c>
      <c r="B331" t="str">
        <f>IF(ISBLANK('List of Employees'!B402),"",'List of Employees'!B402)</f>
        <v>MALABANAN ALMA A.</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Employees'!B403),"",'List of Employees'!B403)</f>
        <v>MALANAN JENNYLYN R.</v>
      </c>
      <c r="C332" s="25" t="str">
        <f>VLOOKUP(Table3[[#This Row],[EMPLOYEE NAME]],Employees[[Employee Name]:[Office]],6)</f>
        <v>CASUAL</v>
      </c>
      <c r="I332" s="27">
        <f>SUM(Table3[[#This Row],['# SICK LEAVE]:['#OTHERS]])</f>
        <v>0</v>
      </c>
    </row>
    <row r="333" spans="1:9" ht="29.4" customHeight="1" x14ac:dyDescent="0.3">
      <c r="A333">
        <f t="shared" si="5"/>
        <v>328</v>
      </c>
      <c r="B333" t="str">
        <f>IF(ISBLANK('List of Employees'!B404),"",'List of Employees'!B404)</f>
        <v>MALIGAYA NELITA M.</v>
      </c>
      <c r="C333" s="25" t="str">
        <f>VLOOKUP(Table3[[#This Row],[EMPLOYEE NAME]],Employees[[Employee Name]:[Office]],6)</f>
        <v>REGULAR</v>
      </c>
      <c r="I333" s="27">
        <f>SUM(Table3[[#This Row],['# SICK LEAVE]:['#OTHERS]])</f>
        <v>0</v>
      </c>
    </row>
    <row r="334" spans="1:9" ht="29.4" customHeight="1" x14ac:dyDescent="0.3">
      <c r="A334">
        <f t="shared" si="5"/>
        <v>329</v>
      </c>
      <c r="B334" t="str">
        <f>IF(ISBLANK('List of Employees'!B406),"",'List of Employees'!B406)</f>
        <v>MALUBAY MELINDA D.</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Employees'!B408),"",'List of Employees'!B408)</f>
        <v>MANALO ABEGAIL T.</v>
      </c>
      <c r="C335" s="25">
        <f>VLOOKUP(Table3[[#This Row],[EMPLOYEE NAME]],Employees[[Employee Name]:[Office]],6)</f>
        <v>0</v>
      </c>
      <c r="I335" s="27">
        <f>SUM(Table3[[#This Row],['# SICK LEAVE]:['#OTHERS]])</f>
        <v>0</v>
      </c>
    </row>
    <row r="336" spans="1:9" ht="29.4" customHeight="1" x14ac:dyDescent="0.3">
      <c r="A336">
        <f t="shared" si="5"/>
        <v>331</v>
      </c>
      <c r="B336" t="str">
        <f>IF(ISBLANK('List of Employees'!B409),"",'List of Employees'!B409)</f>
        <v xml:space="preserve">MANALO CATALINA  </v>
      </c>
      <c r="C336" s="25">
        <f>VLOOKUP(Table3[[#This Row],[EMPLOYEE NAME]],Employees[[Employee Name]:[Office]],6)</f>
        <v>0</v>
      </c>
      <c r="I336" s="27">
        <f>SUM(Table3[[#This Row],['# SICK LEAVE]:['#OTHERS]])</f>
        <v>0</v>
      </c>
    </row>
    <row r="337" spans="1:9" ht="29.4" customHeight="1" x14ac:dyDescent="0.3">
      <c r="A337">
        <f t="shared" si="5"/>
        <v>332</v>
      </c>
      <c r="B337" t="str">
        <f>IF(ISBLANK('List of Employees'!B410),"",'List of Employees'!B410)</f>
        <v>MANALO CELSA B.</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Employees'!B412),"",'List of Employees'!B412)</f>
        <v>MANALO EDITHA V.</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Employees'!B413),"",'List of Employees'!B413)</f>
        <v>MANALO ELIADA F.</v>
      </c>
      <c r="C339" s="25" t="str">
        <f>VLOOKUP(Table3[[#This Row],[EMPLOYEE NAME]],Employees[[Employee Name]:[Office]],6)</f>
        <v>REGULAR</v>
      </c>
      <c r="I339" s="27">
        <f>SUM(Table3[[#This Row],['# SICK LEAVE]:['#OTHERS]])</f>
        <v>0</v>
      </c>
    </row>
    <row r="340" spans="1:9" ht="29.4" customHeight="1" x14ac:dyDescent="0.3">
      <c r="A340">
        <f t="shared" si="5"/>
        <v>335</v>
      </c>
      <c r="B340" t="str">
        <f>IF(ISBLANK('List of Employees'!B416),"",'List of Employees'!B416)</f>
        <v xml:space="preserve">MANALO MA. ANDREA MAE H. </v>
      </c>
      <c r="C340" s="25">
        <f>VLOOKUP(Table3[[#This Row],[EMPLOYEE NAME]],Employees[[Employee Name]:[Office]],6)</f>
        <v>0</v>
      </c>
      <c r="I340" s="27">
        <f>SUM(Table3[[#This Row],['# SICK LEAVE]:['#OTHERS]])</f>
        <v>0</v>
      </c>
    </row>
    <row r="341" spans="1:9" ht="29.4" customHeight="1" x14ac:dyDescent="0.3">
      <c r="A341">
        <f t="shared" si="5"/>
        <v>336</v>
      </c>
      <c r="B341" t="str">
        <f>IF(ISBLANK('List of Employees'!B417),"",'List of Employees'!B417)</f>
        <v>MANALO STEPHANIE C.</v>
      </c>
      <c r="C341" s="25">
        <f>VLOOKUP(Table3[[#This Row],[EMPLOYEE NAME]],Employees[[Employee Name]:[Office]],6)</f>
        <v>0</v>
      </c>
      <c r="I341" s="27">
        <f>SUM(Table3[[#This Row],['# SICK LEAVE]:['#OTHERS]])</f>
        <v>0</v>
      </c>
    </row>
    <row r="342" spans="1:9" ht="29.4" customHeight="1" x14ac:dyDescent="0.3">
      <c r="A342">
        <f t="shared" si="5"/>
        <v>337</v>
      </c>
      <c r="B342" t="str">
        <f>IF(ISBLANK('List of Employees'!B419),"",'List of Employees'!B419)</f>
        <v>MANGUINAO NIÑA P.</v>
      </c>
      <c r="C342" s="25">
        <f>VLOOKUP(Table3[[#This Row],[EMPLOYEE NAME]],Employees[[Employee Name]:[Office]],6)</f>
        <v>0</v>
      </c>
      <c r="I342" s="27">
        <f>SUM(Table3[[#This Row],['# SICK LEAVE]:['#OTHERS]])</f>
        <v>0</v>
      </c>
    </row>
    <row r="343" spans="1:9" ht="29.4" customHeight="1" x14ac:dyDescent="0.3">
      <c r="A343">
        <f t="shared" si="5"/>
        <v>338</v>
      </c>
      <c r="B343" t="str">
        <f>IF(ISBLANK('List of Employees'!B420),"",'List of Employees'!B420)</f>
        <v>MANIMTIM JOJIT A.</v>
      </c>
      <c r="C343" s="25" t="str">
        <f>VLOOKUP(Table3[[#This Row],[EMPLOYEE NAME]],Employees[[Employee Name]:[Office]],6)</f>
        <v>REGULAR</v>
      </c>
      <c r="I343" s="27">
        <f>SUM(Table3[[#This Row],['# SICK LEAVE]:['#OTHERS]])</f>
        <v>0</v>
      </c>
    </row>
    <row r="344" spans="1:9" ht="29.4" customHeight="1" x14ac:dyDescent="0.3">
      <c r="A344">
        <f t="shared" si="5"/>
        <v>339</v>
      </c>
      <c r="B344" t="str">
        <f>IF(ISBLANK('List of Employees'!B421),"",'List of Employees'!B421)</f>
        <v>MANLANGIT LEONILA R.</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Employees'!B423),"",'List of Employees'!B423)</f>
        <v>MARAÑON AMY LOU T.</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Employees'!B424),"",'List of Employees'!B424)</f>
        <v>MARASIGAN  YOLANDA A.</v>
      </c>
      <c r="C346" s="25">
        <f>VLOOKUP(Table3[[#This Row],[EMPLOYEE NAME]],Employees[[Employee Name]:[Office]],6)</f>
        <v>0</v>
      </c>
      <c r="I346" s="27">
        <f>SUM(Table3[[#This Row],['# SICK LEAVE]:['#OTHERS]])</f>
        <v>0</v>
      </c>
    </row>
    <row r="347" spans="1:9" ht="29.4" customHeight="1" x14ac:dyDescent="0.3">
      <c r="A347">
        <f t="shared" si="5"/>
        <v>342</v>
      </c>
      <c r="B347" t="str">
        <f>IF(ISBLANK('List of Employees'!B425),"",'List of Employees'!B425)</f>
        <v>MARASIGAN AGUINO D.</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Employees'!B426),"",'List of Employees'!B426)</f>
        <v>MARASIGAN ARIEL M.</v>
      </c>
      <c r="C348" s="25">
        <f>VLOOKUP(Table3[[#This Row],[EMPLOYEE NAME]],Employees[[Employee Name]:[Office]],6)</f>
        <v>0</v>
      </c>
      <c r="I348" s="27">
        <f>SUM(Table3[[#This Row],['# SICK LEAVE]:['#OTHERS]])</f>
        <v>0</v>
      </c>
    </row>
    <row r="349" spans="1:9" ht="29.4" customHeight="1" x14ac:dyDescent="0.3">
      <c r="A349">
        <f t="shared" si="5"/>
        <v>344</v>
      </c>
      <c r="B349" t="str">
        <f>IF(ISBLANK('List of Employees'!B427),"",'List of Employees'!B427)</f>
        <v>MARASIGAN BIENVENIDO E.</v>
      </c>
      <c r="C349" s="25" t="str">
        <f>VLOOKUP(Table3[[#This Row],[EMPLOYEE NAME]],Employees[[Employee Name]:[Office]],6)</f>
        <v>CASUAL</v>
      </c>
      <c r="I349" s="27">
        <f>SUM(Table3[[#This Row],['# SICK LEAVE]:['#OTHERS]])</f>
        <v>0</v>
      </c>
    </row>
    <row r="350" spans="1:9" ht="29.4" customHeight="1" x14ac:dyDescent="0.3">
      <c r="A350">
        <f t="shared" si="5"/>
        <v>345</v>
      </c>
      <c r="B350" t="str">
        <f>IF(ISBLANK('List of Employees'!B429),"",'List of Employees'!B429)</f>
        <v xml:space="preserve">MARASIGAN DANIEL  </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Employees'!B430),"",'List of Employees'!B430)</f>
        <v>MARASIGAN GINALYN D.</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Employees'!B431),"",'List of Employees'!B431)</f>
        <v>MARASIGAN INOCENCIA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Employees'!B432),"",'List of Employees'!B432)</f>
        <v>MARASIGAN MARIFE C.</v>
      </c>
      <c r="C353" s="25" t="str">
        <f>VLOOKUP(Table3[[#This Row],[EMPLOYEE NAME]],Employees[[Employee Name]:[Office]],6)</f>
        <v>JOBCON</v>
      </c>
      <c r="I353" s="27">
        <f>SUM(Table3[[#This Row],['# SICK LEAVE]:['#OTHERS]])</f>
        <v>0</v>
      </c>
    </row>
    <row r="354" spans="1:9" ht="29.4" customHeight="1" x14ac:dyDescent="0.3">
      <c r="A354">
        <f t="shared" si="5"/>
        <v>349</v>
      </c>
      <c r="B354" t="str">
        <f>IF(ISBLANK('List of Employees'!B433),"",'List of Employees'!B433)</f>
        <v>MARCIAL RUSTICO B.</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Employees'!B434),"",'List of Employees'!B434)</f>
        <v>MARDO MELINDA E.</v>
      </c>
      <c r="C355" s="25">
        <f>VLOOKUP(Table3[[#This Row],[EMPLOYEE NAME]],Employees[[Employee Name]:[Office]],6)</f>
        <v>0</v>
      </c>
      <c r="I355" s="27">
        <f>SUM(Table3[[#This Row],['# SICK LEAVE]:['#OTHERS]])</f>
        <v>0</v>
      </c>
    </row>
    <row r="356" spans="1:9" ht="29.4" customHeight="1" x14ac:dyDescent="0.3">
      <c r="A356">
        <f t="shared" si="5"/>
        <v>351</v>
      </c>
      <c r="B356" t="str">
        <f>IF(ISBLANK('List of Employees'!B435),"",'List of Employees'!B435)</f>
        <v>MARINDUQUE ANNE RENELYN P.</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Employees'!B437),"",'List of Employees'!B437)</f>
        <v>MARINDUQUE ERNESTO P.</v>
      </c>
      <c r="C357" s="25" t="str">
        <f>VLOOKUP(Table3[[#This Row],[EMPLOYEE NAME]],Employees[[Employee Name]:[Office]],6)</f>
        <v>REGULAR</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Employees'!B439),"",'List of Employees'!B439)</f>
        <v>MARINDUQUE MARISSA M.</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Employees'!B440),"",'List of Employees'!B440)</f>
        <v>MARINDUQUE ROWENA G.</v>
      </c>
      <c r="C360" s="25" t="str">
        <f>VLOOKUP(Table3[[#This Row],[EMPLOYEE NAME]],Employees[[Employee Name]:[Office]],6)</f>
        <v>CASUAL</v>
      </c>
      <c r="I360" s="27">
        <f>SUM(Table3[[#This Row],['# SICK LEAVE]:['#OTHERS]])</f>
        <v>0</v>
      </c>
    </row>
    <row r="361" spans="1:9" ht="29.4" customHeight="1" x14ac:dyDescent="0.3">
      <c r="A361">
        <f t="shared" si="5"/>
        <v>356</v>
      </c>
      <c r="B361" t="str">
        <f>IF(ISBLANK('List of Employees'!B441),"",'List of Employees'!B441)</f>
        <v>MARQUEZ HENSLEY B.</v>
      </c>
      <c r="C361" s="25">
        <f>VLOOKUP(Table3[[#This Row],[EMPLOYEE NAME]],Employees[[Employee Name]:[Office]],6)</f>
        <v>0</v>
      </c>
      <c r="I361" s="27">
        <f>SUM(Table3[[#This Row],['# SICK LEAVE]:['#OTHERS]])</f>
        <v>0</v>
      </c>
    </row>
    <row r="362" spans="1:9" ht="29.4" customHeight="1" x14ac:dyDescent="0.3">
      <c r="A362">
        <f t="shared" si="5"/>
        <v>357</v>
      </c>
      <c r="B362" t="str">
        <f>IF(ISBLANK('List of Employees'!B442),"",'List of Employees'!B442)</f>
        <v>MARQUEZ LOLITA R.</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Employees'!B443),"",'List of Employees'!B443)</f>
        <v>MARTINEZ BELEN B.</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Employees'!B444),"",'List of Employees'!B444)</f>
        <v>MARTINEZ EMER V.</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Employees'!B445),"",'List of Employees'!B445)</f>
        <v>MARUNDAN MARIA FLOR M.</v>
      </c>
      <c r="C365" s="25" t="str">
        <f>VLOOKUP(Table3[[#This Row],[EMPLOYEE NAME]],Employees[[Employee Name]:[Office]],6)</f>
        <v>REGULAR</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Employees'!B448),"",'List of Employees'!B448)</f>
        <v>MAURICIO MARIZIEL M.</v>
      </c>
      <c r="C367" s="25" t="str">
        <f>VLOOKUP(Table3[[#This Row],[EMPLOYEE NAME]],Employees[[Employee Name]:[Office]],6)</f>
        <v>CASUAL</v>
      </c>
      <c r="I367" s="27">
        <f>SUM(Table3[[#This Row],['# SICK LEAVE]:['#OTHERS]])</f>
        <v>0</v>
      </c>
    </row>
    <row r="368" spans="1:9" ht="29.4" customHeight="1" x14ac:dyDescent="0.3">
      <c r="A368">
        <f t="shared" si="5"/>
        <v>363</v>
      </c>
      <c r="B368" t="str">
        <f>IF(ISBLANK('List of Employees'!B449),"",'List of Employees'!B449)</f>
        <v>MAWAK MIA PAULEEN B.</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Employees'!B450),"",'List of Employees'!B450)</f>
        <v>MELADO LEONILA JR P.</v>
      </c>
      <c r="C369" s="25" t="str">
        <f>VLOOKUP(Table3[[#This Row],[EMPLOYEE NAME]],Employees[[Employee Name]:[Office]],6)</f>
        <v>JOBCON</v>
      </c>
      <c r="I369" s="27">
        <f>SUM(Table3[[#This Row],['# SICK LEAVE]:['#OTHERS]])</f>
        <v>0</v>
      </c>
    </row>
    <row r="370" spans="1:9" ht="29.4" customHeight="1" x14ac:dyDescent="0.3">
      <c r="A370">
        <f t="shared" si="5"/>
        <v>365</v>
      </c>
      <c r="B370" t="str">
        <f>IF(ISBLANK('List of Employees'!B451),"",'List of Employees'!B451)</f>
        <v>MELADO LEONILO JR. P.</v>
      </c>
      <c r="C370" s="25">
        <f>VLOOKUP(Table3[[#This Row],[EMPLOYEE NAME]],Employees[[Employee Name]:[Office]],6)</f>
        <v>0</v>
      </c>
      <c r="I370" s="27">
        <f>SUM(Table3[[#This Row],['# SICK LEAVE]:['#OTHERS]])</f>
        <v>0</v>
      </c>
    </row>
    <row r="371" spans="1:9" ht="29.4" customHeight="1" x14ac:dyDescent="0.3">
      <c r="A371">
        <f t="shared" si="5"/>
        <v>366</v>
      </c>
      <c r="B371" t="str">
        <f>IF(ISBLANK('List of Employees'!B452),"",'List of Employees'!B452)</f>
        <v>MENDOZA ARRIES N.</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Employees'!B453),"",'List of Employees'!B453)</f>
        <v>MENDOZA ERNESTO JR R.</v>
      </c>
      <c r="C372" s="25">
        <f>VLOOKUP(Table3[[#This Row],[EMPLOYEE NAME]],Employees[[Employee Name]:[Office]],6)</f>
        <v>0</v>
      </c>
      <c r="I372" s="27">
        <f>SUM(Table3[[#This Row],['# SICK LEAVE]:['#OTHERS]])</f>
        <v>0</v>
      </c>
    </row>
    <row r="373" spans="1:9" ht="29.4" customHeight="1" x14ac:dyDescent="0.3">
      <c r="A373">
        <f t="shared" si="5"/>
        <v>368</v>
      </c>
      <c r="B373" t="str">
        <f>IF(ISBLANK('List of Employees'!B454),"",'List of Employees'!B454)</f>
        <v>MENDOZA JUANITO N.</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Employees'!B455),"",'List of Employees'!B455)</f>
        <v>MENDOZA LELISA L.</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Employees'!B456),"",'List of Employees'!B456)</f>
        <v>MENDOZA LOURDES G.</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Employees'!B457),"",'List of Employees'!B457)</f>
        <v>MENDOZA MARIA ABIGAIL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Employees'!B458),"",'List of Employees'!B458)</f>
        <v>MENDOZA MARICEL C.</v>
      </c>
      <c r="C377" s="25" t="str">
        <f>VLOOKUP(Table3[[#This Row],[EMPLOYEE NAME]],Employees[[Employee Name]:[Office]],6)</f>
        <v>CASUAL</v>
      </c>
      <c r="I377" s="27">
        <f>SUM(Table3[[#This Row],['# SICK LEAVE]:['#OTHERS]])</f>
        <v>0</v>
      </c>
    </row>
    <row r="378" spans="1:9" ht="29.4" customHeight="1" x14ac:dyDescent="0.3">
      <c r="A378">
        <f t="shared" si="5"/>
        <v>373</v>
      </c>
      <c r="B378" t="str">
        <f>IF(ISBLANK('List of Employees'!B459),"",'List of Employees'!B459)</f>
        <v>MENDOZA MARVIC M.</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Employees'!B460),"",'List of Employees'!B460)</f>
        <v>MENDOZA NORA A.</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Employees'!B461),"",'List of Employees'!B461)</f>
        <v>MENDOZA PATRICK O.</v>
      </c>
      <c r="C380" s="25" t="str">
        <f>VLOOKUP(Table3[[#This Row],[EMPLOYEE NAME]],Employees[[Employee Name]:[Office]],6)</f>
        <v>JOBCON</v>
      </c>
      <c r="I380" s="27">
        <f>SUM(Table3[[#This Row],['# SICK LEAVE]:['#OTHERS]])</f>
        <v>0</v>
      </c>
    </row>
    <row r="381" spans="1:9" ht="29.4" customHeight="1" x14ac:dyDescent="0.3">
      <c r="A381">
        <f t="shared" si="5"/>
        <v>376</v>
      </c>
      <c r="B381" t="str">
        <f>IF(ISBLANK('List of Employees'!B462),"",'List of Employees'!B462)</f>
        <v>MENDOZA PRESCILA S.</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Employees'!B464),"",'List of Employees'!B464)</f>
        <v>MERCADO ARLENNIE D.</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Employees'!B465),"",'List of Employees'!B465)</f>
        <v xml:space="preserve">MERCADO NAZARIO  </v>
      </c>
      <c r="C383" s="25" t="str">
        <f>VLOOKUP(Table3[[#This Row],[EMPLOYEE NAME]],Employees[[Employee Name]:[Office]],6)</f>
        <v>REGULAR</v>
      </c>
      <c r="I383" s="27">
        <f>SUM(Table3[[#This Row],['# SICK LEAVE]:['#OTHERS]])</f>
        <v>0</v>
      </c>
    </row>
    <row r="384" spans="1:9" ht="29.4" customHeight="1" x14ac:dyDescent="0.3">
      <c r="A384">
        <f t="shared" si="5"/>
        <v>379</v>
      </c>
      <c r="B384" t="str">
        <f>IF(ISBLANK('List of Employees'!B466),"",'List of Employees'!B466)</f>
        <v>MERCADO RENGIE M.</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Employees'!B470),"",'List of Employees'!B470)</f>
        <v>MIRANDA BIENVENIDO D.</v>
      </c>
      <c r="C385" s="25">
        <f>VLOOKUP(Table3[[#This Row],[EMPLOYEE NAME]],Employees[[Employee Name]:[Office]],6)</f>
        <v>0</v>
      </c>
      <c r="I385" s="27">
        <f>SUM(Table3[[#This Row],['# SICK LEAVE]:['#OTHERS]])</f>
        <v>0</v>
      </c>
    </row>
    <row r="386" spans="1:9" ht="29.4" customHeight="1" x14ac:dyDescent="0.3">
      <c r="A386">
        <f t="shared" si="5"/>
        <v>381</v>
      </c>
      <c r="B386" t="str">
        <f>IF(ISBLANK('List of Employees'!B471),"",'List of Employees'!B471)</f>
        <v>MIRANDA MARIA LOIDA M.</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Employees'!B472),"",'List of Employees'!B472)</f>
        <v>MIRANDA NICOLE MAY B.</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Employees'!B473),"",'List of Employees'!B473)</f>
        <v>MIRANDA ROBERTO D.</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Employees'!B474),"",'List of Employees'!B474)</f>
        <v>MIRANDO EDITH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Employees'!B475),"",'List of Employees'!B475)</f>
        <v>MOLOD EMMA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Employees'!B476),"",'List of Employees'!B476)</f>
        <v>MONREAL GREGORIO M.</v>
      </c>
      <c r="C391" s="25" t="str">
        <f>VLOOKUP(Table3[[#This Row],[EMPLOYEE NAME]],Employees[[Employee Name]:[Office]],6)</f>
        <v>CO TERM</v>
      </c>
      <c r="I391" s="27">
        <f>SUM(Table3[[#This Row],['# SICK LEAVE]:['#OTHERS]])</f>
        <v>0</v>
      </c>
    </row>
    <row r="392" spans="1:9" ht="29.4" customHeight="1" x14ac:dyDescent="0.3">
      <c r="A392">
        <f t="shared" si="6"/>
        <v>387</v>
      </c>
      <c r="B392" t="str">
        <f>IF(ISBLANK('List of Employees'!B483),"",'List of Employees'!B483)</f>
        <v>MULINGTAPANG GUILLERMA O.</v>
      </c>
      <c r="C392" s="25" t="str">
        <f>VLOOKUP(Table3[[#This Row],[EMPLOYEE NAME]],Employees[[Employee Name]:[Office]],6)</f>
        <v>CASUAL</v>
      </c>
      <c r="I392" s="27">
        <f>SUM(Table3[[#This Row],['# SICK LEAVE]:['#OTHERS]])</f>
        <v>0</v>
      </c>
    </row>
    <row r="393" spans="1:9" ht="29.4" customHeight="1" x14ac:dyDescent="0.3">
      <c r="A393">
        <f t="shared" si="6"/>
        <v>388</v>
      </c>
      <c r="B393" t="str">
        <f>IF(ISBLANK('List of Employees'!B484),"",'List of Employees'!B484)</f>
        <v>NACARIO GLENN B.</v>
      </c>
      <c r="C393" s="25" t="str">
        <f>VLOOKUP(Table3[[#This Row],[EMPLOYEE NAME]],Employees[[Employee Name]:[Office]],6)</f>
        <v>CASUAL</v>
      </c>
      <c r="I393" s="27">
        <f>SUM(Table3[[#This Row],['# SICK LEAVE]:['#OTHERS]])</f>
        <v>0</v>
      </c>
    </row>
    <row r="394" spans="1:9" ht="29.4" customHeight="1" x14ac:dyDescent="0.3">
      <c r="A394">
        <f t="shared" si="6"/>
        <v>389</v>
      </c>
      <c r="B394" t="str">
        <f>IF(ISBLANK('List of Employees'!B485),"",'List of Employees'!B485)</f>
        <v>NATANAUAN GILBERTO A.</v>
      </c>
      <c r="C394" s="25">
        <f>VLOOKUP(Table3[[#This Row],[EMPLOYEE NAME]],Employees[[Employee Name]:[Office]],6)</f>
        <v>0</v>
      </c>
      <c r="I394" s="27">
        <f>SUM(Table3[[#This Row],['# SICK LEAVE]:['#OTHERS]])</f>
        <v>0</v>
      </c>
    </row>
    <row r="395" spans="1:9" ht="29.4" customHeight="1" x14ac:dyDescent="0.3">
      <c r="A395">
        <f t="shared" si="6"/>
        <v>390</v>
      </c>
      <c r="B395" t="str">
        <f>IF(ISBLANK('List of Employees'!B486),"",'List of Employees'!B486)</f>
        <v>NATANAUAN MARY JANE G.</v>
      </c>
      <c r="C395" s="25" t="str">
        <f>VLOOKUP(Table3[[#This Row],[EMPLOYEE NAME]],Employees[[Employee Name]:[Office]],6)</f>
        <v>CASUAL</v>
      </c>
      <c r="I395" s="27">
        <f>SUM(Table3[[#This Row],['# SICK LEAVE]:['#OTHERS]])</f>
        <v>0</v>
      </c>
    </row>
    <row r="396" spans="1:9" ht="29.4" customHeight="1" x14ac:dyDescent="0.3">
      <c r="A396">
        <f t="shared" si="6"/>
        <v>391</v>
      </c>
      <c r="B396" t="str">
        <f>IF(ISBLANK('List of Employees'!B487),"",'List of Employees'!B487)</f>
        <v>NATANAUAN SENANDO C.</v>
      </c>
      <c r="C396" s="25">
        <f>VLOOKUP(Table3[[#This Row],[EMPLOYEE NAME]],Employees[[Employee Name]:[Office]],6)</f>
        <v>0</v>
      </c>
      <c r="I396" s="27">
        <f>SUM(Table3[[#This Row],['# SICK LEAVE]:['#OTHERS]])</f>
        <v>0</v>
      </c>
    </row>
    <row r="397" spans="1:9" ht="29.4" customHeight="1" x14ac:dyDescent="0.3">
      <c r="A397">
        <f t="shared" si="6"/>
        <v>392</v>
      </c>
      <c r="B397" t="str">
        <f>IF(ISBLANK('List of Employees'!B488),"",'List of Employees'!B488)</f>
        <v>NAVARRO JOHNA F.</v>
      </c>
      <c r="C397" s="25">
        <f>VLOOKUP(Table3[[#This Row],[EMPLOYEE NAME]],Employees[[Employee Name]:[Office]],6)</f>
        <v>0</v>
      </c>
      <c r="I397" s="27">
        <f>SUM(Table3[[#This Row],['# SICK LEAVE]:['#OTHERS]])</f>
        <v>0</v>
      </c>
    </row>
    <row r="398" spans="1:9" ht="29.4" customHeight="1" x14ac:dyDescent="0.3">
      <c r="A398">
        <f t="shared" si="6"/>
        <v>393</v>
      </c>
      <c r="B398" t="str">
        <f>IF(ISBLANK('List of Employees'!B489),"",'List of Employees'!B489)</f>
        <v>NAVARRO RITA A.</v>
      </c>
      <c r="C398" s="25" t="str">
        <f>VLOOKUP(Table3[[#This Row],[EMPLOYEE NAME]],Employees[[Employee Name]:[Office]],6)</f>
        <v>REGULAR</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Employees'!B493),"",'List of Employees'!B493)</f>
        <v>NUESTRO RICA MAY G.</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Employees'!B494),"",'List of Employees'!B494)</f>
        <v>NUÑEZ RUBEN JR J.</v>
      </c>
      <c r="C401" s="25" t="str">
        <f>VLOOKUP(Table3[[#This Row],[EMPLOYEE NAME]],Employees[[Employee Name]:[Office]],6)</f>
        <v>JOBCON</v>
      </c>
      <c r="I401" s="27">
        <f>SUM(Table3[[#This Row],['# SICK LEAVE]:['#OTHERS]])</f>
        <v>0</v>
      </c>
    </row>
    <row r="402" spans="1:9" ht="29.4" customHeight="1" x14ac:dyDescent="0.3">
      <c r="A402">
        <f t="shared" si="6"/>
        <v>397</v>
      </c>
      <c r="B402" t="str">
        <f>IF(ISBLANK('List of Employees'!B495),"",'List of Employees'!B495)</f>
        <v>OBINA APOLINARIO B.</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Employees'!B497),"",'List of Employees'!B497)</f>
        <v>OCAMPO EDRALYN B.</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Employees'!B498),"",'List of Employees'!B498)</f>
        <v>OCAMPO MERLINDA R.</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Employees'!B499),"",'List of Employees'!B499)</f>
        <v>OCAMPO NOVELYN U.</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Employees'!B500),"",'List of Employees'!B500)</f>
        <v>OCAMPO ORLANDO R.</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Employees'!B501),"",'List of Employees'!B501)</f>
        <v>OLARTE GREATCHEL B.</v>
      </c>
      <c r="C407" s="25" t="str">
        <f>VLOOKUP(Table3[[#This Row],[EMPLOYEE NAME]],Employees[[Employee Name]:[Office]],6)</f>
        <v>REGULAR</v>
      </c>
      <c r="I407" s="27">
        <f>SUM(Table3[[#This Row],['# SICK LEAVE]:['#OTHERS]])</f>
        <v>0</v>
      </c>
    </row>
    <row r="408" spans="1:9" ht="29.4" customHeight="1" x14ac:dyDescent="0.3">
      <c r="A408">
        <f t="shared" si="6"/>
        <v>403</v>
      </c>
      <c r="B408" t="str">
        <f>IF(ISBLANK('List of Employees'!B502),"",'List of Employees'!B502)</f>
        <v>OLAZO LIZA E.</v>
      </c>
      <c r="C408" s="25" t="str">
        <f>VLOOKUP(Table3[[#This Row],[EMPLOYEE NAME]],Employees[[Employee Name]:[Office]],6)</f>
        <v>JOBCON</v>
      </c>
      <c r="I408" s="27">
        <f>SUM(Table3[[#This Row],['# SICK LEAVE]:['#OTHERS]])</f>
        <v>0</v>
      </c>
    </row>
    <row r="409" spans="1:9" ht="29.4" customHeight="1" x14ac:dyDescent="0.3">
      <c r="A409">
        <f t="shared" si="6"/>
        <v>404</v>
      </c>
      <c r="B409" t="str">
        <f>IF(ISBLANK('List of Employees'!B503),"",'List of Employees'!B503)</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Employees'!B504),"",'List of Employees'!B504)</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Employees'!B505),"",'List of Employees'!B505)</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Employees'!B507),"",'List of Employees'!B507)</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Employees'!B508),"",'List of Employees'!B508)</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Employees'!B509),"",'List of Employees'!B509)</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Employees'!B510),"",'List of Employees'!B510)</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Employees'!B511),"",'List of Employees'!B511)</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Employees'!B512),"",'List of Employees'!B512)</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Employees'!B513),"",'List of Employees'!B513)</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Employees'!B514),"",'List of Employees'!B514)</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Employees'!B515),"",'List of Employees'!B515)</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Employees'!B516),"",'List of Employees'!B516)</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Employees'!B517),"",'List of Employees'!B517)</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Employees'!B519),"",'List of Employees'!B519)</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Employees'!B520),"",'List of Employees'!B520)</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Employees'!B521),"",'List of Employees'!B521)</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Employees'!B522),"",'List of Employees'!B522)</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Employees'!B524),"",'List of Employees'!B524)</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Employees'!B525),"",'List of Employees'!B525)</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Employees'!B526),"",'List of Employees'!B526)</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Employees'!B527),"",'List of Employees'!B527)</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Employees'!B528),"",'List of Employees'!B528)</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Employees'!B529),"",'List of Employees'!B529)</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Employees'!B530),"",'List of Employees'!B530)</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Employees'!B531),"",'List of Employees'!B531)</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Employees'!B533),"",'List of Employees'!B533)</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Employees'!B535),"",'List of Employees'!B535)</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Employees'!B536),"",'List of Employees'!B536)</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Employees'!B537),"",'List of Employees'!B537)</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Employees'!B538),"",'List of Employees'!B538)</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Employees'!B539),"",'List of Employees'!B539)</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Employees'!B541),"",'List of Employees'!B541)</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Employees'!B542),"",'List of Employees'!B542)</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Employees'!B543),"",'List of Employees'!B543)</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Employees'!B545),"",'List of Employees'!B545)</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Employees'!B546),"",'List of Employees'!B546)</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Employees'!B547),"",'List of Employees'!B547)</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Employees'!B548),"",'List of Employees'!B548)</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Employees'!B549),"",'List of Employees'!B549)</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Employees'!B550),"",'List of Employees'!B550)</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Employees'!B551),"",'List of Employees'!B551)</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Employees'!B552),"",'List of Employees'!B552)</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Employees'!B554),"",'List of Employees'!B554)</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Employees'!B555),"",'List of Employees'!B555)</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432</v>
      </c>
      <c r="B3" s="27" t="s">
        <v>434</v>
      </c>
    </row>
    <row r="4" spans="1:2" x14ac:dyDescent="0.3">
      <c r="A4" s="48" t="s">
        <v>439</v>
      </c>
      <c r="B4" s="59">
        <v>19</v>
      </c>
    </row>
    <row r="5" spans="1:2" x14ac:dyDescent="0.3">
      <c r="A5" s="48" t="s">
        <v>1723</v>
      </c>
      <c r="B5" s="59">
        <v>1</v>
      </c>
    </row>
    <row r="6" spans="1:2" x14ac:dyDescent="0.3">
      <c r="A6" s="48" t="s">
        <v>109</v>
      </c>
      <c r="B6" s="59">
        <v>3</v>
      </c>
    </row>
    <row r="7" spans="1:2" x14ac:dyDescent="0.3">
      <c r="A7" s="48" t="s">
        <v>308</v>
      </c>
      <c r="B7" s="59">
        <v>1</v>
      </c>
    </row>
    <row r="8" spans="1:2" x14ac:dyDescent="0.3">
      <c r="A8" s="48" t="s">
        <v>642</v>
      </c>
      <c r="B8" s="59">
        <v>4</v>
      </c>
    </row>
    <row r="9" spans="1:2" x14ac:dyDescent="0.3">
      <c r="A9" s="48" t="s">
        <v>1715</v>
      </c>
      <c r="B9" s="59">
        <v>2</v>
      </c>
    </row>
    <row r="10" spans="1:2" x14ac:dyDescent="0.3">
      <c r="A10" s="48" t="s">
        <v>463</v>
      </c>
      <c r="B10" s="59">
        <v>9</v>
      </c>
    </row>
    <row r="11" spans="1:2" x14ac:dyDescent="0.3">
      <c r="A11" s="48" t="s">
        <v>1728</v>
      </c>
      <c r="B11" s="59">
        <v>1</v>
      </c>
    </row>
    <row r="12" spans="1:2" x14ac:dyDescent="0.3">
      <c r="A12" s="48" t="s">
        <v>152</v>
      </c>
      <c r="B12" s="59">
        <v>5</v>
      </c>
    </row>
    <row r="13" spans="1:2" x14ac:dyDescent="0.3">
      <c r="A13" s="48" t="s">
        <v>1198</v>
      </c>
      <c r="B13" s="59">
        <v>2</v>
      </c>
    </row>
    <row r="14" spans="1:2" x14ac:dyDescent="0.3">
      <c r="A14" s="48" t="s">
        <v>182</v>
      </c>
      <c r="B14" s="59">
        <v>8</v>
      </c>
    </row>
    <row r="15" spans="1:2" x14ac:dyDescent="0.3">
      <c r="A15" s="48" t="s">
        <v>350</v>
      </c>
      <c r="B15" s="59">
        <v>1</v>
      </c>
    </row>
    <row r="16" spans="1:2" x14ac:dyDescent="0.3">
      <c r="A16" s="48" t="s">
        <v>366</v>
      </c>
      <c r="B16" s="59">
        <v>18</v>
      </c>
    </row>
    <row r="17" spans="1:2" x14ac:dyDescent="0.3">
      <c r="A17" s="48" t="s">
        <v>289</v>
      </c>
      <c r="B17" s="59">
        <v>44</v>
      </c>
    </row>
    <row r="18" spans="1:2" x14ac:dyDescent="0.3">
      <c r="A18" s="48" t="s">
        <v>271</v>
      </c>
      <c r="B18" s="59">
        <v>19</v>
      </c>
    </row>
    <row r="19" spans="1:2" x14ac:dyDescent="0.3">
      <c r="A19" s="48" t="s">
        <v>1719</v>
      </c>
      <c r="B19" s="59">
        <v>1</v>
      </c>
    </row>
    <row r="20" spans="1:2" x14ac:dyDescent="0.3">
      <c r="A20" s="48" t="s">
        <v>115</v>
      </c>
      <c r="B20" s="59">
        <v>2</v>
      </c>
    </row>
    <row r="21" spans="1:2" ht="16.5" x14ac:dyDescent="0.3">
      <c r="A21" s="48" t="s">
        <v>135</v>
      </c>
      <c r="B21" s="59">
        <v>39</v>
      </c>
    </row>
    <row r="22" spans="1:2" ht="16.5" x14ac:dyDescent="0.3">
      <c r="A22" s="48" t="s">
        <v>1062</v>
      </c>
      <c r="B22" s="59">
        <v>2</v>
      </c>
    </row>
    <row r="23" spans="1:2" ht="16.5" x14ac:dyDescent="0.3">
      <c r="A23" s="48" t="s">
        <v>335</v>
      </c>
      <c r="B23" s="59">
        <v>2</v>
      </c>
    </row>
    <row r="24" spans="1:2" x14ac:dyDescent="0.3">
      <c r="A24" s="48" t="s">
        <v>1718</v>
      </c>
      <c r="B24" s="59">
        <v>1</v>
      </c>
    </row>
    <row r="25" spans="1:2" x14ac:dyDescent="0.3">
      <c r="A25" s="48" t="s">
        <v>481</v>
      </c>
      <c r="B25" s="59">
        <v>5</v>
      </c>
    </row>
    <row r="26" spans="1:2" x14ac:dyDescent="0.3">
      <c r="A26" s="48" t="s">
        <v>141</v>
      </c>
      <c r="B26" s="59">
        <v>9</v>
      </c>
    </row>
    <row r="27" spans="1:2" x14ac:dyDescent="0.3">
      <c r="A27" s="48" t="s">
        <v>974</v>
      </c>
      <c r="B27" s="59">
        <v>4</v>
      </c>
    </row>
    <row r="28" spans="1:2" x14ac:dyDescent="0.3">
      <c r="A28" s="48" t="s">
        <v>213</v>
      </c>
      <c r="B28" s="59">
        <v>26</v>
      </c>
    </row>
    <row r="29" spans="1:2" x14ac:dyDescent="0.3">
      <c r="A29" s="48" t="s">
        <v>103</v>
      </c>
      <c r="B29" s="59">
        <v>33</v>
      </c>
    </row>
    <row r="30" spans="1:2" x14ac:dyDescent="0.3">
      <c r="A30" s="48" t="s">
        <v>1709</v>
      </c>
      <c r="B30" s="59">
        <v>2</v>
      </c>
    </row>
    <row r="31" spans="1:2" x14ac:dyDescent="0.3">
      <c r="A31" s="48" t="s">
        <v>1065</v>
      </c>
      <c r="B31" s="59">
        <v>2</v>
      </c>
    </row>
    <row r="32" spans="1:2" x14ac:dyDescent="0.3">
      <c r="A32" s="48" t="s">
        <v>1066</v>
      </c>
      <c r="B32" s="59">
        <v>2</v>
      </c>
    </row>
    <row r="33" spans="1:2" x14ac:dyDescent="0.3">
      <c r="A33" s="48" t="s">
        <v>178</v>
      </c>
      <c r="B33" s="59">
        <v>1</v>
      </c>
    </row>
    <row r="34" spans="1:2" x14ac:dyDescent="0.3">
      <c r="A34" s="48" t="s">
        <v>1230</v>
      </c>
      <c r="B34" s="59">
        <v>1</v>
      </c>
    </row>
    <row r="35" spans="1:2" x14ac:dyDescent="0.3">
      <c r="A35" s="48" t="s">
        <v>286</v>
      </c>
      <c r="B35" s="59">
        <v>9</v>
      </c>
    </row>
    <row r="36" spans="1:2" x14ac:dyDescent="0.3">
      <c r="A36" s="48" t="s">
        <v>1708</v>
      </c>
      <c r="B36" s="59">
        <v>10</v>
      </c>
    </row>
    <row r="37" spans="1:2" ht="16.5" x14ac:dyDescent="0.3">
      <c r="A37" s="48" t="s">
        <v>1713</v>
      </c>
      <c r="B37" s="59">
        <v>1</v>
      </c>
    </row>
    <row r="38" spans="1:2" x14ac:dyDescent="0.3">
      <c r="A38" s="48" t="s">
        <v>130</v>
      </c>
      <c r="B38" s="59">
        <v>1</v>
      </c>
    </row>
    <row r="39" spans="1:2" x14ac:dyDescent="0.3">
      <c r="A39" s="48" t="s">
        <v>209</v>
      </c>
      <c r="B39" s="59">
        <v>19</v>
      </c>
    </row>
    <row r="40" spans="1:2" x14ac:dyDescent="0.3">
      <c r="A40" s="48" t="s">
        <v>1725</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2.2"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2023-07-04T08:34:18Z</cp:lastPrinted>
  <dcterms:created xsi:type="dcterms:W3CDTF">2016-12-03T09:43:22Z</dcterms:created>
  <dcterms:modified xsi:type="dcterms:W3CDTF">2023-07-05T05:19:04Z</dcterms:modified>
</cp:coreProperties>
</file>