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REGULAR\OJT\New folder\"/>
    </mc:Choice>
  </mc:AlternateContent>
  <xr:revisionPtr revIDLastSave="0" documentId="13_ncr:1_{F65DB587-997F-4D60-AF41-54208272813A}" xr6:coauthVersionLast="47" xr6:coauthVersionMax="47" xr10:uidLastSave="{00000000-0000-0000-0000-000000000000}"/>
  <bookViews>
    <workbookView xWindow="6696" yWindow="4296" windowWidth="17280" windowHeight="8964" activeTab="1" xr2:uid="{00000000-000D-0000-FFFF-FFFF00000000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4" i="1" l="1"/>
  <c r="G38" i="1" l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3" i="3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10" i="1"/>
  <c r="G11" i="1"/>
  <c r="G12" i="1"/>
  <c r="G13" i="1"/>
  <c r="G15" i="1"/>
  <c r="G16" i="1"/>
  <c r="G17" i="1"/>
  <c r="J4" i="3"/>
  <c r="E9" i="1"/>
  <c r="G9" i="1"/>
  <c r="K3" i="3" l="1"/>
  <c r="L3" i="3" s="1"/>
  <c r="I9" i="1"/>
  <c r="A7" i="3" s="1"/>
</calcChain>
</file>

<file path=xl/sharedStrings.xml><?xml version="1.0" encoding="utf-8"?>
<sst xmlns="http://schemas.openxmlformats.org/spreadsheetml/2006/main" count="53" uniqueCount="49">
  <si>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</si>
  <si>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</si>
  <si>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</si>
  <si>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</si>
  <si>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</si>
  <si>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</si>
  <si>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</si>
  <si>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</si>
  <si>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</si>
  <si>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</si>
  <si>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</si>
  <si>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</si>
  <si>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</si>
  <si>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</si>
  <si>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</si>
  <si>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</si>
  <si>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</si>
  <si>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</si>
  <si>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</si>
  <si>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</si>
  <si>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</si>
  <si>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</si>
  <si>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</si>
  <si>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</si>
  <si>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</si>
  <si>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</si>
  <si>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</si>
  <si>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</si>
  <si>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</si>
  <si>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</si>
  <si>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</si>
  <si>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</si>
  <si>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</si>
  <si>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</si>
  <si>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</si>
  <si>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</si>
  <si>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</si>
  <si>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</si>
  <si>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</si>
  <si>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</si>
  <si>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</si>
  <si>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</si>
  <si>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TOTAL LEAVE</t>
  </si>
  <si>
    <t>2023</t>
  </si>
  <si>
    <t>2022</t>
  </si>
  <si>
    <t xml:space="preserve">ASUNCION, YORANDYL ANNLABARDA </t>
  </si>
  <si>
    <t>DAYCARE WORKER I</t>
  </si>
  <si>
    <t>PERMANENT</t>
  </si>
  <si>
    <t>CSWDO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</si>
</sst>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mm/dd/yy;@"/>
    <numFmt numFmtId="166" formatCode="###\-###\-###"/>
    <numFmt numFmtId="167" formatCode="&quot;CM&quot;\-#######"/>
    <numFmt numFmtId="168" formatCode="#,##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8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ASUS\Desktop\LEAVE-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132" totalsRowShown="0" headerRowDxfId="24" headerRowBorderDxfId="23" tableBorderDxfId="22" totalsRowBorderDxfId="21">
  <tableColumns count="11">
    <tableColumn id="1" xr3:uid="{00000000-0010-0000-0000-000001000000}" name="PERIOD" dataDxfId="20"/>
    <tableColumn id="2" xr3:uid="{00000000-0010-0000-0000-000002000000}" name="PARTICULARS" dataDxfId="19"/>
    <tableColumn id="3" xr3:uid="{00000000-0010-0000-0000-000003000000}" name="EARNED" dataDxfId="18"/>
    <tableColumn id="4" xr3:uid="{00000000-0010-0000-0000-000004000000}" name="Absence Undertime W/ Pay" dataDxfId="17"/>
    <tableColumn id="5" xr3:uid="{00000000-0010-0000-0000-000005000000}" name="BALANCE" dataDxfId="16">
      <calculatedColumnFormula>SUM(Table1[EARNED])-SUM(Table1[Absence Undertime W/ Pay])+CONVERTION!$A$3</calculatedColumnFormula>
    </tableColumn>
    <tableColumn id="6" xr3:uid="{00000000-0010-0000-0000-000006000000}" name="Absence Undertime W/O Pay" dataDxfId="15"/>
    <tableColumn id="7" xr3:uid="{00000000-0010-0000-0000-000007000000}" name="EARNED " dataDxfId="14">
      <calculatedColumnFormula>IF(ISBLANK(Table1[[#This Row],[EARNED]]),"",Table1[[#This Row],[EARNED]])</calculatedColumnFormula>
    </tableColumn>
    <tableColumn id="8" xr3:uid="{00000000-0010-0000-0000-000008000000}" name="Absence Undertime  W/ Pay" dataDxfId="13"/>
    <tableColumn id="9" xr3:uid="{00000000-0010-0000-0000-000009000000}" name="BALANCE " dataDxfId="12">
      <calculatedColumnFormula>SUM(Table1[[EARNED ]])-SUM(Table1[Absence Undertime  W/ Pay])+CONVERTION!$B$3</calculatedColumnFormula>
    </tableColumn>
    <tableColumn id="10" xr3:uid="{00000000-0010-0000-0000-00000A000000}" name="Absence Undertime  W/O Pay" dataDxfId="11"/>
    <tableColumn id="11" xr3:uid="{00000000-0010-0000-00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100-000001000000}" name="DAYS"/>
    <tableColumn id="2" xr3:uid="{00000000-0010-0000-0100-000002000000}" name="HOURS"/>
    <tableColumn id="3" xr3:uid="{00000000-0010-0000-0100-000003000000}" name="MINUTES"/>
    <tableColumn id="4" xr3:uid="{00000000-0010-0000-01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J2:L3" totalsRowShown="0" headerRowBorderDxfId="4" tableBorderDxfId="3">
  <autoFilter ref="J2:L3" xr:uid="{00000000-0009-0000-0100-000003000000}"/>
  <tableColumns count="3">
    <tableColumn id="1" xr3:uid="{00000000-0010-0000-0200-000001000000}" name="DATE STARTED" dataDxfId="2"/>
    <tableColumn id="2" xr3:uid="{00000000-0010-0000-0200-000002000000}" name="LEAVE EARN" dataDxfId="1">
      <calculatedColumnFormula>J4-1</calculatedColumnFormula>
    </tableColumn>
    <tableColumn id="3" xr3:uid="{00000000-0010-0000-02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2:K132"/>
  <sheetViews>
    <sheetView tabSelected="1" zoomScaleNormal="100" workbookViewId="0">
      <pane ySplit="3696" topLeftCell="A12"/>
      <selection activeCell="F5" sqref="F5"/>
      <selection pane="bottomLeft" activeCell="C20" sqref="C20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3" t="s">
        <v>45</v>
      </c>
      <c r="C2" s="53"/>
      <c r="D2" s="21" t="s">
        <v>14</v>
      </c>
      <c r="E2" s="10"/>
      <c r="F2" s="60"/>
      <c r="G2" s="60"/>
      <c r="H2" s="28" t="s">
        <v>10</v>
      </c>
      <c r="I2" s="25"/>
      <c r="J2" s="54"/>
      <c r="K2" s="55"/>
    </row>
    <row r="3" spans="1:11" x14ac:dyDescent="0.3">
      <c r="A3" s="18" t="s">
        <v>15</v>
      </c>
      <c r="B3" s="53" t="s">
        <v>46</v>
      </c>
      <c r="C3" s="53"/>
      <c r="D3" s="22" t="s">
        <v>13</v>
      </c>
      <c r="F3" s="61">
        <v>44837</v>
      </c>
      <c r="G3" s="58"/>
      <c r="H3" s="26" t="s">
        <v>11</v>
      </c>
      <c r="I3" s="26"/>
      <c r="J3" s="56"/>
      <c r="K3" s="57"/>
    </row>
    <row r="4" spans="1:11" ht="14.4" customHeight="1" x14ac:dyDescent="0.3">
      <c r="A4" s="18" t="s">
        <v>16</v>
      </c>
      <c r="B4" s="53" t="s">
        <v>47</v>
      </c>
      <c r="C4" s="53"/>
      <c r="D4" s="22" t="s">
        <v>12</v>
      </c>
      <c r="F4" s="58" t="s">
        <v>48</v>
      </c>
      <c r="G4" s="58"/>
      <c r="H4" s="26" t="s">
        <v>17</v>
      </c>
      <c r="I4" s="26"/>
      <c r="J4" s="58"/>
      <c r="K4" s="59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11.167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11.167</v>
      </c>
      <c r="J9" s="11"/>
      <c r="K9" s="20"/>
    </row>
    <row r="10" spans="1:11" x14ac:dyDescent="0.3">
      <c r="A10" s="51" t="s">
        <v>44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48"/>
    </row>
    <row r="11" spans="1:11" x14ac:dyDescent="0.3">
      <c r="A11" s="40">
        <v>44837</v>
      </c>
      <c r="B11" s="20"/>
      <c r="C11" s="13">
        <v>1.167</v>
      </c>
      <c r="D11" s="39"/>
      <c r="E11" s="9"/>
      <c r="F11" s="20"/>
      <c r="G11" s="13">
        <f>IF(ISBLANK(Table1[[#This Row],[EARNED]]),"",Table1[[#This Row],[EARNED]])</f>
        <v>1.167</v>
      </c>
      <c r="H11" s="39"/>
      <c r="I11" s="9"/>
      <c r="J11" s="11"/>
      <c r="K11" s="20"/>
    </row>
    <row r="12" spans="1:11" x14ac:dyDescent="0.3">
      <c r="A12" s="40">
        <v>44895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v>44926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51" t="s">
        <v>43</v>
      </c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3">
      <c r="A15" s="40">
        <v>44957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3">
      <c r="A16" s="40">
        <v>44985</v>
      </c>
      <c r="B16" s="20"/>
      <c r="C16" s="13">
        <v>1.25</v>
      </c>
      <c r="D16" s="39"/>
      <c r="E16" s="9"/>
      <c r="F16" s="20"/>
      <c r="G16" s="13">
        <f>IF(ISBLANK(Table1[[#This Row],[EARNED]]),"",Table1[[#This Row],[EARNED]])</f>
        <v>1.25</v>
      </c>
      <c r="H16" s="39"/>
      <c r="I16" s="9"/>
      <c r="J16" s="11"/>
      <c r="K16" s="20"/>
    </row>
    <row r="17" spans="1:11" x14ac:dyDescent="0.3">
      <c r="A17" s="40">
        <v>45016</v>
      </c>
      <c r="B17" s="15"/>
      <c r="C17" s="13">
        <v>1.25</v>
      </c>
      <c r="D17" s="43"/>
      <c r="E17" s="9"/>
      <c r="F17" s="15"/>
      <c r="G17" s="42">
        <f>IF(ISBLANK(Table1[[#This Row],[EARNED]]),"",Table1[[#This Row],[EARNED]])</f>
        <v>1.25</v>
      </c>
      <c r="H17" s="43"/>
      <c r="I17" s="9"/>
      <c r="J17" s="12"/>
      <c r="K17" s="15"/>
    </row>
    <row r="18" spans="1:11" x14ac:dyDescent="0.3">
      <c r="A18" s="40">
        <v>45046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3">
      <c r="A19" s="40">
        <v>45077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0">
        <v>45107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0">
        <v>45138</v>
      </c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3">
      <c r="A22" s="40">
        <v>45169</v>
      </c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3">
      <c r="A23" s="40">
        <v>45199</v>
      </c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3">
      <c r="A24" s="40">
        <v>45230</v>
      </c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3">
      <c r="A25" s="40">
        <v>45260</v>
      </c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3">
      <c r="A26" s="40">
        <v>45291</v>
      </c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3">
      <c r="A27" s="40">
        <v>45322</v>
      </c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3">
      <c r="A28" s="40">
        <v>45351</v>
      </c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3">
      <c r="A29" s="40">
        <v>45382</v>
      </c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3">
      <c r="A30" s="40">
        <v>45412</v>
      </c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3">
      <c r="A31" s="40">
        <v>45443</v>
      </c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3">
      <c r="A32" s="40">
        <v>45473</v>
      </c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3">
      <c r="A33" s="40">
        <v>45504</v>
      </c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3">
      <c r="A34" s="40">
        <v>45535</v>
      </c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3">
      <c r="A35" s="40">
        <v>45565</v>
      </c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3">
      <c r="A36" s="40">
        <v>45596</v>
      </c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3">
      <c r="A37" s="40">
        <v>45626</v>
      </c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3">
      <c r="A38" s="40">
        <v>45657</v>
      </c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3">
      <c r="A39" s="40">
        <v>45688</v>
      </c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3">
      <c r="A40" s="40">
        <v>45716</v>
      </c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3">
      <c r="A41" s="40">
        <v>45747</v>
      </c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3">
      <c r="A42" s="40">
        <v>45777</v>
      </c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3">
      <c r="A43" s="40">
        <v>45808</v>
      </c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3">
      <c r="A44" s="40">
        <v>45838</v>
      </c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3">
      <c r="A45" s="40">
        <v>45869</v>
      </c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3">
      <c r="A46" s="40">
        <v>45900</v>
      </c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3">
      <c r="A47" s="40">
        <v>45930</v>
      </c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3">
      <c r="A48" s="40">
        <v>45961</v>
      </c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3">
      <c r="A49" s="40">
        <v>45991</v>
      </c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40">
        <v>46022</v>
      </c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3">
      <c r="A51" s="40">
        <v>46053</v>
      </c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3">
      <c r="A52" s="40">
        <v>46081</v>
      </c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3">
      <c r="A53" s="40">
        <v>46112</v>
      </c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3">
      <c r="A54" s="40">
        <v>46142</v>
      </c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3">
      <c r="A55" s="40">
        <v>46173</v>
      </c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3">
      <c r="A56" s="40">
        <v>46203</v>
      </c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3">
      <c r="A57" s="40">
        <v>46234</v>
      </c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3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3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3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3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3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3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1"/>
      <c r="B131" s="15"/>
      <c r="C131" s="42"/>
      <c r="D131" s="43"/>
      <c r="E131" s="9"/>
      <c r="F131" s="15"/>
      <c r="G131" s="42" t="str">
        <f>IF(ISBLANK(Table1[[#This Row],[EARNED]]),"",Table1[[#This Row],[EARNED]])</f>
        <v/>
      </c>
      <c r="H131" s="43"/>
      <c r="I131" s="9"/>
      <c r="J131" s="12"/>
      <c r="K131" s="15"/>
    </row>
    <row r="132" spans="1:11" x14ac:dyDescent="0.3">
      <c r="A132" s="41"/>
      <c r="B132" s="15"/>
      <c r="C132" s="42"/>
      <c r="D132" s="43"/>
      <c r="E132" s="49"/>
      <c r="F132" s="15"/>
      <c r="G132" s="42" t="str">
        <f>IF(ISBLANK(Table1[[#This Row],[EARNED]]),"",Table1[[#This Row],[EARNED]])</f>
        <v/>
      </c>
      <c r="H132" s="43"/>
      <c r="I132" s="49"/>
      <c r="J132" s="12"/>
      <c r="K132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OIC -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67"/>
  <sheetViews>
    <sheetView workbookViewId="0">
      <selection activeCell="L3" sqref="L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2" t="s">
        <v>33</v>
      </c>
      <c r="E1" s="62"/>
      <c r="F1" s="62"/>
      <c r="G1" s="62"/>
      <c r="J1" s="63" t="s">
        <v>34</v>
      </c>
      <c r="K1" s="63"/>
      <c r="L1" s="63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/>
      <c r="B3" s="11"/>
      <c r="D3"/>
      <c r="E3"/>
      <c r="F3"/>
      <c r="G3" s="47">
        <f>SUMIFS(F7:F14,E7:E14,E3)+SUMIFS(D7:D66,C7:C66,F3)+D3</f>
        <v>0</v>
      </c>
      <c r="J3" s="1">
        <v>3</v>
      </c>
      <c r="K3" s="35">
        <f>J4-1</f>
        <v>2</v>
      </c>
      <c r="L3" s="45">
        <f>IF($J$4=1,1.25,IF(ISBLANK($J$3),"---",1.25-VLOOKUP($K$3,$I$8:$K$37,2)))</f>
        <v>1.167</v>
      </c>
    </row>
    <row r="4" spans="1:12" hidden="1" x14ac:dyDescent="0.3">
      <c r="G4" s="33"/>
      <c r="J4" s="1" t="str">
        <f>IF(TEXT(J3,"D")=1,1,TEXT(J3,"D"))</f>
        <v>3</v>
      </c>
    </row>
    <row r="5" spans="1:12" x14ac:dyDescent="0.3">
      <c r="J5" s="1"/>
    </row>
    <row r="6" spans="1:12" x14ac:dyDescent="0.3">
      <c r="A6" s="2" t="s">
        <v>42</v>
      </c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3" t="s">
        <v>38</v>
      </c>
      <c r="J6" s="63"/>
      <c r="K6" s="63"/>
      <c r="L6" s="63"/>
    </row>
    <row r="7" spans="1:12" x14ac:dyDescent="0.3">
      <c r="A7" s="50">
        <f>SUM(Sheet1!E9,Sheet1!I9)</f>
        <v>22.334</v>
      </c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2023-02-07T10:18:06Z</cp:lastPrinted>
  <dcterms:created xsi:type="dcterms:W3CDTF">2022-10-17T03:06:03Z</dcterms:created>
  <dcterms:modified xsi:type="dcterms:W3CDTF">2023-07-06T07:16:23Z</dcterms:modified>
</cp:coreProperties>
</file>