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showInkAnnotation="0" codeName="ThisWorkbook"/>
  <mc:AlternateContent xmlns:mc="http://schemas.openxmlformats.org/markup-compatibility/2006">
    <mc:Choice Requires="x15">
      <x15ac:absPath xmlns:x15ac="http://schemas.microsoft.com/office/spreadsheetml/2010/11/ac" url="C:\Users\ASUS\Desktop\LEAVECARD\SHARED FOLDER\"/>
    </mc:Choice>
  </mc:AlternateContent>
  <xr:revisionPtr revIDLastSave="0" documentId="13_ncr:1_{93B4CC53-58C3-4424-897F-D218A7177ECC}" xr6:coauthVersionLast="47" xr6:coauthVersionMax="47" xr10:uidLastSave="{00000000-0000-0000-0000-000000000000}"/>
  <bookViews>
    <workbookView xWindow="-108" yWindow="-108" windowWidth="23256" windowHeight="12576" firstSheet="1" activeTab="2"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81029"/>
  <pivotCaches>
    <pivotCache cacheId="2" r:id="rId9"/>
    <pivotCache cacheId="3" r:id="rId10"/>
  </pivotCaches>
</workbook>
</file>

<file path=xl/calcChain.xml><?xml version="1.0" encoding="utf-8"?>
<calcChain xmlns="http://schemas.openxmlformats.org/spreadsheetml/2006/main">
  <c r="A4551" i="1" l="1"/>
  <c r="A4552" i="1"/>
  <c r="A4553" i="1" s="1"/>
  <c r="A4554" i="1" s="1"/>
  <c r="A4555" i="1" s="1"/>
  <c r="A4556" i="1" s="1"/>
  <c r="A4557" i="1" s="1"/>
  <c r="A4558" i="1" s="1"/>
  <c r="A4559" i="1" s="1"/>
  <c r="A4560" i="1" s="1"/>
  <c r="A4561" i="1" s="1"/>
  <c r="A4562" i="1" s="1"/>
  <c r="A4563" i="1" s="1"/>
  <c r="A4564" i="1" s="1"/>
  <c r="A4565" i="1" s="1"/>
  <c r="A4566" i="1" s="1"/>
  <c r="A4567" i="1" s="1"/>
  <c r="A4568" i="1" s="1"/>
  <c r="A146" i="2"/>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B572" i="2"/>
  <c r="B564" i="2" l="1"/>
  <c r="B521"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B555" i="2"/>
  <c r="B414" i="2" l="1"/>
  <c r="K4417" i="1"/>
  <c r="B583" i="2"/>
  <c r="B596" i="2"/>
  <c r="B547" i="2"/>
  <c r="B578" i="2"/>
  <c r="B227" i="2"/>
  <c r="B545"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181" i="2"/>
  <c r="B94" i="2"/>
  <c r="B17" i="2"/>
  <c r="A4131" i="1"/>
  <c r="B328" i="2"/>
  <c r="B469" i="2"/>
  <c r="B222"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275"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53"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02" i="2"/>
  <c r="B270" i="2"/>
  <c r="B603" i="2" l="1"/>
  <c r="B336" i="2" l="1"/>
  <c r="B450" i="2"/>
  <c r="B302" i="2"/>
  <c r="B172" i="2"/>
  <c r="B252" i="2" l="1"/>
  <c r="B325" i="2"/>
  <c r="B234" i="2"/>
  <c r="B239" i="2"/>
  <c r="B74" i="2"/>
  <c r="B199" i="2"/>
  <c r="B203" i="2"/>
  <c r="B205"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07" i="2"/>
  <c r="B606" i="2"/>
  <c r="B331" i="2"/>
  <c r="B175" i="2"/>
  <c r="B506"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3" i="2"/>
  <c r="B461" i="2"/>
  <c r="B41" i="2" l="1"/>
  <c r="B68" i="2"/>
  <c r="B464" i="2"/>
  <c r="B159" i="2"/>
  <c r="B398" i="2"/>
  <c r="B57"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53" i="2"/>
  <c r="B76" i="2"/>
  <c r="B118" i="2"/>
  <c r="B446" i="2" l="1"/>
  <c r="B5" i="2"/>
  <c r="B6" i="2"/>
  <c r="B7" i="2"/>
  <c r="B8" i="2"/>
  <c r="B9" i="2"/>
  <c r="B10" i="2"/>
  <c r="B11" i="2"/>
  <c r="B12" i="2"/>
  <c r="B13" i="2"/>
  <c r="B14" i="2"/>
  <c r="B15" i="2"/>
  <c r="B16" i="2"/>
  <c r="B18" i="2"/>
  <c r="B19" i="2"/>
  <c r="B20" i="2"/>
  <c r="B21" i="2"/>
  <c r="B22" i="2"/>
  <c r="B23" i="2"/>
  <c r="B24" i="2"/>
  <c r="B25" i="2"/>
  <c r="B26" i="2"/>
  <c r="B27" i="2"/>
  <c r="B28" i="2"/>
  <c r="B29" i="2"/>
  <c r="B30" i="2"/>
  <c r="B31" i="2"/>
  <c r="B32" i="2"/>
  <c r="B33" i="2"/>
  <c r="B34" i="2"/>
  <c r="B35" i="2"/>
  <c r="B36" i="2"/>
  <c r="B37" i="2"/>
  <c r="B38" i="2"/>
  <c r="B39" i="2"/>
  <c r="B40" i="2"/>
  <c r="B42" i="2"/>
  <c r="B43" i="2"/>
  <c r="B44" i="2"/>
  <c r="B45" i="2"/>
  <c r="B46" i="2"/>
  <c r="B47" i="2"/>
  <c r="B48" i="2"/>
  <c r="B49" i="2"/>
  <c r="B50" i="2"/>
  <c r="B51" i="2"/>
  <c r="B52" i="2"/>
  <c r="B54" i="2"/>
  <c r="B55" i="2"/>
  <c r="B56" i="2"/>
  <c r="B58" i="2"/>
  <c r="B59" i="2"/>
  <c r="B60" i="2"/>
  <c r="B61" i="2"/>
  <c r="B62" i="2"/>
  <c r="B63" i="2"/>
  <c r="B64" i="2"/>
  <c r="B65" i="2"/>
  <c r="B66" i="2"/>
  <c r="B67" i="2"/>
  <c r="B69" i="2"/>
  <c r="B70" i="2"/>
  <c r="B71" i="2"/>
  <c r="B72" i="2"/>
  <c r="B73" i="2"/>
  <c r="B75" i="2"/>
  <c r="B77" i="2"/>
  <c r="B78" i="2"/>
  <c r="B79" i="2"/>
  <c r="B80" i="2"/>
  <c r="B81" i="2"/>
  <c r="B82" i="2"/>
  <c r="B83" i="2"/>
  <c r="B84" i="2"/>
  <c r="B85" i="2"/>
  <c r="B86" i="2"/>
  <c r="B87" i="2"/>
  <c r="B88" i="2"/>
  <c r="B89" i="2"/>
  <c r="B90" i="2"/>
  <c r="B91" i="2"/>
  <c r="B92" i="2"/>
  <c r="B93" i="2"/>
  <c r="B95" i="2"/>
  <c r="B96" i="2"/>
  <c r="B97" i="2"/>
  <c r="B98" i="2"/>
  <c r="B99" i="2"/>
  <c r="B100" i="2"/>
  <c r="B101" i="2"/>
  <c r="B103" i="2"/>
  <c r="B104" i="2"/>
  <c r="B105" i="2"/>
  <c r="B106" i="2"/>
  <c r="B107" i="2"/>
  <c r="B108" i="2"/>
  <c r="B109" i="2"/>
  <c r="B110" i="2"/>
  <c r="B111" i="2"/>
  <c r="B112" i="2"/>
  <c r="B113" i="2"/>
  <c r="B114" i="2"/>
  <c r="B115" i="2"/>
  <c r="B116" i="2"/>
  <c r="B117"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4" i="2"/>
  <c r="B155" i="2"/>
  <c r="B156" i="2"/>
  <c r="B157" i="2"/>
  <c r="B158" i="2"/>
  <c r="B160" i="2"/>
  <c r="B161" i="2"/>
  <c r="B162" i="2"/>
  <c r="B163" i="2"/>
  <c r="B165" i="2"/>
  <c r="B166" i="2"/>
  <c r="B167" i="2"/>
  <c r="B168" i="2"/>
  <c r="B169" i="2"/>
  <c r="B170" i="2"/>
  <c r="B171" i="2"/>
  <c r="B173" i="2"/>
  <c r="B174" i="2"/>
  <c r="B176" i="2"/>
  <c r="B177" i="2"/>
  <c r="B178" i="2"/>
  <c r="B179" i="2"/>
  <c r="B180" i="2"/>
  <c r="B182" i="2"/>
  <c r="B183" i="2"/>
  <c r="B184" i="2"/>
  <c r="B185" i="2"/>
  <c r="B186" i="2"/>
  <c r="B187" i="2"/>
  <c r="B188" i="2"/>
  <c r="B189" i="2"/>
  <c r="B190" i="2"/>
  <c r="B191" i="2"/>
  <c r="B192" i="2"/>
  <c r="B193" i="2"/>
  <c r="B194" i="2"/>
  <c r="B195" i="2"/>
  <c r="B196" i="2"/>
  <c r="B197" i="2"/>
  <c r="B198" i="2"/>
  <c r="B200" i="2"/>
  <c r="B201" i="2"/>
  <c r="B202" i="2"/>
  <c r="B204" i="2"/>
  <c r="B206" i="2"/>
  <c r="B208" i="2"/>
  <c r="B209" i="2"/>
  <c r="B210" i="2"/>
  <c r="B211" i="2"/>
  <c r="B212" i="2"/>
  <c r="B213" i="2"/>
  <c r="B214" i="2"/>
  <c r="B215" i="2"/>
  <c r="B216" i="2"/>
  <c r="B217" i="2"/>
  <c r="B218" i="2"/>
  <c r="B219" i="2"/>
  <c r="B220" i="2"/>
  <c r="B221" i="2"/>
  <c r="B164" i="2"/>
  <c r="B223" i="2"/>
  <c r="B224" i="2"/>
  <c r="B225" i="2"/>
  <c r="B226" i="2"/>
  <c r="B228" i="2"/>
  <c r="B229" i="2"/>
  <c r="B230" i="2"/>
  <c r="B231" i="2"/>
  <c r="B232" i="2"/>
  <c r="B233" i="2"/>
  <c r="B235" i="2"/>
  <c r="B236" i="2"/>
  <c r="B237" i="2"/>
  <c r="B238" i="2"/>
  <c r="B240" i="2"/>
  <c r="B241" i="2"/>
  <c r="B242" i="2"/>
  <c r="B243" i="2"/>
  <c r="B244" i="2"/>
  <c r="B245" i="2"/>
  <c r="B246" i="2"/>
  <c r="B247" i="2"/>
  <c r="B248" i="2"/>
  <c r="B249" i="2"/>
  <c r="B250" i="2"/>
  <c r="B251" i="2"/>
  <c r="B254" i="2"/>
  <c r="B255" i="2"/>
  <c r="B256" i="2"/>
  <c r="B257" i="2"/>
  <c r="B258" i="2"/>
  <c r="B259" i="2"/>
  <c r="B260" i="2"/>
  <c r="B261" i="2"/>
  <c r="B262" i="2"/>
  <c r="B263" i="2"/>
  <c r="B264" i="2"/>
  <c r="B265" i="2"/>
  <c r="B266" i="2"/>
  <c r="B267" i="2"/>
  <c r="B268" i="2"/>
  <c r="B269" i="2"/>
  <c r="B271" i="2"/>
  <c r="B272" i="2"/>
  <c r="B273" i="2"/>
  <c r="B274"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3" i="2"/>
  <c r="B304" i="2"/>
  <c r="B305" i="2"/>
  <c r="B306" i="2"/>
  <c r="B307" i="2"/>
  <c r="B308" i="2"/>
  <c r="B309" i="2"/>
  <c r="B310" i="2"/>
  <c r="B311" i="2"/>
  <c r="B312" i="2"/>
  <c r="B313" i="2"/>
  <c r="B314" i="2"/>
  <c r="B315" i="2"/>
  <c r="B316" i="2"/>
  <c r="B317" i="2"/>
  <c r="B318" i="2"/>
  <c r="B319" i="2"/>
  <c r="B320" i="2"/>
  <c r="B321" i="2"/>
  <c r="B322" i="2"/>
  <c r="B323" i="2"/>
  <c r="B324" i="2"/>
  <c r="B326" i="2"/>
  <c r="B327" i="2"/>
  <c r="B329" i="2"/>
  <c r="B330" i="2"/>
  <c r="B332" i="2"/>
  <c r="B333" i="2"/>
  <c r="B334" i="2"/>
  <c r="B335" i="2"/>
  <c r="B337" i="2"/>
  <c r="B338" i="2"/>
  <c r="B339" i="2"/>
  <c r="B340" i="2"/>
  <c r="B341" i="2"/>
  <c r="B342" i="2"/>
  <c r="B343" i="2"/>
  <c r="B344" i="2"/>
  <c r="B345" i="2"/>
  <c r="B346" i="2"/>
  <c r="B348" i="2"/>
  <c r="B347"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9" i="2"/>
  <c r="B400" i="2"/>
  <c r="B401" i="2"/>
  <c r="B402" i="2"/>
  <c r="B403" i="2"/>
  <c r="B404" i="2"/>
  <c r="B405" i="2"/>
  <c r="B406" i="2"/>
  <c r="B407" i="2"/>
  <c r="B408" i="2"/>
  <c r="B409" i="2"/>
  <c r="B410" i="2"/>
  <c r="B411" i="2"/>
  <c r="B412" i="2"/>
  <c r="B413"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7" i="2"/>
  <c r="B448" i="2"/>
  <c r="B449" i="2"/>
  <c r="B451" i="2"/>
  <c r="B452" i="2"/>
  <c r="B453" i="2"/>
  <c r="B454" i="2"/>
  <c r="B455" i="2"/>
  <c r="B456" i="2"/>
  <c r="B457" i="2"/>
  <c r="B458" i="2"/>
  <c r="B459" i="2"/>
  <c r="B460" i="2"/>
  <c r="B462" i="2"/>
  <c r="B463" i="2"/>
  <c r="B465" i="2"/>
  <c r="B466" i="2"/>
  <c r="B467" i="2"/>
  <c r="B468"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7" i="2"/>
  <c r="B508" i="2"/>
  <c r="B509" i="2"/>
  <c r="B510" i="2"/>
  <c r="B511" i="2"/>
  <c r="B512" i="2"/>
  <c r="B513" i="2"/>
  <c r="B514" i="2"/>
  <c r="B515" i="2"/>
  <c r="B516" i="2"/>
  <c r="B517" i="2"/>
  <c r="B518" i="2"/>
  <c r="B519" i="2"/>
  <c r="B520" i="2"/>
  <c r="B522" i="2"/>
  <c r="B523" i="2"/>
  <c r="B524" i="2"/>
  <c r="B525" i="2"/>
  <c r="B526" i="2"/>
  <c r="B527" i="2"/>
  <c r="B528" i="2"/>
  <c r="B529" i="2"/>
  <c r="B530" i="2"/>
  <c r="B531" i="2"/>
  <c r="B532" i="2"/>
  <c r="B533" i="2"/>
  <c r="B534" i="2"/>
  <c r="B535" i="2"/>
  <c r="B536" i="2"/>
  <c r="B537" i="2"/>
  <c r="B538" i="2"/>
  <c r="B539" i="2"/>
  <c r="B540" i="2"/>
  <c r="B541" i="2"/>
  <c r="B542" i="2"/>
  <c r="B543" i="2"/>
  <c r="B544" i="2"/>
  <c r="B546" i="2"/>
  <c r="B548" i="2"/>
  <c r="B549" i="2"/>
  <c r="B550" i="2"/>
  <c r="B551" i="2"/>
  <c r="B552" i="2"/>
  <c r="B553" i="2"/>
  <c r="B554" i="2"/>
  <c r="B556" i="2"/>
  <c r="B557" i="2"/>
  <c r="B558" i="2"/>
  <c r="B559" i="2"/>
  <c r="B560" i="2"/>
  <c r="B561" i="2"/>
  <c r="B562" i="2"/>
  <c r="B563" i="2"/>
  <c r="B565" i="2"/>
  <c r="B566" i="2"/>
  <c r="B567" i="2"/>
  <c r="B568" i="2"/>
  <c r="B569" i="2"/>
  <c r="B570" i="2"/>
  <c r="B571" i="2"/>
  <c r="B573" i="2"/>
  <c r="B574" i="2"/>
  <c r="B575" i="2"/>
  <c r="B576" i="2"/>
  <c r="B577" i="2"/>
  <c r="B579" i="2"/>
  <c r="B580" i="2"/>
  <c r="B581" i="2"/>
  <c r="B582" i="2"/>
  <c r="B584" i="2"/>
  <c r="B585" i="2"/>
  <c r="B586" i="2"/>
  <c r="B587" i="2"/>
  <c r="B588" i="2"/>
  <c r="B589" i="2"/>
  <c r="B590" i="2"/>
  <c r="B591" i="2"/>
  <c r="B592" i="2"/>
  <c r="B593" i="2"/>
  <c r="B594" i="2"/>
  <c r="B595" i="2"/>
  <c r="B597" i="2"/>
  <c r="B598" i="2"/>
  <c r="B599" i="2"/>
  <c r="B600" i="2"/>
  <c r="B601" i="2"/>
  <c r="B602" i="2"/>
  <c r="B604" i="2"/>
  <c r="B605" i="2"/>
  <c r="B607" i="2"/>
  <c r="B608" i="2"/>
  <c r="B609" i="2"/>
  <c r="B610" i="2"/>
  <c r="B611" i="2"/>
  <c r="B612" i="2"/>
  <c r="B613" i="2"/>
  <c r="B614" i="2"/>
  <c r="B615" i="2"/>
  <c r="B616" i="2"/>
  <c r="B617"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F3773" i="1" l="1"/>
  <c r="E3773" i="1"/>
  <c r="E3770" i="1"/>
  <c r="F3770" i="1"/>
  <c r="E3757" i="1"/>
  <c r="F3762" i="1"/>
  <c r="E3762"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3"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55" i="1"/>
  <c r="E3756" i="1"/>
  <c r="E3760" i="1"/>
  <c r="E3761" i="1"/>
  <c r="E3763" i="1"/>
  <c r="E3766" i="1"/>
  <c r="E3768" i="1"/>
  <c r="E3769" i="1"/>
  <c r="E3771" i="1"/>
  <c r="E3772" i="1"/>
  <c r="E3774" i="1"/>
  <c r="E3775" i="1"/>
  <c r="E3776" i="1"/>
  <c r="E3777" i="1"/>
  <c r="E3778" i="1"/>
  <c r="E3779" i="1"/>
  <c r="E3780" i="1"/>
  <c r="E3781" i="1"/>
  <c r="E3782" i="1"/>
  <c r="E3783" i="1"/>
  <c r="E3784" i="1"/>
  <c r="E3785" i="1"/>
  <c r="E3786" i="1"/>
  <c r="E3787" i="1"/>
  <c r="E3788" i="1"/>
  <c r="E3789" i="1"/>
  <c r="E3790" i="1"/>
  <c r="E3795" i="1"/>
  <c r="E3796" i="1"/>
  <c r="E3797" i="1"/>
  <c r="E3798" i="1"/>
  <c r="E3799" i="1"/>
  <c r="E3800" i="1"/>
  <c r="E3801" i="1"/>
  <c r="E3802" i="1"/>
  <c r="E3804" i="1"/>
  <c r="E3805" i="1"/>
  <c r="E3806" i="1"/>
  <c r="E3807" i="1"/>
  <c r="E3808" i="1"/>
  <c r="E3809" i="1"/>
  <c r="E3810" i="1"/>
  <c r="E3811" i="1"/>
  <c r="E3812" i="1"/>
  <c r="E3813" i="1"/>
  <c r="E3814" i="1"/>
  <c r="E3816" i="1"/>
  <c r="E3817" i="1"/>
  <c r="E3818" i="1"/>
  <c r="E3819" i="1"/>
  <c r="E3820" i="1"/>
  <c r="E3822" i="1"/>
  <c r="E3823" i="1"/>
  <c r="E3824" i="1"/>
  <c r="E3825" i="1"/>
  <c r="E3826" i="1"/>
  <c r="E3827" i="1"/>
  <c r="E3829" i="1"/>
  <c r="E3832" i="1"/>
  <c r="E3833" i="1"/>
  <c r="E3834" i="1"/>
  <c r="E3835" i="1"/>
  <c r="E3836" i="1"/>
  <c r="E3837" i="1"/>
  <c r="E3838" i="1"/>
  <c r="E3839" i="1"/>
  <c r="E3840" i="1"/>
  <c r="E3841" i="1"/>
  <c r="E3842" i="1"/>
  <c r="E3843" i="1"/>
  <c r="E3844" i="1"/>
  <c r="E3845" i="1"/>
  <c r="E3846" i="1"/>
  <c r="E3847" i="1"/>
  <c r="E3848" i="1"/>
  <c r="E3849" i="1"/>
  <c r="E3850" i="1"/>
  <c r="E3858" i="1"/>
  <c r="E3859" i="1"/>
  <c r="E3860" i="1"/>
  <c r="E3861" i="1"/>
  <c r="E3866"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I572" i="2" l="1"/>
  <c r="I4" i="2"/>
  <c r="I564" i="2"/>
  <c r="I521" i="2"/>
  <c r="I555" i="2"/>
  <c r="I328" i="2"/>
  <c r="I181" i="2"/>
  <c r="I275" i="2"/>
  <c r="I253" i="2"/>
  <c r="I414" i="2"/>
  <c r="I17" i="2"/>
  <c r="I222" i="2"/>
  <c r="I545" i="2"/>
  <c r="I596" i="2"/>
  <c r="I469" i="2"/>
  <c r="I547" i="2"/>
  <c r="I578" i="2"/>
  <c r="I227" i="2"/>
  <c r="I94" i="2"/>
  <c r="I583" i="2"/>
  <c r="I270" i="2"/>
  <c r="I102" i="2"/>
  <c r="I603" i="2"/>
  <c r="I172" i="2"/>
  <c r="I450" i="2"/>
  <c r="I336" i="2"/>
  <c r="I302" i="2"/>
  <c r="I239" i="2"/>
  <c r="I203" i="2"/>
  <c r="I207" i="2"/>
  <c r="I506" i="2"/>
  <c r="I205" i="2"/>
  <c r="I325" i="2"/>
  <c r="I199" i="2"/>
  <c r="I461" i="2"/>
  <c r="I234" i="2"/>
  <c r="I331" i="2"/>
  <c r="I74" i="2"/>
  <c r="I252" i="2"/>
  <c r="I53" i="2"/>
  <c r="I606" i="2"/>
  <c r="I175" i="2"/>
  <c r="I153" i="2"/>
  <c r="I68" i="2"/>
  <c r="I57" i="2"/>
  <c r="I41" i="2"/>
  <c r="I398" i="2"/>
  <c r="I159" i="2"/>
  <c r="I76" i="2"/>
  <c r="I464" i="2"/>
  <c r="I118" i="2"/>
  <c r="I616" i="2"/>
  <c r="I211" i="2"/>
  <c r="I348" i="2"/>
  <c r="I34" i="2"/>
  <c r="I320" i="2"/>
  <c r="I371" i="2"/>
  <c r="I608" i="2"/>
  <c r="I269" i="2"/>
  <c r="I460" i="2"/>
  <c r="I183" i="2"/>
  <c r="I528" i="2"/>
  <c r="I138" i="2"/>
  <c r="I319" i="2"/>
  <c r="I591" i="2"/>
  <c r="I380" i="2"/>
  <c r="I502" i="2"/>
  <c r="I145" i="2"/>
  <c r="I571" i="2"/>
  <c r="I113" i="2"/>
  <c r="I44" i="2"/>
  <c r="I510" i="2"/>
  <c r="I441" i="2"/>
  <c r="I378" i="2"/>
  <c r="I310" i="2"/>
  <c r="I242" i="2"/>
  <c r="I171" i="2"/>
  <c r="I103" i="2"/>
  <c r="I33" i="2"/>
  <c r="I586" i="2"/>
  <c r="I468" i="2"/>
  <c r="I400" i="2"/>
  <c r="I337" i="2"/>
  <c r="I267" i="2"/>
  <c r="I197" i="2"/>
  <c r="I127" i="2"/>
  <c r="I59" i="2"/>
  <c r="I569" i="2"/>
  <c r="I533" i="2"/>
  <c r="I567" i="2"/>
  <c r="I499" i="2"/>
  <c r="I431" i="2"/>
  <c r="I368" i="2"/>
  <c r="I299" i="2"/>
  <c r="I230" i="2"/>
  <c r="I160" i="2"/>
  <c r="I91" i="2"/>
  <c r="I23" i="2"/>
  <c r="I575" i="2"/>
  <c r="I507" i="2"/>
  <c r="I438" i="2"/>
  <c r="I375" i="2"/>
  <c r="I307" i="2"/>
  <c r="I238" i="2"/>
  <c r="I168" i="2"/>
  <c r="I99" i="2"/>
  <c r="I30" i="2"/>
  <c r="I523" i="2"/>
  <c r="I455" i="2"/>
  <c r="I389" i="2"/>
  <c r="I322" i="2"/>
  <c r="I256" i="2"/>
  <c r="I186" i="2"/>
  <c r="I115" i="2"/>
  <c r="I46" i="2"/>
  <c r="I563" i="2"/>
  <c r="I496" i="2"/>
  <c r="I365" i="2"/>
  <c r="I296" i="2"/>
  <c r="I226" i="2"/>
  <c r="I156" i="2"/>
  <c r="I88" i="2"/>
  <c r="I20" i="2"/>
  <c r="I471" i="2"/>
  <c r="I527" i="2"/>
  <c r="I402" i="2"/>
  <c r="I225" i="2"/>
  <c r="I327" i="2"/>
  <c r="I484" i="2"/>
  <c r="I75" i="2"/>
  <c r="I448" i="2"/>
  <c r="I109" i="2"/>
  <c r="I323" i="2"/>
  <c r="I47" i="2"/>
  <c r="I272" i="2"/>
  <c r="I554" i="2"/>
  <c r="I155" i="2"/>
  <c r="I303" i="2"/>
  <c r="I18" i="2"/>
  <c r="I262" i="2"/>
  <c r="I311" i="2"/>
  <c r="I235" i="2"/>
  <c r="I419" i="2"/>
  <c r="I137" i="2"/>
  <c r="I480" i="2"/>
  <c r="I597" i="2"/>
  <c r="I278" i="2"/>
  <c r="I330" i="2"/>
  <c r="I452" i="2"/>
  <c r="I95" i="2"/>
  <c r="I520" i="2"/>
  <c r="I105" i="2"/>
  <c r="I35" i="2"/>
  <c r="I501" i="2"/>
  <c r="I433" i="2"/>
  <c r="I370" i="2"/>
  <c r="I301" i="2"/>
  <c r="I232" i="2"/>
  <c r="I162" i="2"/>
  <c r="I93" i="2"/>
  <c r="I25" i="2"/>
  <c r="I568" i="2"/>
  <c r="I458" i="2"/>
  <c r="I392" i="2"/>
  <c r="I326" i="2"/>
  <c r="I259" i="2"/>
  <c r="I189" i="2"/>
  <c r="I119" i="2"/>
  <c r="I49" i="2"/>
  <c r="I542" i="2"/>
  <c r="I517" i="2"/>
  <c r="I559" i="2"/>
  <c r="I491" i="2"/>
  <c r="I424" i="2"/>
  <c r="I360" i="2"/>
  <c r="I291" i="2"/>
  <c r="I221" i="2"/>
  <c r="I150" i="2"/>
  <c r="I83" i="2"/>
  <c r="I14" i="2"/>
  <c r="I566" i="2"/>
  <c r="I498" i="2"/>
  <c r="I430" i="2"/>
  <c r="I367" i="2"/>
  <c r="I298" i="2"/>
  <c r="I229" i="2"/>
  <c r="I158" i="2"/>
  <c r="I90" i="2"/>
  <c r="I22" i="2"/>
  <c r="I514" i="2"/>
  <c r="I445" i="2"/>
  <c r="I382" i="2"/>
  <c r="I314" i="2"/>
  <c r="I246" i="2"/>
  <c r="I177" i="2"/>
  <c r="I107" i="2"/>
  <c r="I37" i="2"/>
  <c r="I556" i="2"/>
  <c r="I488" i="2"/>
  <c r="I421" i="2"/>
  <c r="I357" i="2"/>
  <c r="I288" i="2"/>
  <c r="I219" i="2"/>
  <c r="I147" i="2"/>
  <c r="I80" i="2"/>
  <c r="I11" i="2"/>
  <c r="I443" i="2"/>
  <c r="I614" i="2"/>
  <c r="I487" i="2"/>
  <c r="I459" i="2"/>
  <c r="I190" i="2"/>
  <c r="I284" i="2"/>
  <c r="I560" i="2"/>
  <c r="I248" i="2"/>
  <c r="I592" i="2"/>
  <c r="I257" i="2"/>
  <c r="I405" i="2"/>
  <c r="I64" i="2"/>
  <c r="I503" i="2"/>
  <c r="I615" i="2"/>
  <c r="I261" i="2"/>
  <c r="I605" i="2"/>
  <c r="I201" i="2"/>
  <c r="I268" i="2"/>
  <c r="I512" i="2"/>
  <c r="I192" i="2"/>
  <c r="I387" i="2"/>
  <c r="I112" i="2"/>
  <c r="I420" i="2"/>
  <c r="I553" i="2"/>
  <c r="I243" i="2"/>
  <c r="I574" i="2"/>
  <c r="I279" i="2"/>
  <c r="I410" i="2"/>
  <c r="I462" i="2"/>
  <c r="I96" i="2"/>
  <c r="I27" i="2"/>
  <c r="I493" i="2"/>
  <c r="I426" i="2"/>
  <c r="I362" i="2"/>
  <c r="I293" i="2"/>
  <c r="I223" i="2"/>
  <c r="I152" i="2"/>
  <c r="I85" i="2"/>
  <c r="I16" i="2"/>
  <c r="I541" i="2"/>
  <c r="I449" i="2"/>
  <c r="I385" i="2"/>
  <c r="I317" i="2"/>
  <c r="I249" i="2"/>
  <c r="I180" i="2"/>
  <c r="I110" i="2"/>
  <c r="I40" i="2"/>
  <c r="I526" i="2"/>
  <c r="I500" i="2"/>
  <c r="I550" i="2"/>
  <c r="I483" i="2"/>
  <c r="I416" i="2"/>
  <c r="I352" i="2"/>
  <c r="I283" i="2"/>
  <c r="I215" i="2"/>
  <c r="I142" i="2"/>
  <c r="I73" i="2"/>
  <c r="I6" i="2"/>
  <c r="I558" i="2"/>
  <c r="I490" i="2"/>
  <c r="I423" i="2"/>
  <c r="I359" i="2"/>
  <c r="I290" i="2"/>
  <c r="I220" i="2"/>
  <c r="I149" i="2"/>
  <c r="I82" i="2"/>
  <c r="I13" i="2"/>
  <c r="I505" i="2"/>
  <c r="I437" i="2"/>
  <c r="I374" i="2"/>
  <c r="I306" i="2"/>
  <c r="I237" i="2"/>
  <c r="I167" i="2"/>
  <c r="I98" i="2"/>
  <c r="I29" i="2"/>
  <c r="I546" i="2"/>
  <c r="I481" i="2"/>
  <c r="I412" i="2"/>
  <c r="I349" i="2"/>
  <c r="I280" i="2"/>
  <c r="I212" i="2"/>
  <c r="I139" i="2"/>
  <c r="I71" i="2"/>
  <c r="I446" i="2"/>
  <c r="I321" i="2"/>
  <c r="I45" i="2"/>
  <c r="I453" i="2"/>
  <c r="I562" i="2"/>
  <c r="I224" i="2"/>
  <c r="I598" i="2"/>
  <c r="I130" i="2"/>
  <c r="I210" i="2"/>
  <c r="I472" i="2"/>
  <c r="I146" i="2"/>
  <c r="I355" i="2"/>
  <c r="I78" i="2"/>
  <c r="I372" i="2"/>
  <c r="I511" i="2"/>
  <c r="I200" i="2"/>
  <c r="I565" i="2"/>
  <c r="I218" i="2"/>
  <c r="I379" i="2"/>
  <c r="I600" i="2"/>
  <c r="I411" i="2"/>
  <c r="I87" i="2"/>
  <c r="I19" i="2"/>
  <c r="I485" i="2"/>
  <c r="I418" i="2"/>
  <c r="I354" i="2"/>
  <c r="I285" i="2"/>
  <c r="I217" i="2"/>
  <c r="I144" i="2"/>
  <c r="I77" i="2"/>
  <c r="I8" i="2"/>
  <c r="I525" i="2"/>
  <c r="I440" i="2"/>
  <c r="I377" i="2"/>
  <c r="I309" i="2"/>
  <c r="I241" i="2"/>
  <c r="I170" i="2"/>
  <c r="I101" i="2"/>
  <c r="I32" i="2"/>
  <c r="I613" i="2"/>
  <c r="I612" i="2"/>
  <c r="I540" i="2"/>
  <c r="I476" i="2"/>
  <c r="I407" i="2"/>
  <c r="I344" i="2"/>
  <c r="I274" i="2"/>
  <c r="I208" i="2"/>
  <c r="I134" i="2"/>
  <c r="I66" i="2"/>
  <c r="I617" i="2"/>
  <c r="I549" i="2"/>
  <c r="I482" i="2"/>
  <c r="I415" i="2"/>
  <c r="I351" i="2"/>
  <c r="I282" i="2"/>
  <c r="I214" i="2"/>
  <c r="I141" i="2"/>
  <c r="I5" i="2"/>
  <c r="I497" i="2"/>
  <c r="I429" i="2"/>
  <c r="I366" i="2"/>
  <c r="I297" i="2"/>
  <c r="I228" i="2"/>
  <c r="I157" i="2"/>
  <c r="I89" i="2"/>
  <c r="I21" i="2"/>
  <c r="I537" i="2"/>
  <c r="I473" i="2"/>
  <c r="I404" i="2"/>
  <c r="I341" i="2"/>
  <c r="I271" i="2"/>
  <c r="I202" i="2"/>
  <c r="I131" i="2"/>
  <c r="I63" i="2"/>
  <c r="I463" i="2"/>
  <c r="I332" i="2"/>
  <c r="I193" i="2"/>
  <c r="I54" i="2"/>
  <c r="I522" i="2"/>
  <c r="I255" i="2"/>
  <c r="I114" i="2"/>
  <c r="I304" i="2"/>
  <c r="I244" i="2"/>
  <c r="I233" i="2"/>
  <c r="I62" i="2"/>
  <c r="I260" i="2"/>
  <c r="I50" i="2"/>
  <c r="I417" i="2"/>
  <c r="I216" i="2"/>
  <c r="I585" i="2"/>
  <c r="I384" i="2"/>
  <c r="I179" i="2"/>
  <c r="I456" i="2"/>
  <c r="I116" i="2"/>
  <c r="I474" i="2"/>
  <c r="I132" i="2"/>
  <c r="I513" i="2"/>
  <c r="I403" i="2"/>
  <c r="I519" i="2"/>
  <c r="I173" i="2"/>
  <c r="I544" i="2"/>
  <c r="I580" i="2"/>
  <c r="I154" i="2"/>
  <c r="I435" i="2"/>
  <c r="I607" i="2"/>
  <c r="I329" i="2"/>
  <c r="I43" i="2"/>
  <c r="I340" i="2"/>
  <c r="I479" i="2"/>
  <c r="I163" i="2"/>
  <c r="I589" i="2"/>
  <c r="I174" i="2"/>
  <c r="I339" i="2"/>
  <c r="I347" i="2"/>
  <c r="I79" i="2"/>
  <c r="I10" i="2"/>
  <c r="I478" i="2"/>
  <c r="I409" i="2"/>
  <c r="I346" i="2"/>
  <c r="I277" i="2"/>
  <c r="I209" i="2"/>
  <c r="I136" i="2"/>
  <c r="I69" i="2"/>
  <c r="I579" i="2"/>
  <c r="I509" i="2"/>
  <c r="I432" i="2"/>
  <c r="I369" i="2"/>
  <c r="I300" i="2"/>
  <c r="I231" i="2"/>
  <c r="I161" i="2"/>
  <c r="I92" i="2"/>
  <c r="I24" i="2"/>
  <c r="I594" i="2"/>
  <c r="I602" i="2"/>
  <c r="I532" i="2"/>
  <c r="I467" i="2"/>
  <c r="I399" i="2"/>
  <c r="I335" i="2"/>
  <c r="I266" i="2"/>
  <c r="I196" i="2"/>
  <c r="I126" i="2"/>
  <c r="I58" i="2"/>
  <c r="I611" i="2"/>
  <c r="I539" i="2"/>
  <c r="I475" i="2"/>
  <c r="I406" i="2"/>
  <c r="I343" i="2"/>
  <c r="I273" i="2"/>
  <c r="I206" i="2"/>
  <c r="I133" i="2"/>
  <c r="I65" i="2"/>
  <c r="I557" i="2"/>
  <c r="I489" i="2"/>
  <c r="I422" i="2"/>
  <c r="I358" i="2"/>
  <c r="I289" i="2"/>
  <c r="I148" i="2"/>
  <c r="I81" i="2"/>
  <c r="I12" i="2"/>
  <c r="I529" i="2"/>
  <c r="I395" i="2"/>
  <c r="I263" i="2"/>
  <c r="I123" i="2"/>
  <c r="I388" i="2"/>
  <c r="I86" i="2"/>
  <c r="I356" i="2"/>
  <c r="I70" i="2"/>
  <c r="I599" i="2"/>
  <c r="I393" i="2"/>
  <c r="I518" i="2"/>
  <c r="I143" i="2"/>
  <c r="I516" i="2"/>
  <c r="I39" i="2"/>
  <c r="I390" i="2"/>
  <c r="I538" i="2"/>
  <c r="I204" i="2"/>
  <c r="I381" i="2"/>
  <c r="I364" i="2"/>
  <c r="I486" i="2"/>
  <c r="I129" i="2"/>
  <c r="I495" i="2"/>
  <c r="I535" i="2"/>
  <c r="I104" i="2"/>
  <c r="I570" i="2"/>
  <c r="I294" i="2"/>
  <c r="I26" i="2"/>
  <c r="I287" i="2"/>
  <c r="I442" i="2"/>
  <c r="I121" i="2"/>
  <c r="I536" i="2"/>
  <c r="I122" i="2"/>
  <c r="I286" i="2"/>
  <c r="I609" i="2"/>
  <c r="I295" i="2"/>
  <c r="I587" i="2"/>
  <c r="I470" i="2"/>
  <c r="I401" i="2"/>
  <c r="I338" i="2"/>
  <c r="I198" i="2"/>
  <c r="I128" i="2"/>
  <c r="I60" i="2"/>
  <c r="I552" i="2"/>
  <c r="I492" i="2"/>
  <c r="I425" i="2"/>
  <c r="I361" i="2"/>
  <c r="I292" i="2"/>
  <c r="I164" i="2"/>
  <c r="I151" i="2"/>
  <c r="I84" i="2"/>
  <c r="I15" i="2"/>
  <c r="I577" i="2"/>
  <c r="I593" i="2"/>
  <c r="I457" i="2"/>
  <c r="I391" i="2"/>
  <c r="I324" i="2"/>
  <c r="I258" i="2"/>
  <c r="I188" i="2"/>
  <c r="I117" i="2"/>
  <c r="I48" i="2"/>
  <c r="I601" i="2"/>
  <c r="I531" i="2"/>
  <c r="I466" i="2"/>
  <c r="I397" i="2"/>
  <c r="I334" i="2"/>
  <c r="I265" i="2"/>
  <c r="I195" i="2"/>
  <c r="I125" i="2"/>
  <c r="I56" i="2"/>
  <c r="I548" i="2"/>
  <c r="I413" i="2"/>
  <c r="I350" i="2"/>
  <c r="I281" i="2"/>
  <c r="I213" i="2"/>
  <c r="I140" i="2"/>
  <c r="I72" i="2"/>
  <c r="I454" i="2"/>
  <c r="I185" i="2"/>
  <c r="I61" i="2"/>
  <c r="I251" i="2"/>
  <c r="I588" i="2"/>
  <c r="I561" i="2"/>
  <c r="I120" i="2"/>
  <c r="I353" i="2"/>
  <c r="I7" i="2"/>
  <c r="I316" i="2"/>
  <c r="I524" i="2"/>
  <c r="I187" i="2"/>
  <c r="I342" i="2"/>
  <c r="I582" i="2"/>
  <c r="I254" i="2"/>
  <c r="I494" i="2"/>
  <c r="I191" i="2"/>
  <c r="I250" i="2"/>
  <c r="I276" i="2"/>
  <c r="I439" i="2"/>
  <c r="I515" i="2"/>
  <c r="I530" i="2"/>
  <c r="I573" i="2"/>
  <c r="I236" i="2"/>
  <c r="I176" i="2"/>
  <c r="I610" i="2"/>
  <c r="I178" i="2"/>
  <c r="I434" i="2"/>
  <c r="I590" i="2"/>
  <c r="I182" i="2"/>
  <c r="I376" i="2"/>
  <c r="I447" i="2"/>
  <c r="I465" i="2"/>
  <c r="I504" i="2"/>
  <c r="I451" i="2"/>
  <c r="I36" i="2"/>
  <c r="I394" i="2"/>
  <c r="I581" i="2"/>
  <c r="I165" i="2"/>
  <c r="I111" i="2"/>
  <c r="I135" i="2"/>
  <c r="I308" i="2"/>
  <c r="I383" i="2"/>
  <c r="I396" i="2"/>
  <c r="I444" i="2"/>
  <c r="I166" i="2"/>
  <c r="I427" i="2"/>
  <c r="I100" i="2"/>
  <c r="I51" i="2"/>
  <c r="I184" i="2"/>
  <c r="I52" i="2"/>
  <c r="I42" i="2"/>
  <c r="I67" i="2"/>
  <c r="I240" i="2"/>
  <c r="I315" i="2"/>
  <c r="I333" i="2"/>
  <c r="I436" i="2"/>
  <c r="I106" i="2"/>
  <c r="I194" i="2"/>
  <c r="I363" i="2"/>
  <c r="I534" i="2"/>
  <c r="I604" i="2"/>
  <c r="I595" i="2"/>
  <c r="I169" i="2"/>
  <c r="I247" i="2"/>
  <c r="I264" i="2"/>
  <c r="I373" i="2"/>
  <c r="I97" i="2"/>
  <c r="I477" i="2"/>
  <c r="I9" i="2"/>
  <c r="I428" i="2"/>
  <c r="I386" i="2"/>
  <c r="I408" i="2"/>
  <c r="I576" i="2"/>
  <c r="I31" i="2"/>
  <c r="I108" i="2"/>
  <c r="I124" i="2"/>
  <c r="I305" i="2"/>
  <c r="I28" i="2"/>
  <c r="I312" i="2"/>
  <c r="I543" i="2"/>
  <c r="I318" i="2"/>
  <c r="I345" i="2"/>
  <c r="I508" i="2"/>
  <c r="I584" i="2"/>
  <c r="I38" i="2"/>
  <c r="I55" i="2"/>
  <c r="I245" i="2"/>
  <c r="I551" i="2"/>
  <c r="I313" i="2"/>
  <c r="E3759" i="1"/>
  <c r="E3765" i="1"/>
  <c r="F3759" i="1"/>
  <c r="F3765" i="1"/>
  <c r="E3767" i="1"/>
  <c r="E3793" i="1"/>
  <c r="E3821" i="1"/>
  <c r="E3853" i="1"/>
  <c r="E3857" i="1"/>
  <c r="E3865" i="1"/>
  <c r="F3758" i="1"/>
  <c r="F3764" i="1"/>
  <c r="F3791" i="1"/>
  <c r="F3803" i="1"/>
  <c r="F3815" i="1"/>
  <c r="F3831" i="1"/>
  <c r="F3851" i="1"/>
  <c r="F3855" i="1"/>
  <c r="F3863" i="1"/>
  <c r="F3867" i="1"/>
  <c r="E3794" i="1"/>
  <c r="E3830" i="1"/>
  <c r="E3854" i="1"/>
  <c r="E3862" i="1"/>
  <c r="F3792" i="1"/>
  <c r="F3828" i="1"/>
  <c r="F3852" i="1"/>
  <c r="F3856" i="1"/>
  <c r="F3864" i="1"/>
  <c r="E3758" i="1"/>
  <c r="E3764" i="1"/>
  <c r="E3791" i="1"/>
  <c r="E3803" i="1"/>
  <c r="E3815" i="1"/>
  <c r="E3831" i="1"/>
  <c r="E3851" i="1"/>
  <c r="E3855" i="1"/>
  <c r="E3863" i="1"/>
  <c r="E3867" i="1"/>
  <c r="F3767" i="1"/>
  <c r="F3793" i="1"/>
  <c r="F3821" i="1"/>
  <c r="F3853" i="1"/>
  <c r="F3857" i="1"/>
  <c r="F3865" i="1"/>
  <c r="E3792" i="1"/>
  <c r="E3828" i="1"/>
  <c r="E3852" i="1"/>
  <c r="E3856" i="1"/>
  <c r="E3864"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E3748" i="1"/>
  <c r="E3747" i="1"/>
  <c r="F3744" i="1"/>
  <c r="E3745" i="1"/>
  <c r="F3746" i="1"/>
  <c r="E3746" i="1"/>
  <c r="F3747" i="1"/>
  <c r="E3744" i="1"/>
  <c r="F3745" i="1"/>
  <c r="F3743" i="1"/>
  <c r="E3742" i="1"/>
  <c r="E3743" i="1"/>
  <c r="F3742" i="1"/>
  <c r="B227" i="7"/>
  <c r="B154" i="7"/>
  <c r="E3741" i="1"/>
  <c r="F3741" i="1"/>
  <c r="F3740" i="1"/>
  <c r="E3740" i="1"/>
  <c r="B296" i="7"/>
  <c r="B360" i="7"/>
  <c r="C360" i="7" s="1"/>
  <c r="B232" i="7"/>
  <c r="B167" i="7"/>
  <c r="B451" i="7"/>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B354" i="7"/>
  <c r="C354" i="7" s="1"/>
  <c r="B283" i="7"/>
  <c r="B282" i="7"/>
  <c r="B303" i="7"/>
  <c r="E3738" i="1"/>
  <c r="E3739" i="1"/>
  <c r="F3738" i="1"/>
  <c r="F3739" i="1"/>
  <c r="E3735" i="1"/>
  <c r="F3735" i="1"/>
  <c r="E3736" i="1"/>
  <c r="F3736" i="1"/>
  <c r="E3737" i="1"/>
  <c r="F3737" i="1"/>
  <c r="E3734" i="1"/>
  <c r="F3734" i="1"/>
  <c r="E3733" i="1"/>
  <c r="F3733" i="1"/>
  <c r="F3732" i="1"/>
  <c r="E3731" i="1"/>
  <c r="F3731" i="1"/>
  <c r="E3732" i="1"/>
  <c r="E3730" i="1"/>
  <c r="F3730" i="1"/>
  <c r="F3729" i="1"/>
  <c r="E3729" i="1"/>
  <c r="E3727" i="1"/>
  <c r="F3727" i="1"/>
  <c r="F3728" i="1"/>
  <c r="E3728" i="1"/>
  <c r="F3726" i="1"/>
  <c r="E3725" i="1"/>
  <c r="F3725" i="1"/>
  <c r="E3726" i="1"/>
  <c r="F3724" i="1"/>
  <c r="E3724" i="1"/>
  <c r="F3723" i="1"/>
  <c r="E3722" i="1"/>
  <c r="E3723" i="1"/>
  <c r="F3722" i="1"/>
  <c r="F3721" i="1"/>
  <c r="E3721" i="1"/>
  <c r="F3720" i="1"/>
  <c r="E3720" i="1"/>
  <c r="E3713" i="1"/>
  <c r="E3717" i="1"/>
  <c r="F3712" i="1"/>
  <c r="F3716" i="1"/>
  <c r="E3711" i="1"/>
  <c r="E3719" i="1"/>
  <c r="F3710" i="1"/>
  <c r="F3714" i="1"/>
  <c r="F3718" i="1"/>
  <c r="E3716" i="1"/>
  <c r="F3711" i="1"/>
  <c r="E3710" i="1"/>
  <c r="E3714" i="1"/>
  <c r="E3718" i="1"/>
  <c r="F3713" i="1"/>
  <c r="F3717" i="1"/>
  <c r="E3715" i="1"/>
  <c r="E3712" i="1"/>
  <c r="F3715" i="1"/>
  <c r="F3719" i="1"/>
  <c r="E3709" i="1"/>
  <c r="F3709" i="1"/>
  <c r="F3708" i="1"/>
  <c r="E3708" i="1"/>
  <c r="E3706" i="1"/>
  <c r="F3706" i="1"/>
  <c r="F3704" i="1"/>
  <c r="E3703" i="1"/>
  <c r="E3707" i="1"/>
  <c r="F3703" i="1"/>
  <c r="F3707" i="1"/>
  <c r="E3704" i="1"/>
  <c r="E3705" i="1"/>
  <c r="F3705" i="1"/>
  <c r="E3702" i="1"/>
  <c r="F3702" i="1"/>
  <c r="F3700" i="1"/>
  <c r="E3700" i="1"/>
  <c r="F3701" i="1"/>
  <c r="E3701" i="1"/>
  <c r="E3699" i="1"/>
  <c r="F3699" i="1"/>
  <c r="E3698" i="1"/>
  <c r="F3698" i="1"/>
  <c r="E3697" i="1"/>
  <c r="F3697" i="1"/>
  <c r="E3695" i="1"/>
  <c r="F3695" i="1"/>
  <c r="E3696" i="1"/>
  <c r="F3696" i="1"/>
  <c r="E3694" i="1"/>
  <c r="F3694" i="1"/>
  <c r="F3692" i="1"/>
  <c r="E3692" i="1"/>
  <c r="F3693" i="1"/>
  <c r="E3693" i="1"/>
  <c r="E3691" i="1"/>
  <c r="F3691" i="1"/>
  <c r="E3690" i="1"/>
  <c r="F3690" i="1"/>
  <c r="E3689" i="1"/>
  <c r="F3689" i="1"/>
  <c r="E3687" i="1"/>
  <c r="F3687" i="1"/>
  <c r="E3688" i="1"/>
  <c r="F3688" i="1"/>
  <c r="F3686" i="1"/>
  <c r="F3685" i="1"/>
  <c r="E3685" i="1"/>
  <c r="E3686" i="1"/>
  <c r="F3684" i="1"/>
  <c r="E3684" i="1"/>
  <c r="E3683" i="1"/>
  <c r="F3683" i="1"/>
  <c r="F3680" i="1"/>
  <c r="F3682" i="1"/>
  <c r="E3680" i="1"/>
  <c r="F3681" i="1"/>
  <c r="E3682" i="1"/>
  <c r="E3681" i="1"/>
  <c r="F3678" i="1"/>
  <c r="F3677" i="1"/>
  <c r="E3677" i="1"/>
  <c r="F3679" i="1"/>
  <c r="E3679" i="1"/>
  <c r="E3678" i="1"/>
  <c r="F3676" i="1"/>
  <c r="E3676" i="1"/>
  <c r="E3674" i="1"/>
  <c r="F3675" i="1"/>
  <c r="E3675" i="1"/>
  <c r="F3674" i="1"/>
  <c r="F3672" i="1"/>
  <c r="E3673" i="1"/>
  <c r="E3671" i="1"/>
  <c r="F3671" i="1"/>
  <c r="F3673" i="1"/>
  <c r="E3672" i="1"/>
  <c r="F3670" i="1"/>
  <c r="E3669" i="1"/>
  <c r="F3669" i="1"/>
  <c r="E3670" i="1"/>
  <c r="E3667" i="1"/>
  <c r="F3667" i="1"/>
  <c r="F3668" i="1"/>
  <c r="E3668" i="1"/>
  <c r="F3664" i="1"/>
  <c r="E3666" i="1"/>
  <c r="E3664" i="1"/>
  <c r="F3665" i="1"/>
  <c r="E3665" i="1"/>
  <c r="F3666" i="1"/>
  <c r="F3663" i="1"/>
  <c r="E3662" i="1"/>
  <c r="F3662" i="1"/>
  <c r="E3663" i="1"/>
  <c r="E3661" i="1"/>
  <c r="F3661" i="1"/>
  <c r="E3659" i="1"/>
  <c r="F3659" i="1"/>
  <c r="E3660" i="1"/>
  <c r="F3660" i="1"/>
  <c r="F3656" i="1"/>
  <c r="E3658" i="1"/>
  <c r="E3656" i="1"/>
  <c r="F3657" i="1"/>
  <c r="F3658" i="1"/>
  <c r="E3657" i="1"/>
  <c r="E3654" i="1"/>
  <c r="E3655" i="1"/>
  <c r="F3654" i="1"/>
  <c r="F3655" i="1"/>
  <c r="F3652" i="1"/>
  <c r="E3652" i="1"/>
  <c r="F3653" i="1"/>
  <c r="E3653" i="1"/>
  <c r="E3651" i="1"/>
  <c r="F3651" i="1"/>
  <c r="E3650" i="1"/>
  <c r="F3650" i="1"/>
  <c r="F3648" i="1"/>
  <c r="E3647" i="1"/>
  <c r="F3647" i="1"/>
  <c r="F3649" i="1"/>
  <c r="E3648" i="1"/>
  <c r="E3649" i="1"/>
  <c r="F3646" i="1"/>
  <c r="E3646" i="1"/>
  <c r="F3645" i="1"/>
  <c r="E3645" i="1"/>
  <c r="E3643" i="1"/>
  <c r="F3643" i="1"/>
  <c r="E3644" i="1"/>
  <c r="F3644" i="1"/>
  <c r="E3641" i="1"/>
  <c r="F3640" i="1"/>
  <c r="E3638" i="1"/>
  <c r="E3642" i="1"/>
  <c r="F3641" i="1"/>
  <c r="E3639" i="1"/>
  <c r="F3642" i="1"/>
  <c r="F3639" i="1"/>
  <c r="F3638" i="1"/>
  <c r="E3640" i="1"/>
  <c r="F3636" i="1"/>
  <c r="E3637" i="1"/>
  <c r="E3636" i="1"/>
  <c r="F3637" i="1"/>
  <c r="E3635" i="1"/>
  <c r="F3635" i="1"/>
  <c r="E3634" i="1"/>
  <c r="F3634" i="1"/>
  <c r="F3632" i="1"/>
  <c r="E3632" i="1"/>
  <c r="F3633" i="1"/>
  <c r="E3633" i="1"/>
  <c r="F3631" i="1"/>
  <c r="E3630" i="1"/>
  <c r="E3631" i="1"/>
  <c r="F3630" i="1"/>
  <c r="F3629" i="1"/>
  <c r="E3629" i="1"/>
  <c r="E3627" i="1"/>
  <c r="F3627" i="1"/>
  <c r="F3628" i="1"/>
  <c r="E3628" i="1"/>
  <c r="E3626" i="1"/>
  <c r="F3626" i="1"/>
  <c r="E3623" i="1"/>
  <c r="F3623" i="1"/>
  <c r="F3624" i="1"/>
  <c r="F3625" i="1"/>
  <c r="E3624" i="1"/>
  <c r="E3625" i="1"/>
  <c r="A3606" i="1"/>
  <c r="E3622" i="1"/>
  <c r="F3622" i="1"/>
  <c r="F3620" i="1"/>
  <c r="E3620" i="1"/>
  <c r="F3621" i="1"/>
  <c r="E3621" i="1"/>
  <c r="E3619" i="1"/>
  <c r="F3619" i="1"/>
  <c r="F3616" i="1"/>
  <c r="F3618" i="1"/>
  <c r="E3616" i="1"/>
  <c r="F3617" i="1"/>
  <c r="E3617" i="1"/>
  <c r="E3618" i="1"/>
  <c r="E3615" i="1"/>
  <c r="F3615" i="1"/>
  <c r="F3614" i="1"/>
  <c r="E3614" i="1"/>
  <c r="F3612" i="1"/>
  <c r="E3612" i="1"/>
  <c r="F3613" i="1"/>
  <c r="E3613" i="1"/>
  <c r="E3611" i="1"/>
  <c r="F3611" i="1"/>
  <c r="F3610" i="1"/>
  <c r="F3609" i="1"/>
  <c r="E3609" i="1"/>
  <c r="E3610" i="1"/>
  <c r="F3608" i="1"/>
  <c r="E3608" i="1"/>
  <c r="E3606" i="1"/>
  <c r="E3607" i="1"/>
  <c r="F3606" i="1"/>
  <c r="F3607" i="1"/>
  <c r="F3604" i="1"/>
  <c r="E3604" i="1"/>
  <c r="F3605" i="1"/>
  <c r="E3605" i="1"/>
  <c r="F3602" i="1"/>
  <c r="E3602" i="1"/>
  <c r="E3603" i="1"/>
  <c r="F3603" i="1"/>
  <c r="E3601" i="1"/>
  <c r="F3601" i="1"/>
  <c r="F3600" i="1"/>
  <c r="E3600" i="1"/>
  <c r="E3599" i="1"/>
  <c r="F3599" i="1"/>
  <c r="E3598" i="1"/>
  <c r="F3598" i="1"/>
  <c r="E3597" i="1"/>
  <c r="F3597" i="1"/>
  <c r="F3596" i="1"/>
  <c r="E3596" i="1"/>
  <c r="E3595" i="1"/>
  <c r="F3595" i="1"/>
  <c r="E3594" i="1"/>
  <c r="F3594" i="1"/>
  <c r="E3593" i="1"/>
  <c r="F3593" i="1"/>
  <c r="F3592" i="1"/>
  <c r="E3592" i="1"/>
  <c r="F3590" i="1"/>
  <c r="F3589" i="1"/>
  <c r="E3589" i="1"/>
  <c r="F3591" i="1"/>
  <c r="E3590" i="1"/>
  <c r="E3591" i="1"/>
  <c r="E3587" i="1"/>
  <c r="F3584" i="1"/>
  <c r="F3588" i="1"/>
  <c r="F3587" i="1"/>
  <c r="E3584" i="1"/>
  <c r="E3588" i="1"/>
  <c r="F3585" i="1"/>
  <c r="F3586" i="1"/>
  <c r="E3585" i="1"/>
  <c r="E3586" i="1"/>
  <c r="E3583" i="1"/>
  <c r="F3583" i="1"/>
  <c r="F3582" i="1"/>
  <c r="E3582" i="1"/>
  <c r="E3581" i="1"/>
  <c r="F3580" i="1"/>
  <c r="E3580" i="1"/>
  <c r="E3578" i="1"/>
  <c r="F3581" i="1"/>
  <c r="F3578" i="1"/>
  <c r="F3579" i="1"/>
  <c r="E3579" i="1"/>
  <c r="E3574" i="1"/>
  <c r="F3574" i="1"/>
  <c r="E3571" i="1"/>
  <c r="E3575" i="1"/>
  <c r="F3571" i="1"/>
  <c r="F3575" i="1"/>
  <c r="E3577" i="1"/>
  <c r="F3577" i="1"/>
  <c r="E3572" i="1"/>
  <c r="E3576" i="1"/>
  <c r="F3572" i="1"/>
  <c r="F3576" i="1"/>
  <c r="E3573" i="1"/>
  <c r="F3573" i="1"/>
  <c r="F3570" i="1"/>
  <c r="E3569" i="1"/>
  <c r="E3570" i="1"/>
  <c r="F3569" i="1"/>
  <c r="F3568" i="1"/>
  <c r="E3568" i="1"/>
  <c r="F3566" i="1"/>
  <c r="F3565" i="1"/>
  <c r="E3565" i="1"/>
  <c r="F3567" i="1"/>
  <c r="E3567" i="1"/>
  <c r="E3566" i="1"/>
  <c r="F3564" i="1"/>
  <c r="E3564" i="1"/>
  <c r="E3563" i="1"/>
  <c r="F3563" i="1"/>
  <c r="E3562" i="1"/>
  <c r="F3562" i="1"/>
  <c r="F3561" i="1"/>
  <c r="E3561" i="1"/>
  <c r="F3560" i="1"/>
  <c r="E3560" i="1"/>
  <c r="E3559" i="1"/>
  <c r="F3559" i="1"/>
  <c r="E3558" i="1"/>
  <c r="F3558" i="1"/>
  <c r="E3557" i="1"/>
  <c r="F3557" i="1"/>
  <c r="F3556" i="1"/>
  <c r="E3556" i="1"/>
  <c r="E3555" i="1"/>
  <c r="F3555" i="1"/>
  <c r="E3554" i="1"/>
  <c r="F3554" i="1"/>
  <c r="E3552" i="1"/>
  <c r="F3553" i="1"/>
  <c r="E3551" i="1"/>
  <c r="F3551" i="1"/>
  <c r="F3552" i="1"/>
  <c r="E3553" i="1"/>
  <c r="F3550" i="1"/>
  <c r="E3550" i="1"/>
  <c r="E3547" i="1"/>
  <c r="F3547" i="1"/>
  <c r="E3548" i="1"/>
  <c r="F3548" i="1"/>
  <c r="E3549" i="1"/>
  <c r="F3549" i="1"/>
  <c r="F3544" i="1"/>
  <c r="F3546" i="1"/>
  <c r="E3546" i="1"/>
  <c r="E3544" i="1"/>
  <c r="F3545" i="1"/>
  <c r="E3545" i="1"/>
  <c r="E3543" i="1"/>
  <c r="F3542" i="1"/>
  <c r="E3542" i="1"/>
  <c r="F3543" i="1"/>
  <c r="E3537" i="1"/>
  <c r="F3537" i="1"/>
  <c r="E3541" i="1"/>
  <c r="F3541" i="1"/>
  <c r="E3540" i="1"/>
  <c r="F3540" i="1"/>
  <c r="E3539" i="1"/>
  <c r="F3539" i="1"/>
  <c r="E3538" i="1"/>
  <c r="F3538" i="1"/>
  <c r="E3536" i="1"/>
  <c r="F3536" i="1"/>
  <c r="E3535" i="1"/>
  <c r="F3535" i="1"/>
  <c r="E3534" i="1"/>
  <c r="F3534" i="1"/>
  <c r="E3533" i="1"/>
  <c r="F3533" i="1"/>
  <c r="E3531" i="1"/>
  <c r="F3531" i="1"/>
  <c r="E3532" i="1"/>
  <c r="F3532" i="1"/>
  <c r="E3529" i="1"/>
  <c r="F3529" i="1"/>
  <c r="F3530" i="1"/>
  <c r="E3530" i="1"/>
  <c r="E3527" i="1"/>
  <c r="F3527" i="1"/>
  <c r="E3528" i="1"/>
  <c r="F3528" i="1"/>
  <c r="E3524" i="1"/>
  <c r="F3525" i="1"/>
  <c r="E3525" i="1"/>
  <c r="F3526" i="1"/>
  <c r="F3524" i="1"/>
  <c r="E3526" i="1"/>
  <c r="E3522" i="1"/>
  <c r="E3523" i="1"/>
  <c r="F3522" i="1"/>
  <c r="F3523" i="1"/>
  <c r="E3519" i="1"/>
  <c r="F3519" i="1"/>
  <c r="E3521" i="1"/>
  <c r="F3521" i="1"/>
  <c r="E3520" i="1"/>
  <c r="F3520" i="1"/>
  <c r="E3518" i="1"/>
  <c r="F3518" i="1"/>
  <c r="E3517" i="1"/>
  <c r="F3517" i="1"/>
  <c r="E3514" i="1"/>
  <c r="E3515" i="1"/>
  <c r="F3516" i="1"/>
  <c r="E3516" i="1"/>
  <c r="F3515" i="1"/>
  <c r="F3514" i="1"/>
  <c r="E3510" i="1"/>
  <c r="E3511" i="1"/>
  <c r="F3510" i="1"/>
  <c r="E3512" i="1"/>
  <c r="F3511" i="1"/>
  <c r="E3513" i="1"/>
  <c r="F3512" i="1"/>
  <c r="F3513" i="1"/>
  <c r="E3503" i="1"/>
  <c r="F3503" i="1"/>
  <c r="E3504" i="1"/>
  <c r="F3504" i="1"/>
  <c r="E3505" i="1"/>
  <c r="F3505" i="1"/>
  <c r="F3509" i="1"/>
  <c r="E3506" i="1"/>
  <c r="F3506" i="1"/>
  <c r="E3507" i="1"/>
  <c r="F3507" i="1"/>
  <c r="E3508" i="1"/>
  <c r="F3508" i="1"/>
  <c r="E3509" i="1"/>
  <c r="E3502" i="1"/>
  <c r="F3502" i="1"/>
  <c r="E3501" i="1"/>
  <c r="F3501" i="1"/>
  <c r="E3498" i="1"/>
  <c r="E3499" i="1"/>
  <c r="E3500" i="1"/>
  <c r="F3498" i="1"/>
  <c r="F3499" i="1"/>
  <c r="F3500" i="1"/>
  <c r="E3497" i="1"/>
  <c r="F3497" i="1"/>
  <c r="E3496" i="1"/>
  <c r="F3496" i="1"/>
  <c r="E3495" i="1"/>
  <c r="F3495" i="1"/>
  <c r="E3493" i="1"/>
  <c r="E3494" i="1"/>
  <c r="F3493" i="1"/>
  <c r="F3494" i="1"/>
  <c r="E3490" i="1"/>
  <c r="F3491" i="1"/>
  <c r="F3492" i="1"/>
  <c r="E3491" i="1"/>
  <c r="E3492" i="1"/>
  <c r="F3490" i="1"/>
  <c r="E3489" i="1"/>
  <c r="F3489" i="1"/>
  <c r="E3488" i="1"/>
  <c r="F3488" i="1"/>
  <c r="E3486" i="1"/>
  <c r="F3487" i="1"/>
  <c r="E3487" i="1"/>
  <c r="F3486" i="1"/>
  <c r="E3485" i="1"/>
  <c r="F3485" i="1"/>
  <c r="E3483" i="1"/>
  <c r="E3484" i="1"/>
  <c r="F3484" i="1"/>
  <c r="F3483" i="1"/>
  <c r="E3480" i="1"/>
  <c r="F3480" i="1"/>
  <c r="F3482" i="1"/>
  <c r="E3481" i="1"/>
  <c r="F3481" i="1"/>
  <c r="E3479" i="1"/>
  <c r="E3482" i="1"/>
  <c r="F3479" i="1"/>
  <c r="E3465" i="1"/>
  <c r="E3474" i="1"/>
  <c r="F3468" i="1"/>
  <c r="F3477" i="1"/>
  <c r="E3476" i="1"/>
  <c r="F3471" i="1"/>
  <c r="E3468" i="1"/>
  <c r="E3470" i="1"/>
  <c r="E3471" i="1"/>
  <c r="F3465" i="1"/>
  <c r="F3474" i="1"/>
  <c r="E3472" i="1"/>
  <c r="F3466" i="1"/>
  <c r="F3475" i="1"/>
  <c r="E3473" i="1"/>
  <c r="F3467" i="1"/>
  <c r="F3476" i="1"/>
  <c r="E3466" i="1"/>
  <c r="E3475" i="1"/>
  <c r="F3470" i="1"/>
  <c r="F3478" i="1"/>
  <c r="E3467" i="1"/>
  <c r="E3477" i="1"/>
  <c r="F3472" i="1"/>
  <c r="E3478" i="1"/>
  <c r="F3473" i="1"/>
  <c r="E3457" i="1"/>
  <c r="F3459" i="1"/>
  <c r="F3462" i="1"/>
  <c r="E3458" i="1"/>
  <c r="F3460" i="1"/>
  <c r="E3459" i="1"/>
  <c r="F3461" i="1"/>
  <c r="E3460" i="1"/>
  <c r="F3458" i="1"/>
  <c r="E3464" i="1"/>
  <c r="E3461" i="1"/>
  <c r="F3463" i="1"/>
  <c r="E3462" i="1"/>
  <c r="F3464" i="1"/>
  <c r="E3463" i="1"/>
  <c r="F3457" i="1"/>
  <c r="E3453" i="1"/>
  <c r="E3454" i="1"/>
  <c r="E3455" i="1"/>
  <c r="F3453" i="1"/>
  <c r="F3454" i="1"/>
  <c r="F3456" i="1"/>
  <c r="E3456" i="1"/>
  <c r="F3455" i="1"/>
  <c r="E3444" i="1"/>
  <c r="E3452" i="1"/>
  <c r="F3449" i="1"/>
  <c r="E3447" i="1"/>
  <c r="F3452" i="1"/>
  <c r="E3445" i="1"/>
  <c r="F3450" i="1"/>
  <c r="F3444" i="1"/>
  <c r="E3451" i="1"/>
  <c r="E3446" i="1"/>
  <c r="F3451" i="1"/>
  <c r="F3447" i="1"/>
  <c r="F3448" i="1"/>
  <c r="E3448" i="1"/>
  <c r="F3445" i="1"/>
  <c r="E3449" i="1"/>
  <c r="F3446" i="1"/>
  <c r="E3450" i="1"/>
  <c r="E3443" i="1"/>
  <c r="F3443" i="1"/>
  <c r="E3440" i="1"/>
  <c r="F3441" i="1"/>
  <c r="E3442" i="1"/>
  <c r="F3440" i="1"/>
  <c r="E3441" i="1"/>
  <c r="F3442" i="1"/>
  <c r="E3438" i="1"/>
  <c r="E3439" i="1"/>
  <c r="F3438" i="1"/>
  <c r="F3439" i="1"/>
  <c r="E3437" i="1"/>
  <c r="F3437" i="1"/>
  <c r="E3434" i="1"/>
  <c r="E3435" i="1"/>
  <c r="E3436" i="1"/>
  <c r="F3436" i="1"/>
  <c r="F3434" i="1"/>
  <c r="F3435" i="1"/>
  <c r="E3429" i="1"/>
  <c r="F3429" i="1"/>
  <c r="E3432" i="1"/>
  <c r="F3430" i="1"/>
  <c r="E3433" i="1"/>
  <c r="E3430" i="1"/>
  <c r="E3431" i="1"/>
  <c r="F3431" i="1"/>
  <c r="F3432" i="1"/>
  <c r="F3433" i="1"/>
  <c r="E3423" i="1"/>
  <c r="F3423" i="1"/>
  <c r="F3427" i="1"/>
  <c r="E3428" i="1"/>
  <c r="E3424" i="1"/>
  <c r="F3424" i="1"/>
  <c r="E3425" i="1"/>
  <c r="F3425" i="1"/>
  <c r="E3426" i="1"/>
  <c r="F3426" i="1"/>
  <c r="E3427" i="1"/>
  <c r="F3428" i="1"/>
  <c r="E3420" i="1"/>
  <c r="F3420" i="1"/>
  <c r="E3421" i="1"/>
  <c r="E3422" i="1"/>
  <c r="F3421" i="1"/>
  <c r="F3422" i="1"/>
  <c r="E3413" i="1"/>
  <c r="F3419" i="1"/>
  <c r="E3416" i="1"/>
  <c r="F3414" i="1"/>
  <c r="E3414" i="1"/>
  <c r="F3413" i="1"/>
  <c r="E3415" i="1"/>
  <c r="E3419" i="1"/>
  <c r="F3418" i="1"/>
  <c r="E3417" i="1"/>
  <c r="F3415" i="1"/>
  <c r="E3418" i="1"/>
  <c r="F3416" i="1"/>
  <c r="F3417" i="1"/>
  <c r="E3412" i="1"/>
  <c r="F3412" i="1"/>
  <c r="E3410" i="1"/>
  <c r="E3411" i="1"/>
  <c r="F3410" i="1"/>
  <c r="F3411" i="1"/>
  <c r="B56" i="7"/>
  <c r="E3409" i="1"/>
  <c r="F3409" i="1"/>
  <c r="E3408" i="1"/>
  <c r="F3408" i="1"/>
  <c r="E3407" i="1"/>
  <c r="F3407" i="1"/>
  <c r="B204" i="7"/>
  <c r="B322" i="7"/>
  <c r="C322" i="7" s="1"/>
  <c r="B323" i="7"/>
  <c r="C323" i="7" s="1"/>
  <c r="B148" i="7"/>
  <c r="E6" i="1"/>
  <c r="E14" i="1"/>
  <c r="E22" i="1"/>
  <c r="E30" i="1"/>
  <c r="E38" i="1"/>
  <c r="E46" i="1"/>
  <c r="E54" i="1"/>
  <c r="E62" i="1"/>
  <c r="E70" i="1"/>
  <c r="E78" i="1"/>
  <c r="E86" i="1"/>
  <c r="E94" i="1"/>
  <c r="E102" i="1"/>
  <c r="E110" i="1"/>
  <c r="E118" i="1"/>
  <c r="E126" i="1"/>
  <c r="E134" i="1"/>
  <c r="E142" i="1"/>
  <c r="E150" i="1"/>
  <c r="E158" i="1"/>
  <c r="E166" i="1"/>
  <c r="E174" i="1"/>
  <c r="E182" i="1"/>
  <c r="E190" i="1"/>
  <c r="E198" i="1"/>
  <c r="E206" i="1"/>
  <c r="E214" i="1"/>
  <c r="E222" i="1"/>
  <c r="E230" i="1"/>
  <c r="E238" i="1"/>
  <c r="E246" i="1"/>
  <c r="E254" i="1"/>
  <c r="E262" i="1"/>
  <c r="E270" i="1"/>
  <c r="E278" i="1"/>
  <c r="E286" i="1"/>
  <c r="E294" i="1"/>
  <c r="E302" i="1"/>
  <c r="E310" i="1"/>
  <c r="E318" i="1"/>
  <c r="E326" i="1"/>
  <c r="E334" i="1"/>
  <c r="E342" i="1"/>
  <c r="E350" i="1"/>
  <c r="E358" i="1"/>
  <c r="E366" i="1"/>
  <c r="E374" i="1"/>
  <c r="E382" i="1"/>
  <c r="E390" i="1"/>
  <c r="E398" i="1"/>
  <c r="E406" i="1"/>
  <c r="E414" i="1"/>
  <c r="E422" i="1"/>
  <c r="E430" i="1"/>
  <c r="E438" i="1"/>
  <c r="E446" i="1"/>
  <c r="E454" i="1"/>
  <c r="E462" i="1"/>
  <c r="E470" i="1"/>
  <c r="E478" i="1"/>
  <c r="E486" i="1"/>
  <c r="E494" i="1"/>
  <c r="E502" i="1"/>
  <c r="E510" i="1"/>
  <c r="E518" i="1"/>
  <c r="E526" i="1"/>
  <c r="E534" i="1"/>
  <c r="E542" i="1"/>
  <c r="E550" i="1"/>
  <c r="E558" i="1"/>
  <c r="E566" i="1"/>
  <c r="E7" i="1"/>
  <c r="E15" i="1"/>
  <c r="E23" i="1"/>
  <c r="E31" i="1"/>
  <c r="E39" i="1"/>
  <c r="E47" i="1"/>
  <c r="E55" i="1"/>
  <c r="E63" i="1"/>
  <c r="E71" i="1"/>
  <c r="E79" i="1"/>
  <c r="E87" i="1"/>
  <c r="E95" i="1"/>
  <c r="E103" i="1"/>
  <c r="E111" i="1"/>
  <c r="E119" i="1"/>
  <c r="E127" i="1"/>
  <c r="E135" i="1"/>
  <c r="E143" i="1"/>
  <c r="E151" i="1"/>
  <c r="E159" i="1"/>
  <c r="E167" i="1"/>
  <c r="E175" i="1"/>
  <c r="E183" i="1"/>
  <c r="E191" i="1"/>
  <c r="E199" i="1"/>
  <c r="E207" i="1"/>
  <c r="E215" i="1"/>
  <c r="E223" i="1"/>
  <c r="E231" i="1"/>
  <c r="E239" i="1"/>
  <c r="E247" i="1"/>
  <c r="E255" i="1"/>
  <c r="E263" i="1"/>
  <c r="E271" i="1"/>
  <c r="E279" i="1"/>
  <c r="E287" i="1"/>
  <c r="E295" i="1"/>
  <c r="E303" i="1"/>
  <c r="E311" i="1"/>
  <c r="E319" i="1"/>
  <c r="E327" i="1"/>
  <c r="E335" i="1"/>
  <c r="E343" i="1"/>
  <c r="E351" i="1"/>
  <c r="E359" i="1"/>
  <c r="E367" i="1"/>
  <c r="E375" i="1"/>
  <c r="E383" i="1"/>
  <c r="E391" i="1"/>
  <c r="E399" i="1"/>
  <c r="E407" i="1"/>
  <c r="E415" i="1"/>
  <c r="E423" i="1"/>
  <c r="E431" i="1"/>
  <c r="E439" i="1"/>
  <c r="E447" i="1"/>
  <c r="E455" i="1"/>
  <c r="E463" i="1"/>
  <c r="E471" i="1"/>
  <c r="E479" i="1"/>
  <c r="E487" i="1"/>
  <c r="E495" i="1"/>
  <c r="E503" i="1"/>
  <c r="E511" i="1"/>
  <c r="E519" i="1"/>
  <c r="E527" i="1"/>
  <c r="E535" i="1"/>
  <c r="E543" i="1"/>
  <c r="E551" i="1"/>
  <c r="E559" i="1"/>
  <c r="E567" i="1"/>
  <c r="E575" i="1"/>
  <c r="E583" i="1"/>
  <c r="E591" i="1"/>
  <c r="E599" i="1"/>
  <c r="E607" i="1"/>
  <c r="E615" i="1"/>
  <c r="E623" i="1"/>
  <c r="E631" i="1"/>
  <c r="E639" i="1"/>
  <c r="E647" i="1"/>
  <c r="E655" i="1"/>
  <c r="E663" i="1"/>
  <c r="E671" i="1"/>
  <c r="E679" i="1"/>
  <c r="E8" i="1"/>
  <c r="E16" i="1"/>
  <c r="E24" i="1"/>
  <c r="E32" i="1"/>
  <c r="E40" i="1"/>
  <c r="E48" i="1"/>
  <c r="E56" i="1"/>
  <c r="E64" i="1"/>
  <c r="E72" i="1"/>
  <c r="E80" i="1"/>
  <c r="E88" i="1"/>
  <c r="E96" i="1"/>
  <c r="E104" i="1"/>
  <c r="E112" i="1"/>
  <c r="E120" i="1"/>
  <c r="E128" i="1"/>
  <c r="E136" i="1"/>
  <c r="E144" i="1"/>
  <c r="E152" i="1"/>
  <c r="E160" i="1"/>
  <c r="E168" i="1"/>
  <c r="E176" i="1"/>
  <c r="E184" i="1"/>
  <c r="E192" i="1"/>
  <c r="E200" i="1"/>
  <c r="E208" i="1"/>
  <c r="E216" i="1"/>
  <c r="E224" i="1"/>
  <c r="E232" i="1"/>
  <c r="E240" i="1"/>
  <c r="E248" i="1"/>
  <c r="E256" i="1"/>
  <c r="E264" i="1"/>
  <c r="E272" i="1"/>
  <c r="E280" i="1"/>
  <c r="E288" i="1"/>
  <c r="E296" i="1"/>
  <c r="E304" i="1"/>
  <c r="E312" i="1"/>
  <c r="E320" i="1"/>
  <c r="E328" i="1"/>
  <c r="E336" i="1"/>
  <c r="E344" i="1"/>
  <c r="E352" i="1"/>
  <c r="E360" i="1"/>
  <c r="E368" i="1"/>
  <c r="E376" i="1"/>
  <c r="E384" i="1"/>
  <c r="E392" i="1"/>
  <c r="E400" i="1"/>
  <c r="E408" i="1"/>
  <c r="E416" i="1"/>
  <c r="E424" i="1"/>
  <c r="E432" i="1"/>
  <c r="E440" i="1"/>
  <c r="E448" i="1"/>
  <c r="E456" i="1"/>
  <c r="E464" i="1"/>
  <c r="E472" i="1"/>
  <c r="E480" i="1"/>
  <c r="E488" i="1"/>
  <c r="E496" i="1"/>
  <c r="E504" i="1"/>
  <c r="E9" i="1"/>
  <c r="E17" i="1"/>
  <c r="E25" i="1"/>
  <c r="E33" i="1"/>
  <c r="E41" i="1"/>
  <c r="E49" i="1"/>
  <c r="E57" i="1"/>
  <c r="E65" i="1"/>
  <c r="E73" i="1"/>
  <c r="E81" i="1"/>
  <c r="E89" i="1"/>
  <c r="E97" i="1"/>
  <c r="E105" i="1"/>
  <c r="E113" i="1"/>
  <c r="E121" i="1"/>
  <c r="E129" i="1"/>
  <c r="E137" i="1"/>
  <c r="E145" i="1"/>
  <c r="E153" i="1"/>
  <c r="E161" i="1"/>
  <c r="E169" i="1"/>
  <c r="E177" i="1"/>
  <c r="E185" i="1"/>
  <c r="E193" i="1"/>
  <c r="E201" i="1"/>
  <c r="E209" i="1"/>
  <c r="E217" i="1"/>
  <c r="E225" i="1"/>
  <c r="E233" i="1"/>
  <c r="E241" i="1"/>
  <c r="E249" i="1"/>
  <c r="E257" i="1"/>
  <c r="E265" i="1"/>
  <c r="E273" i="1"/>
  <c r="E281" i="1"/>
  <c r="E289" i="1"/>
  <c r="E297" i="1"/>
  <c r="E305" i="1"/>
  <c r="E313" i="1"/>
  <c r="E321" i="1"/>
  <c r="E329" i="1"/>
  <c r="E337" i="1"/>
  <c r="E345" i="1"/>
  <c r="E353" i="1"/>
  <c r="E361" i="1"/>
  <c r="E369" i="1"/>
  <c r="E377" i="1"/>
  <c r="E385" i="1"/>
  <c r="E393" i="1"/>
  <c r="E401" i="1"/>
  <c r="E409" i="1"/>
  <c r="E417" i="1"/>
  <c r="E425" i="1"/>
  <c r="E433" i="1"/>
  <c r="E441" i="1"/>
  <c r="E449" i="1"/>
  <c r="E457" i="1"/>
  <c r="E465" i="1"/>
  <c r="E473" i="1"/>
  <c r="E481" i="1"/>
  <c r="E489" i="1"/>
  <c r="E497" i="1"/>
  <c r="E505" i="1"/>
  <c r="E513" i="1"/>
  <c r="E521" i="1"/>
  <c r="E529" i="1"/>
  <c r="E537" i="1"/>
  <c r="E545" i="1"/>
  <c r="E553" i="1"/>
  <c r="E561" i="1"/>
  <c r="E569" i="1"/>
  <c r="E577" i="1"/>
  <c r="E585" i="1"/>
  <c r="E593" i="1"/>
  <c r="E601" i="1"/>
  <c r="E609" i="1"/>
  <c r="E617" i="1"/>
  <c r="E625" i="1"/>
  <c r="E633" i="1"/>
  <c r="E641" i="1"/>
  <c r="E649" i="1"/>
  <c r="E657" i="1"/>
  <c r="E665" i="1"/>
  <c r="E673" i="1"/>
  <c r="E681" i="1"/>
  <c r="E10" i="1"/>
  <c r="E18" i="1"/>
  <c r="E26" i="1"/>
  <c r="E34" i="1"/>
  <c r="E42" i="1"/>
  <c r="E50" i="1"/>
  <c r="E58" i="1"/>
  <c r="E66" i="1"/>
  <c r="E74" i="1"/>
  <c r="E82" i="1"/>
  <c r="E90" i="1"/>
  <c r="E98" i="1"/>
  <c r="E106" i="1"/>
  <c r="E114" i="1"/>
  <c r="E122" i="1"/>
  <c r="E130" i="1"/>
  <c r="E138" i="1"/>
  <c r="E146" i="1"/>
  <c r="E154" i="1"/>
  <c r="E162" i="1"/>
  <c r="E170" i="1"/>
  <c r="E178" i="1"/>
  <c r="E186" i="1"/>
  <c r="E194" i="1"/>
  <c r="E202" i="1"/>
  <c r="E210" i="1"/>
  <c r="E218" i="1"/>
  <c r="E226" i="1"/>
  <c r="E234" i="1"/>
  <c r="E242" i="1"/>
  <c r="E250" i="1"/>
  <c r="E258" i="1"/>
  <c r="E266" i="1"/>
  <c r="E274" i="1"/>
  <c r="E282" i="1"/>
  <c r="E290" i="1"/>
  <c r="E298" i="1"/>
  <c r="E306" i="1"/>
  <c r="E314" i="1"/>
  <c r="E322" i="1"/>
  <c r="E330" i="1"/>
  <c r="E338" i="1"/>
  <c r="E346" i="1"/>
  <c r="E354" i="1"/>
  <c r="E362" i="1"/>
  <c r="E370" i="1"/>
  <c r="E378" i="1"/>
  <c r="E386" i="1"/>
  <c r="E394" i="1"/>
  <c r="E402" i="1"/>
  <c r="E410" i="1"/>
  <c r="E418" i="1"/>
  <c r="E426" i="1"/>
  <c r="E434" i="1"/>
  <c r="E442" i="1"/>
  <c r="E450" i="1"/>
  <c r="E458" i="1"/>
  <c r="E466" i="1"/>
  <c r="E12" i="1"/>
  <c r="E20" i="1"/>
  <c r="E28" i="1"/>
  <c r="E36" i="1"/>
  <c r="E44" i="1"/>
  <c r="E52" i="1"/>
  <c r="E60" i="1"/>
  <c r="E68" i="1"/>
  <c r="E76" i="1"/>
  <c r="E84" i="1"/>
  <c r="E92" i="1"/>
  <c r="E100" i="1"/>
  <c r="E108" i="1"/>
  <c r="E116" i="1"/>
  <c r="E124" i="1"/>
  <c r="E132" i="1"/>
  <c r="E140" i="1"/>
  <c r="E148" i="1"/>
  <c r="E156" i="1"/>
  <c r="E164" i="1"/>
  <c r="E172" i="1"/>
  <c r="E180" i="1"/>
  <c r="E188" i="1"/>
  <c r="E196" i="1"/>
  <c r="E204" i="1"/>
  <c r="E212" i="1"/>
  <c r="E220" i="1"/>
  <c r="E228" i="1"/>
  <c r="E236" i="1"/>
  <c r="E244" i="1"/>
  <c r="E252" i="1"/>
  <c r="E260" i="1"/>
  <c r="E268" i="1"/>
  <c r="E276" i="1"/>
  <c r="E284" i="1"/>
  <c r="E292" i="1"/>
  <c r="E300" i="1"/>
  <c r="E308" i="1"/>
  <c r="E316" i="1"/>
  <c r="E324" i="1"/>
  <c r="E332" i="1"/>
  <c r="E340" i="1"/>
  <c r="E348" i="1"/>
  <c r="E356" i="1"/>
  <c r="E364" i="1"/>
  <c r="E372" i="1"/>
  <c r="E380" i="1"/>
  <c r="E388" i="1"/>
  <c r="E396" i="1"/>
  <c r="E404" i="1"/>
  <c r="E412" i="1"/>
  <c r="E420" i="1"/>
  <c r="E428" i="1"/>
  <c r="E436" i="1"/>
  <c r="E444" i="1"/>
  <c r="E452" i="1"/>
  <c r="E460" i="1"/>
  <c r="E468" i="1"/>
  <c r="E476" i="1"/>
  <c r="E484" i="1"/>
  <c r="E492" i="1"/>
  <c r="E500" i="1"/>
  <c r="E508" i="1"/>
  <c r="E516" i="1"/>
  <c r="E524" i="1"/>
  <c r="E532" i="1"/>
  <c r="E540" i="1"/>
  <c r="E548" i="1"/>
  <c r="E556" i="1"/>
  <c r="E564" i="1"/>
  <c r="E572" i="1"/>
  <c r="E580" i="1"/>
  <c r="E11" i="1"/>
  <c r="E43" i="1"/>
  <c r="E75" i="1"/>
  <c r="E107" i="1"/>
  <c r="E139" i="1"/>
  <c r="E171" i="1"/>
  <c r="E203" i="1"/>
  <c r="E235" i="1"/>
  <c r="E267" i="1"/>
  <c r="E299" i="1"/>
  <c r="E331" i="1"/>
  <c r="E363" i="1"/>
  <c r="E395" i="1"/>
  <c r="E427" i="1"/>
  <c r="E459" i="1"/>
  <c r="E483" i="1"/>
  <c r="E506" i="1"/>
  <c r="E522" i="1"/>
  <c r="E538" i="1"/>
  <c r="E554" i="1"/>
  <c r="E570" i="1"/>
  <c r="E582" i="1"/>
  <c r="E594" i="1"/>
  <c r="E604" i="1"/>
  <c r="E614" i="1"/>
  <c r="E626" i="1"/>
  <c r="E636" i="1"/>
  <c r="E646" i="1"/>
  <c r="E658" i="1"/>
  <c r="E668" i="1"/>
  <c r="E678" i="1"/>
  <c r="E688" i="1"/>
  <c r="E696" i="1"/>
  <c r="E704" i="1"/>
  <c r="E712" i="1"/>
  <c r="E720" i="1"/>
  <c r="E728" i="1"/>
  <c r="E736" i="1"/>
  <c r="E744" i="1"/>
  <c r="E752" i="1"/>
  <c r="E760" i="1"/>
  <c r="E768" i="1"/>
  <c r="E776" i="1"/>
  <c r="E784" i="1"/>
  <c r="E792" i="1"/>
  <c r="E800" i="1"/>
  <c r="E808" i="1"/>
  <c r="E816" i="1"/>
  <c r="E824" i="1"/>
  <c r="E832" i="1"/>
  <c r="E840" i="1"/>
  <c r="E848" i="1"/>
  <c r="E856" i="1"/>
  <c r="E864" i="1"/>
  <c r="E872"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77" i="1"/>
  <c r="E109" i="1"/>
  <c r="E141" i="1"/>
  <c r="E173" i="1"/>
  <c r="E205" i="1"/>
  <c r="E237" i="1"/>
  <c r="E269" i="1"/>
  <c r="E301" i="1"/>
  <c r="E333" i="1"/>
  <c r="E365" i="1"/>
  <c r="E397" i="1"/>
  <c r="E429" i="1"/>
  <c r="E461" i="1"/>
  <c r="E485" i="1"/>
  <c r="E507" i="1"/>
  <c r="E523" i="1"/>
  <c r="E539" i="1"/>
  <c r="E555" i="1"/>
  <c r="E571" i="1"/>
  <c r="E584" i="1"/>
  <c r="E595" i="1"/>
  <c r="E605" i="1"/>
  <c r="E616" i="1"/>
  <c r="E627" i="1"/>
  <c r="E637" i="1"/>
  <c r="E648" i="1"/>
  <c r="E659" i="1"/>
  <c r="E669" i="1"/>
  <c r="E680" i="1"/>
  <c r="E689" i="1"/>
  <c r="E697" i="1"/>
  <c r="E705" i="1"/>
  <c r="E713" i="1"/>
  <c r="E721" i="1"/>
  <c r="E729" i="1"/>
  <c r="E737" i="1"/>
  <c r="E745" i="1"/>
  <c r="E753" i="1"/>
  <c r="E761" i="1"/>
  <c r="E769" i="1"/>
  <c r="E777" i="1"/>
  <c r="E785" i="1"/>
  <c r="E793" i="1"/>
  <c r="E801" i="1"/>
  <c r="E809" i="1"/>
  <c r="E817" i="1"/>
  <c r="E825" i="1"/>
  <c r="E833" i="1"/>
  <c r="E841" i="1"/>
  <c r="E849" i="1"/>
  <c r="E857" i="1"/>
  <c r="E865" i="1"/>
  <c r="E873"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51" i="1"/>
  <c r="E83" i="1"/>
  <c r="E115" i="1"/>
  <c r="E147" i="1"/>
  <c r="E179" i="1"/>
  <c r="E211" i="1"/>
  <c r="E243" i="1"/>
  <c r="E275" i="1"/>
  <c r="E307" i="1"/>
  <c r="E339" i="1"/>
  <c r="E371" i="1"/>
  <c r="E403" i="1"/>
  <c r="E435" i="1"/>
  <c r="E467" i="1"/>
  <c r="E490" i="1"/>
  <c r="E509" i="1"/>
  <c r="E525" i="1"/>
  <c r="E541" i="1"/>
  <c r="E557" i="1"/>
  <c r="E573" i="1"/>
  <c r="E586" i="1"/>
  <c r="E596" i="1"/>
  <c r="E606" i="1"/>
  <c r="E618" i="1"/>
  <c r="E628" i="1"/>
  <c r="E638" i="1"/>
  <c r="E650" i="1"/>
  <c r="E660" i="1"/>
  <c r="E670" i="1"/>
  <c r="E682" i="1"/>
  <c r="E690" i="1"/>
  <c r="E698" i="1"/>
  <c r="E706" i="1"/>
  <c r="E714" i="1"/>
  <c r="E722" i="1"/>
  <c r="E730" i="1"/>
  <c r="E738" i="1"/>
  <c r="E746" i="1"/>
  <c r="E754" i="1"/>
  <c r="E762" i="1"/>
  <c r="E770" i="1"/>
  <c r="E778" i="1"/>
  <c r="E786" i="1"/>
  <c r="E794" i="1"/>
  <c r="E802" i="1"/>
  <c r="E810" i="1"/>
  <c r="E818" i="1"/>
  <c r="E826" i="1"/>
  <c r="E834" i="1"/>
  <c r="E842" i="1"/>
  <c r="E850" i="1"/>
  <c r="E858" i="1"/>
  <c r="E866" i="1"/>
  <c r="E874" i="1"/>
  <c r="E882" i="1"/>
  <c r="E890" i="1"/>
  <c r="E898" i="1"/>
  <c r="E906" i="1"/>
  <c r="E914" i="1"/>
  <c r="E922" i="1"/>
  <c r="E930" i="1"/>
  <c r="E938" i="1"/>
  <c r="E946" i="1"/>
  <c r="E954" i="1"/>
  <c r="E962" i="1"/>
  <c r="E970" i="1"/>
  <c r="E21" i="1"/>
  <c r="E53" i="1"/>
  <c r="E85" i="1"/>
  <c r="E117" i="1"/>
  <c r="E149" i="1"/>
  <c r="E181" i="1"/>
  <c r="E213" i="1"/>
  <c r="E245" i="1"/>
  <c r="E277" i="1"/>
  <c r="E309" i="1"/>
  <c r="E341" i="1"/>
  <c r="E373" i="1"/>
  <c r="E405" i="1"/>
  <c r="E437" i="1"/>
  <c r="E469" i="1"/>
  <c r="E491" i="1"/>
  <c r="E512" i="1"/>
  <c r="E528" i="1"/>
  <c r="E544" i="1"/>
  <c r="E560" i="1"/>
  <c r="E574" i="1"/>
  <c r="E587" i="1"/>
  <c r="E597" i="1"/>
  <c r="E608" i="1"/>
  <c r="E619" i="1"/>
  <c r="E629" i="1"/>
  <c r="E640" i="1"/>
  <c r="E651" i="1"/>
  <c r="E661" i="1"/>
  <c r="E672" i="1"/>
  <c r="E683" i="1"/>
  <c r="E691" i="1"/>
  <c r="E699" i="1"/>
  <c r="E707" i="1"/>
  <c r="E715" i="1"/>
  <c r="E723" i="1"/>
  <c r="E731" i="1"/>
  <c r="E739" i="1"/>
  <c r="E747" i="1"/>
  <c r="E755" i="1"/>
  <c r="E763" i="1"/>
  <c r="E771" i="1"/>
  <c r="E779" i="1"/>
  <c r="E787" i="1"/>
  <c r="E795" i="1"/>
  <c r="E803" i="1"/>
  <c r="E811" i="1"/>
  <c r="E819" i="1"/>
  <c r="E827" i="1"/>
  <c r="E835" i="1"/>
  <c r="E843" i="1"/>
  <c r="E851" i="1"/>
  <c r="E859" i="1"/>
  <c r="E867" i="1"/>
  <c r="E875" i="1"/>
  <c r="E883" i="1"/>
  <c r="E891" i="1"/>
  <c r="E899" i="1"/>
  <c r="E907" i="1"/>
  <c r="E915" i="1"/>
  <c r="E923" i="1"/>
  <c r="E931" i="1"/>
  <c r="E939" i="1"/>
  <c r="E947" i="1"/>
  <c r="E955" i="1"/>
  <c r="E963" i="1"/>
  <c r="E971" i="1"/>
  <c r="E979" i="1"/>
  <c r="E987" i="1"/>
  <c r="E995" i="1"/>
  <c r="E1003" i="1"/>
  <c r="E1011" i="1"/>
  <c r="E1019" i="1"/>
  <c r="E1027" i="1"/>
  <c r="E1035" i="1"/>
  <c r="E27" i="1"/>
  <c r="E59" i="1"/>
  <c r="E91" i="1"/>
  <c r="E123" i="1"/>
  <c r="E155" i="1"/>
  <c r="E187" i="1"/>
  <c r="E219" i="1"/>
  <c r="E251" i="1"/>
  <c r="E283" i="1"/>
  <c r="E315" i="1"/>
  <c r="E347" i="1"/>
  <c r="E379" i="1"/>
  <c r="E411" i="1"/>
  <c r="E443" i="1"/>
  <c r="E474" i="1"/>
  <c r="E493" i="1"/>
  <c r="E514" i="1"/>
  <c r="E530" i="1"/>
  <c r="E546" i="1"/>
  <c r="E562" i="1"/>
  <c r="E576" i="1"/>
  <c r="E588" i="1"/>
  <c r="E598" i="1"/>
  <c r="E610" i="1"/>
  <c r="E620" i="1"/>
  <c r="E630" i="1"/>
  <c r="E642" i="1"/>
  <c r="E652" i="1"/>
  <c r="E662" i="1"/>
  <c r="E674" i="1"/>
  <c r="E684" i="1"/>
  <c r="E692" i="1"/>
  <c r="E700" i="1"/>
  <c r="E708" i="1"/>
  <c r="E716" i="1"/>
  <c r="E724" i="1"/>
  <c r="E732" i="1"/>
  <c r="E740" i="1"/>
  <c r="E748" i="1"/>
  <c r="E756" i="1"/>
  <c r="E764" i="1"/>
  <c r="E772" i="1"/>
  <c r="E780" i="1"/>
  <c r="E788" i="1"/>
  <c r="E796" i="1"/>
  <c r="E804" i="1"/>
  <c r="E812" i="1"/>
  <c r="E820" i="1"/>
  <c r="E828" i="1"/>
  <c r="E836" i="1"/>
  <c r="E844" i="1"/>
  <c r="E852" i="1"/>
  <c r="E860" i="1"/>
  <c r="E868" i="1"/>
  <c r="E876" i="1"/>
  <c r="E884" i="1"/>
  <c r="E892" i="1"/>
  <c r="E900" i="1"/>
  <c r="E908" i="1"/>
  <c r="E916" i="1"/>
  <c r="E924" i="1"/>
  <c r="E932" i="1"/>
  <c r="E940" i="1"/>
  <c r="E948" i="1"/>
  <c r="E956" i="1"/>
  <c r="E964" i="1"/>
  <c r="E972" i="1"/>
  <c r="E980" i="1"/>
  <c r="E988" i="1"/>
  <c r="E996" i="1"/>
  <c r="E1004" i="1"/>
  <c r="E1012" i="1"/>
  <c r="E1020" i="1"/>
  <c r="E35" i="1"/>
  <c r="E67" i="1"/>
  <c r="E99" i="1"/>
  <c r="E131" i="1"/>
  <c r="E163" i="1"/>
  <c r="E195" i="1"/>
  <c r="E227" i="1"/>
  <c r="E259" i="1"/>
  <c r="E291" i="1"/>
  <c r="E323" i="1"/>
  <c r="E355" i="1"/>
  <c r="E387" i="1"/>
  <c r="E419" i="1"/>
  <c r="E451" i="1"/>
  <c r="E477" i="1"/>
  <c r="E499" i="1"/>
  <c r="E517" i="1"/>
  <c r="E533" i="1"/>
  <c r="E549" i="1"/>
  <c r="E565" i="1"/>
  <c r="E579" i="1"/>
  <c r="E590" i="1"/>
  <c r="E602" i="1"/>
  <c r="E612" i="1"/>
  <c r="E622" i="1"/>
  <c r="E634" i="1"/>
  <c r="E644" i="1"/>
  <c r="E654" i="1"/>
  <c r="E666" i="1"/>
  <c r="E676" i="1"/>
  <c r="E686" i="1"/>
  <c r="E694" i="1"/>
  <c r="E702" i="1"/>
  <c r="E710" i="1"/>
  <c r="E718" i="1"/>
  <c r="E726" i="1"/>
  <c r="E734" i="1"/>
  <c r="E742" i="1"/>
  <c r="E750" i="1"/>
  <c r="E758" i="1"/>
  <c r="E766" i="1"/>
  <c r="E774" i="1"/>
  <c r="E782" i="1"/>
  <c r="E790" i="1"/>
  <c r="E798" i="1"/>
  <c r="E806" i="1"/>
  <c r="E814" i="1"/>
  <c r="E822" i="1"/>
  <c r="E830" i="1"/>
  <c r="E838" i="1"/>
  <c r="E846" i="1"/>
  <c r="E854" i="1"/>
  <c r="E862" i="1"/>
  <c r="E870" i="1"/>
  <c r="E878" i="1"/>
  <c r="E886" i="1"/>
  <c r="E894" i="1"/>
  <c r="E902" i="1"/>
  <c r="E910" i="1"/>
  <c r="E918" i="1"/>
  <c r="E926" i="1"/>
  <c r="E934" i="1"/>
  <c r="E942" i="1"/>
  <c r="E950" i="1"/>
  <c r="E958" i="1"/>
  <c r="E966" i="1"/>
  <c r="E974" i="1"/>
  <c r="E982" i="1"/>
  <c r="E990" i="1"/>
  <c r="E998" i="1"/>
  <c r="E1006" i="1"/>
  <c r="E1014" i="1"/>
  <c r="E1022" i="1"/>
  <c r="E29" i="1"/>
  <c r="E157" i="1"/>
  <c r="E285" i="1"/>
  <c r="E413" i="1"/>
  <c r="E515" i="1"/>
  <c r="E578" i="1"/>
  <c r="E621" i="1"/>
  <c r="E664" i="1"/>
  <c r="E701" i="1"/>
  <c r="E733" i="1"/>
  <c r="E765" i="1"/>
  <c r="E797" i="1"/>
  <c r="E829" i="1"/>
  <c r="E861"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165" i="1"/>
  <c r="E293" i="1"/>
  <c r="E421" i="1"/>
  <c r="E520" i="1"/>
  <c r="E581" i="1"/>
  <c r="E624" i="1"/>
  <c r="E667" i="1"/>
  <c r="E703" i="1"/>
  <c r="E735" i="1"/>
  <c r="E767" i="1"/>
  <c r="E799" i="1"/>
  <c r="E831" i="1"/>
  <c r="E863"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61" i="1"/>
  <c r="E189" i="1"/>
  <c r="E317" i="1"/>
  <c r="E445" i="1"/>
  <c r="E531" i="1"/>
  <c r="E589" i="1"/>
  <c r="E632" i="1"/>
  <c r="E675" i="1"/>
  <c r="E709" i="1"/>
  <c r="E741" i="1"/>
  <c r="E773" i="1"/>
  <c r="E805" i="1"/>
  <c r="E837" i="1"/>
  <c r="E869"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69" i="1"/>
  <c r="E197" i="1"/>
  <c r="E325" i="1"/>
  <c r="E453" i="1"/>
  <c r="E536" i="1"/>
  <c r="E592" i="1"/>
  <c r="E635" i="1"/>
  <c r="E677" i="1"/>
  <c r="E711" i="1"/>
  <c r="E743" i="1"/>
  <c r="E775" i="1"/>
  <c r="E807" i="1"/>
  <c r="E839" i="1"/>
  <c r="E871"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93" i="1"/>
  <c r="E221" i="1"/>
  <c r="E349" i="1"/>
  <c r="E475" i="1"/>
  <c r="E547" i="1"/>
  <c r="E600" i="1"/>
  <c r="E643" i="1"/>
  <c r="E685" i="1"/>
  <c r="E717" i="1"/>
  <c r="E749" i="1"/>
  <c r="E781" i="1"/>
  <c r="E813" i="1"/>
  <c r="E845"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101" i="1"/>
  <c r="E229" i="1"/>
  <c r="E357" i="1"/>
  <c r="E482" i="1"/>
  <c r="E552" i="1"/>
  <c r="E603" i="1"/>
  <c r="E645" i="1"/>
  <c r="E687" i="1"/>
  <c r="E719" i="1"/>
  <c r="E751" i="1"/>
  <c r="E783" i="1"/>
  <c r="E815" i="1"/>
  <c r="E847"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125" i="1"/>
  <c r="E563" i="1"/>
  <c r="E725" i="1"/>
  <c r="E853" i="1"/>
  <c r="E978" i="1"/>
  <c r="E1046"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133" i="1"/>
  <c r="E568" i="1"/>
  <c r="E727" i="1"/>
  <c r="E855"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253" i="1"/>
  <c r="E611" i="1"/>
  <c r="E757"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261" i="1"/>
  <c r="E613" i="1"/>
  <c r="E759"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381" i="1"/>
  <c r="E653" i="1"/>
  <c r="E789"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389" i="1"/>
  <c r="E656" i="1"/>
  <c r="E791"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498"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2235" i="1"/>
  <c r="E2243" i="1"/>
  <c r="E2251" i="1"/>
  <c r="E2259" i="1"/>
  <c r="E2267" i="1"/>
  <c r="E2275" i="1"/>
  <c r="E2283" i="1"/>
  <c r="E2291" i="1"/>
  <c r="E2299" i="1"/>
  <c r="E2307" i="1"/>
  <c r="E2315" i="1"/>
  <c r="E2323" i="1"/>
  <c r="E2331" i="1"/>
  <c r="E2339" i="1"/>
  <c r="E2347" i="1"/>
  <c r="E2355" i="1"/>
  <c r="E2363" i="1"/>
  <c r="E501"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2236" i="1"/>
  <c r="E2244" i="1"/>
  <c r="E2252" i="1"/>
  <c r="E2260" i="1"/>
  <c r="E2268" i="1"/>
  <c r="E2276" i="1"/>
  <c r="E2284" i="1"/>
  <c r="E2292" i="1"/>
  <c r="E2300" i="1"/>
  <c r="E2308" i="1"/>
  <c r="E2316" i="1"/>
  <c r="E2324" i="1"/>
  <c r="E2332" i="1"/>
  <c r="E2340" i="1"/>
  <c r="E2348" i="1"/>
  <c r="E2356" i="1"/>
  <c r="E2364" i="1"/>
  <c r="E2372" i="1"/>
  <c r="E2380" i="1"/>
  <c r="E2388" i="1"/>
  <c r="E2396" i="1"/>
  <c r="E2404" i="1"/>
  <c r="E2412" i="1"/>
  <c r="E2420" i="1"/>
  <c r="E2428" i="1"/>
  <c r="E2436" i="1"/>
  <c r="E2444" i="1"/>
  <c r="E2452" i="1"/>
  <c r="E2460" i="1"/>
  <c r="E2468" i="1"/>
  <c r="E2476" i="1"/>
  <c r="E2484" i="1"/>
  <c r="E2492" i="1"/>
  <c r="E2500" i="1"/>
  <c r="E2508" i="1"/>
  <c r="E2516" i="1"/>
  <c r="E2524" i="1"/>
  <c r="E2532" i="1"/>
  <c r="E2540" i="1"/>
  <c r="E2548" i="1"/>
  <c r="E2556" i="1"/>
  <c r="E2564" i="1"/>
  <c r="E2572" i="1"/>
  <c r="E693"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2237" i="1"/>
  <c r="E2245" i="1"/>
  <c r="E2253" i="1"/>
  <c r="E2261" i="1"/>
  <c r="E2269" i="1"/>
  <c r="E2277" i="1"/>
  <c r="E2285" i="1"/>
  <c r="E2293" i="1"/>
  <c r="E2301" i="1"/>
  <c r="E2309" i="1"/>
  <c r="E2317" i="1"/>
  <c r="E2325" i="1"/>
  <c r="E2333" i="1"/>
  <c r="E2341" i="1"/>
  <c r="E2349" i="1"/>
  <c r="E2357" i="1"/>
  <c r="E2365" i="1"/>
  <c r="E695"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2238" i="1"/>
  <c r="E2246" i="1"/>
  <c r="E2254" i="1"/>
  <c r="E2262" i="1"/>
  <c r="E2270" i="1"/>
  <c r="E2278" i="1"/>
  <c r="E2286" i="1"/>
  <c r="E2294" i="1"/>
  <c r="E2302" i="1"/>
  <c r="E2310" i="1"/>
  <c r="E2318" i="1"/>
  <c r="E2326" i="1"/>
  <c r="E2334" i="1"/>
  <c r="E2342" i="1"/>
  <c r="E2350" i="1"/>
  <c r="E2358" i="1"/>
  <c r="E2366" i="1"/>
  <c r="E2374" i="1"/>
  <c r="E2382" i="1"/>
  <c r="E2390" i="1"/>
  <c r="E2398" i="1"/>
  <c r="E2406" i="1"/>
  <c r="E2414" i="1"/>
  <c r="E2422" i="1"/>
  <c r="E2430" i="1"/>
  <c r="E2438" i="1"/>
  <c r="E2446" i="1"/>
  <c r="E2454" i="1"/>
  <c r="E2462" i="1"/>
  <c r="E2470" i="1"/>
  <c r="E2478" i="1"/>
  <c r="E2486" i="1"/>
  <c r="E2494" i="1"/>
  <c r="E2502" i="1"/>
  <c r="E2510" i="1"/>
  <c r="E821"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239" i="1"/>
  <c r="E2247" i="1"/>
  <c r="E2255" i="1"/>
  <c r="E2263" i="1"/>
  <c r="E2271" i="1"/>
  <c r="E2279" i="1"/>
  <c r="E2287" i="1"/>
  <c r="E2295" i="1"/>
  <c r="E2303" i="1"/>
  <c r="E2311" i="1"/>
  <c r="E2319" i="1"/>
  <c r="E2327" i="1"/>
  <c r="E2335" i="1"/>
  <c r="E2343" i="1"/>
  <c r="E2351" i="1"/>
  <c r="E2359" i="1"/>
  <c r="E2367" i="1"/>
  <c r="E2375" i="1"/>
  <c r="E2383" i="1"/>
  <c r="E2391" i="1"/>
  <c r="E2399" i="1"/>
  <c r="E2407" i="1"/>
  <c r="E2415" i="1"/>
  <c r="E2423" i="1"/>
  <c r="E2431" i="1"/>
  <c r="E2439" i="1"/>
  <c r="E2447" i="1"/>
  <c r="E2455" i="1"/>
  <c r="E2463" i="1"/>
  <c r="E2471" i="1"/>
  <c r="E2479" i="1"/>
  <c r="E2487" i="1"/>
  <c r="E2495"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2233" i="1"/>
  <c r="E2241" i="1"/>
  <c r="E2249" i="1"/>
  <c r="E2257" i="1"/>
  <c r="E2265" i="1"/>
  <c r="E2273" i="1"/>
  <c r="E2281" i="1"/>
  <c r="E2289" i="1"/>
  <c r="E2297" i="1"/>
  <c r="E2305" i="1"/>
  <c r="E2313" i="1"/>
  <c r="E2321" i="1"/>
  <c r="E2329" i="1"/>
  <c r="E2337" i="1"/>
  <c r="E2345" i="1"/>
  <c r="E2353" i="1"/>
  <c r="E2361" i="1"/>
  <c r="E2369" i="1"/>
  <c r="E2377" i="1"/>
  <c r="E2385" i="1"/>
  <c r="E2393" i="1"/>
  <c r="E2401" i="1"/>
  <c r="E2409" i="1"/>
  <c r="E2417" i="1"/>
  <c r="E2425" i="1"/>
  <c r="E2433" i="1"/>
  <c r="E2441" i="1"/>
  <c r="E2449" i="1"/>
  <c r="E2457" i="1"/>
  <c r="E2465" i="1"/>
  <c r="E2473" i="1"/>
  <c r="E2481" i="1"/>
  <c r="E2489" i="1"/>
  <c r="E2497" i="1"/>
  <c r="E2505" i="1"/>
  <c r="E2513" i="1"/>
  <c r="E2521" i="1"/>
  <c r="E2529" i="1"/>
  <c r="E2537" i="1"/>
  <c r="E2545" i="1"/>
  <c r="E2553" i="1"/>
  <c r="E2561" i="1"/>
  <c r="E2569" i="1"/>
  <c r="E823" i="1"/>
  <c r="E1461" i="1"/>
  <c r="E1638" i="1"/>
  <c r="E1766" i="1"/>
  <c r="E1894" i="1"/>
  <c r="E2022" i="1"/>
  <c r="E2078" i="1"/>
  <c r="E2120" i="1"/>
  <c r="E2152" i="1"/>
  <c r="E2184" i="1"/>
  <c r="E2216" i="1"/>
  <c r="E2248" i="1"/>
  <c r="E2280" i="1"/>
  <c r="E2312" i="1"/>
  <c r="E2344" i="1"/>
  <c r="E2371" i="1"/>
  <c r="E2387" i="1"/>
  <c r="E2403" i="1"/>
  <c r="E2419" i="1"/>
  <c r="E2435" i="1"/>
  <c r="E2451" i="1"/>
  <c r="E2467" i="1"/>
  <c r="E2483" i="1"/>
  <c r="E2499" i="1"/>
  <c r="E2512" i="1"/>
  <c r="E2523" i="1"/>
  <c r="E2534" i="1"/>
  <c r="E2544" i="1"/>
  <c r="E2555" i="1"/>
  <c r="E2566" i="1"/>
  <c r="E2576" i="1"/>
  <c r="E2584" i="1"/>
  <c r="E2592" i="1"/>
  <c r="E2600" i="1"/>
  <c r="E2608" i="1"/>
  <c r="E2616" i="1"/>
  <c r="E2624" i="1"/>
  <c r="E2632" i="1"/>
  <c r="E2640" i="1"/>
  <c r="E2648" i="1"/>
  <c r="E2656" i="1"/>
  <c r="E2664" i="1"/>
  <c r="E2672" i="1"/>
  <c r="E2680" i="1"/>
  <c r="E2688" i="1"/>
  <c r="E2696" i="1"/>
  <c r="E2704" i="1"/>
  <c r="E2712" i="1"/>
  <c r="E2720" i="1"/>
  <c r="E2728" i="1"/>
  <c r="E2736" i="1"/>
  <c r="E2744" i="1"/>
  <c r="E2752" i="1"/>
  <c r="E2760" i="1"/>
  <c r="E2768" i="1"/>
  <c r="E2776" i="1"/>
  <c r="E2784" i="1"/>
  <c r="E2792" i="1"/>
  <c r="E2800" i="1"/>
  <c r="E951" i="1"/>
  <c r="E1474" i="1"/>
  <c r="E1646" i="1"/>
  <c r="E1774" i="1"/>
  <c r="E1902" i="1"/>
  <c r="E2030" i="1"/>
  <c r="E2082" i="1"/>
  <c r="E2122" i="1"/>
  <c r="E2154" i="1"/>
  <c r="E2186" i="1"/>
  <c r="E2218" i="1"/>
  <c r="E2250" i="1"/>
  <c r="E2282" i="1"/>
  <c r="E2314" i="1"/>
  <c r="E2346" i="1"/>
  <c r="E2373" i="1"/>
  <c r="E2389" i="1"/>
  <c r="E2405" i="1"/>
  <c r="E2421" i="1"/>
  <c r="E2437" i="1"/>
  <c r="E2453" i="1"/>
  <c r="E2469" i="1"/>
  <c r="E2485" i="1"/>
  <c r="E2501" i="1"/>
  <c r="E2514" i="1"/>
  <c r="E2525" i="1"/>
  <c r="E2535" i="1"/>
  <c r="E2546" i="1"/>
  <c r="E2557" i="1"/>
  <c r="E2567" i="1"/>
  <c r="E2577" i="1"/>
  <c r="E2585" i="1"/>
  <c r="E2593" i="1"/>
  <c r="E2601" i="1"/>
  <c r="E2609" i="1"/>
  <c r="E2617" i="1"/>
  <c r="E2625" i="1"/>
  <c r="E2633" i="1"/>
  <c r="E2641" i="1"/>
  <c r="E2649" i="1"/>
  <c r="E2657" i="1"/>
  <c r="E2665" i="1"/>
  <c r="E2673" i="1"/>
  <c r="E2681" i="1"/>
  <c r="E2689" i="1"/>
  <c r="E2697" i="1"/>
  <c r="E2705" i="1"/>
  <c r="E2713" i="1"/>
  <c r="E2721" i="1"/>
  <c r="E2729" i="1"/>
  <c r="E2737" i="1"/>
  <c r="E2745" i="1"/>
  <c r="E2753" i="1"/>
  <c r="E2761" i="1"/>
  <c r="E2769" i="1"/>
  <c r="E2777" i="1"/>
  <c r="E2785" i="1"/>
  <c r="E2793" i="1"/>
  <c r="E2801" i="1"/>
  <c r="E2809" i="1"/>
  <c r="E2817" i="1"/>
  <c r="E2825" i="1"/>
  <c r="E2833" i="1"/>
  <c r="E2841" i="1"/>
  <c r="E2849" i="1"/>
  <c r="E2857" i="1"/>
  <c r="E2865" i="1"/>
  <c r="E2873" i="1"/>
  <c r="E2881" i="1"/>
  <c r="E2889" i="1"/>
  <c r="E2897" i="1"/>
  <c r="E2905" i="1"/>
  <c r="E2913" i="1"/>
  <c r="E2921" i="1"/>
  <c r="E2929" i="1"/>
  <c r="E2937" i="1"/>
  <c r="E2945" i="1"/>
  <c r="E2953" i="1"/>
  <c r="E2961" i="1"/>
  <c r="E2969" i="1"/>
  <c r="E2977" i="1"/>
  <c r="E2985" i="1"/>
  <c r="E2993" i="1"/>
  <c r="E3001" i="1"/>
  <c r="E3009" i="1"/>
  <c r="E3017" i="1"/>
  <c r="E3025" i="1"/>
  <c r="E1122" i="1"/>
  <c r="E1513" i="1"/>
  <c r="E1670" i="1"/>
  <c r="E1798" i="1"/>
  <c r="E1926" i="1"/>
  <c r="E2046" i="1"/>
  <c r="E2090" i="1"/>
  <c r="E2128" i="1"/>
  <c r="E2160" i="1"/>
  <c r="E2192" i="1"/>
  <c r="E2224" i="1"/>
  <c r="E2256" i="1"/>
  <c r="E2288" i="1"/>
  <c r="E2320" i="1"/>
  <c r="E2352" i="1"/>
  <c r="E2376" i="1"/>
  <c r="E2392" i="1"/>
  <c r="E2408" i="1"/>
  <c r="E2424" i="1"/>
  <c r="E2440" i="1"/>
  <c r="E2456" i="1"/>
  <c r="E2472" i="1"/>
  <c r="E2488" i="1"/>
  <c r="E2503" i="1"/>
  <c r="E2515" i="1"/>
  <c r="E2526" i="1"/>
  <c r="E2536" i="1"/>
  <c r="E2547" i="1"/>
  <c r="E2558" i="1"/>
  <c r="E2568" i="1"/>
  <c r="E2578" i="1"/>
  <c r="E2586" i="1"/>
  <c r="E2594" i="1"/>
  <c r="E2602" i="1"/>
  <c r="E2610" i="1"/>
  <c r="E2618" i="1"/>
  <c r="E2626" i="1"/>
  <c r="E2634" i="1"/>
  <c r="E2642" i="1"/>
  <c r="E2650" i="1"/>
  <c r="E2658" i="1"/>
  <c r="E2666" i="1"/>
  <c r="E2674" i="1"/>
  <c r="E2682" i="1"/>
  <c r="E2690" i="1"/>
  <c r="E2698" i="1"/>
  <c r="E2706" i="1"/>
  <c r="E2714" i="1"/>
  <c r="E2722" i="1"/>
  <c r="E2730" i="1"/>
  <c r="E2738" i="1"/>
  <c r="E2746" i="1"/>
  <c r="E2754" i="1"/>
  <c r="E2762" i="1"/>
  <c r="E2770" i="1"/>
  <c r="E2778" i="1"/>
  <c r="E2786" i="1"/>
  <c r="E2794" i="1"/>
  <c r="E2802" i="1"/>
  <c r="E1154" i="1"/>
  <c r="E1525" i="1"/>
  <c r="E1678" i="1"/>
  <c r="E1806" i="1"/>
  <c r="E1934" i="1"/>
  <c r="E2050" i="1"/>
  <c r="E2092" i="1"/>
  <c r="E2130" i="1"/>
  <c r="E2162" i="1"/>
  <c r="E2194" i="1"/>
  <c r="E2226" i="1"/>
  <c r="E2258" i="1"/>
  <c r="E2290" i="1"/>
  <c r="E2322" i="1"/>
  <c r="E2354" i="1"/>
  <c r="E2378" i="1"/>
  <c r="E2394" i="1"/>
  <c r="E2410" i="1"/>
  <c r="E2426" i="1"/>
  <c r="E2442" i="1"/>
  <c r="E2458" i="1"/>
  <c r="E2474" i="1"/>
  <c r="E2490" i="1"/>
  <c r="E2504" i="1"/>
  <c r="E2517" i="1"/>
  <c r="E2527" i="1"/>
  <c r="E2538" i="1"/>
  <c r="E2549" i="1"/>
  <c r="E2559" i="1"/>
  <c r="E2570" i="1"/>
  <c r="E2579" i="1"/>
  <c r="E2587" i="1"/>
  <c r="E2595" i="1"/>
  <c r="E2603" i="1"/>
  <c r="E2611" i="1"/>
  <c r="E2619" i="1"/>
  <c r="E2627" i="1"/>
  <c r="E2635" i="1"/>
  <c r="E2643" i="1"/>
  <c r="E2651" i="1"/>
  <c r="E2659" i="1"/>
  <c r="E2667" i="1"/>
  <c r="E2675" i="1"/>
  <c r="E2683" i="1"/>
  <c r="E2691" i="1"/>
  <c r="E2699" i="1"/>
  <c r="E2707" i="1"/>
  <c r="E2715" i="1"/>
  <c r="E2723" i="1"/>
  <c r="E2731" i="1"/>
  <c r="E2739" i="1"/>
  <c r="E2747" i="1"/>
  <c r="E2755" i="1"/>
  <c r="E2763" i="1"/>
  <c r="E2771" i="1"/>
  <c r="E2779" i="1"/>
  <c r="E2787" i="1"/>
  <c r="E2795" i="1"/>
  <c r="E2803" i="1"/>
  <c r="E2811" i="1"/>
  <c r="E2819" i="1"/>
  <c r="E2827" i="1"/>
  <c r="E2835" i="1"/>
  <c r="E2843" i="1"/>
  <c r="E2851" i="1"/>
  <c r="E2859" i="1"/>
  <c r="E2867" i="1"/>
  <c r="E2875" i="1"/>
  <c r="E2883" i="1"/>
  <c r="E2891" i="1"/>
  <c r="E2899" i="1"/>
  <c r="E2907" i="1"/>
  <c r="E2915" i="1"/>
  <c r="E2923" i="1"/>
  <c r="E2931" i="1"/>
  <c r="E2939" i="1"/>
  <c r="E1250" i="1"/>
  <c r="E1563" i="1"/>
  <c r="E1702" i="1"/>
  <c r="E1830" i="1"/>
  <c r="E1958" i="1"/>
  <c r="E2058" i="1"/>
  <c r="E2100" i="1"/>
  <c r="E2136" i="1"/>
  <c r="E2168" i="1"/>
  <c r="E2200" i="1"/>
  <c r="E2232" i="1"/>
  <c r="E2264" i="1"/>
  <c r="E2296" i="1"/>
  <c r="E2328" i="1"/>
  <c r="E2360" i="1"/>
  <c r="E2379" i="1"/>
  <c r="E2395" i="1"/>
  <c r="E2411" i="1"/>
  <c r="E2427" i="1"/>
  <c r="E2443" i="1"/>
  <c r="E2459" i="1"/>
  <c r="E2475" i="1"/>
  <c r="E2491" i="1"/>
  <c r="E2506" i="1"/>
  <c r="E2518" i="1"/>
  <c r="E2528" i="1"/>
  <c r="E2539" i="1"/>
  <c r="E2550" i="1"/>
  <c r="E2560" i="1"/>
  <c r="E2571" i="1"/>
  <c r="E2580" i="1"/>
  <c r="E2588" i="1"/>
  <c r="E2596" i="1"/>
  <c r="E2604" i="1"/>
  <c r="E2612" i="1"/>
  <c r="E2620" i="1"/>
  <c r="E2628" i="1"/>
  <c r="E2636" i="1"/>
  <c r="E2644" i="1"/>
  <c r="E2652" i="1"/>
  <c r="E2660" i="1"/>
  <c r="E2668" i="1"/>
  <c r="E2676" i="1"/>
  <c r="E2684" i="1"/>
  <c r="E2692" i="1"/>
  <c r="E2700" i="1"/>
  <c r="E2708" i="1"/>
  <c r="E2716" i="1"/>
  <c r="E2724" i="1"/>
  <c r="E2732" i="1"/>
  <c r="E2740" i="1"/>
  <c r="E2748" i="1"/>
  <c r="E2756" i="1"/>
  <c r="E2764" i="1"/>
  <c r="E2772" i="1"/>
  <c r="E2780" i="1"/>
  <c r="E2788" i="1"/>
  <c r="E2796" i="1"/>
  <c r="E2804" i="1"/>
  <c r="E2812" i="1"/>
  <c r="E2820" i="1"/>
  <c r="E2828" i="1"/>
  <c r="E2836" i="1"/>
  <c r="E2844" i="1"/>
  <c r="E2852" i="1"/>
  <c r="E2860" i="1"/>
  <c r="E2868" i="1"/>
  <c r="E2876" i="1"/>
  <c r="E2884" i="1"/>
  <c r="E2892" i="1"/>
  <c r="E2900" i="1"/>
  <c r="E2908" i="1"/>
  <c r="E2916" i="1"/>
  <c r="E2924" i="1"/>
  <c r="E2932" i="1"/>
  <c r="E2940" i="1"/>
  <c r="E1282" i="1"/>
  <c r="E1577" i="1"/>
  <c r="E1710" i="1"/>
  <c r="E1838" i="1"/>
  <c r="E1966" i="1"/>
  <c r="E2060" i="1"/>
  <c r="E2102" i="1"/>
  <c r="E2138" i="1"/>
  <c r="E2170" i="1"/>
  <c r="E2202" i="1"/>
  <c r="E2234" i="1"/>
  <c r="E2266" i="1"/>
  <c r="E2298" i="1"/>
  <c r="E2330" i="1"/>
  <c r="E2362" i="1"/>
  <c r="E2381" i="1"/>
  <c r="E2397" i="1"/>
  <c r="E2413" i="1"/>
  <c r="E2429" i="1"/>
  <c r="E2445" i="1"/>
  <c r="E2461" i="1"/>
  <c r="E2477" i="1"/>
  <c r="E2493" i="1"/>
  <c r="E2507" i="1"/>
  <c r="E2519" i="1"/>
  <c r="E2530" i="1"/>
  <c r="E2541" i="1"/>
  <c r="E2551" i="1"/>
  <c r="E2562" i="1"/>
  <c r="E2573" i="1"/>
  <c r="E2581" i="1"/>
  <c r="E2589" i="1"/>
  <c r="E2597" i="1"/>
  <c r="E2605" i="1"/>
  <c r="E2613" i="1"/>
  <c r="E2621" i="1"/>
  <c r="E2629" i="1"/>
  <c r="E2637" i="1"/>
  <c r="E2645" i="1"/>
  <c r="E2653" i="1"/>
  <c r="E2661" i="1"/>
  <c r="E2669" i="1"/>
  <c r="E2677" i="1"/>
  <c r="E2685" i="1"/>
  <c r="E2693" i="1"/>
  <c r="E2701" i="1"/>
  <c r="E2709" i="1"/>
  <c r="E2717" i="1"/>
  <c r="E2725" i="1"/>
  <c r="E2733" i="1"/>
  <c r="E2741" i="1"/>
  <c r="E2749" i="1"/>
  <c r="E2757" i="1"/>
  <c r="E2765" i="1"/>
  <c r="E2773" i="1"/>
  <c r="E2781" i="1"/>
  <c r="E2789" i="1"/>
  <c r="E2797" i="1"/>
  <c r="E2805" i="1"/>
  <c r="E2813" i="1"/>
  <c r="E2821" i="1"/>
  <c r="E2829" i="1"/>
  <c r="E2837" i="1"/>
  <c r="E2845" i="1"/>
  <c r="E2853" i="1"/>
  <c r="E2861" i="1"/>
  <c r="E2869" i="1"/>
  <c r="E2877" i="1"/>
  <c r="E2885" i="1"/>
  <c r="E2893" i="1"/>
  <c r="E2901" i="1"/>
  <c r="E2909" i="1"/>
  <c r="E2917" i="1"/>
  <c r="E2925" i="1"/>
  <c r="E2933" i="1"/>
  <c r="E2941" i="1"/>
  <c r="E2949" i="1"/>
  <c r="E2957" i="1"/>
  <c r="E2965" i="1"/>
  <c r="E2973" i="1"/>
  <c r="E2981" i="1"/>
  <c r="E2989" i="1"/>
  <c r="E2997" i="1"/>
  <c r="E3005" i="1"/>
  <c r="E3013" i="1"/>
  <c r="E1378" i="1"/>
  <c r="E1990" i="1"/>
  <c r="E2176" i="1"/>
  <c r="E2304" i="1"/>
  <c r="E2400" i="1"/>
  <c r="E2464" i="1"/>
  <c r="E2520" i="1"/>
  <c r="E2563" i="1"/>
  <c r="E2598" i="1"/>
  <c r="E2630" i="1"/>
  <c r="E2662" i="1"/>
  <c r="E2694" i="1"/>
  <c r="E2726" i="1"/>
  <c r="E2758" i="1"/>
  <c r="E2790" i="1"/>
  <c r="E2814" i="1"/>
  <c r="E2830" i="1"/>
  <c r="E2846" i="1"/>
  <c r="E2862" i="1"/>
  <c r="E2878" i="1"/>
  <c r="E2894" i="1"/>
  <c r="E2910" i="1"/>
  <c r="E2926" i="1"/>
  <c r="E2942" i="1"/>
  <c r="E2952" i="1"/>
  <c r="E2963" i="1"/>
  <c r="E2974" i="1"/>
  <c r="E2984" i="1"/>
  <c r="E2995" i="1"/>
  <c r="E3006" i="1"/>
  <c r="E3016" i="1"/>
  <c r="E3026" i="1"/>
  <c r="E3034" i="1"/>
  <c r="E3042" i="1"/>
  <c r="E3050" i="1"/>
  <c r="E3058" i="1"/>
  <c r="E3066" i="1"/>
  <c r="E3074" i="1"/>
  <c r="E3082" i="1"/>
  <c r="E3090" i="1"/>
  <c r="E3098" i="1"/>
  <c r="E3106" i="1"/>
  <c r="E3114" i="1"/>
  <c r="E3122" i="1"/>
  <c r="E3130" i="1"/>
  <c r="E3138" i="1"/>
  <c r="E3146" i="1"/>
  <c r="E3154" i="1"/>
  <c r="E3162" i="1"/>
  <c r="E3170" i="1"/>
  <c r="E3178" i="1"/>
  <c r="E3186" i="1"/>
  <c r="E3194" i="1"/>
  <c r="E3202" i="1"/>
  <c r="E3210" i="1"/>
  <c r="E3218" i="1"/>
  <c r="E3226" i="1"/>
  <c r="E3234" i="1"/>
  <c r="E3242" i="1"/>
  <c r="E3250" i="1"/>
  <c r="E3258" i="1"/>
  <c r="E3266" i="1"/>
  <c r="E3274" i="1"/>
  <c r="E3282" i="1"/>
  <c r="E3290" i="1"/>
  <c r="E3298" i="1"/>
  <c r="E3306" i="1"/>
  <c r="E3314" i="1"/>
  <c r="E3322" i="1"/>
  <c r="E3330" i="1"/>
  <c r="E3338" i="1"/>
  <c r="E3346" i="1"/>
  <c r="E3354" i="1"/>
  <c r="E3362" i="1"/>
  <c r="E3370" i="1"/>
  <c r="E3378" i="1"/>
  <c r="E3386" i="1"/>
  <c r="E3394" i="1"/>
  <c r="E3402" i="1"/>
  <c r="F9" i="1"/>
  <c r="F17" i="1"/>
  <c r="F25" i="1"/>
  <c r="F33" i="1"/>
  <c r="F41" i="1"/>
  <c r="F49" i="1"/>
  <c r="F57" i="1"/>
  <c r="F65" i="1"/>
  <c r="F73" i="1"/>
  <c r="F81" i="1"/>
  <c r="F89" i="1"/>
  <c r="F97" i="1"/>
  <c r="F105" i="1"/>
  <c r="F113" i="1"/>
  <c r="F121" i="1"/>
  <c r="F129" i="1"/>
  <c r="F137" i="1"/>
  <c r="F145" i="1"/>
  <c r="F153" i="1"/>
  <c r="F161" i="1"/>
  <c r="F169" i="1"/>
  <c r="F177" i="1"/>
  <c r="F185" i="1"/>
  <c r="F193" i="1"/>
  <c r="F201" i="1"/>
  <c r="F209" i="1"/>
  <c r="F217"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E2306" i="1"/>
  <c r="E2402" i="1"/>
  <c r="E2466" i="1"/>
  <c r="E2522" i="1"/>
  <c r="E2565" i="1"/>
  <c r="E2599" i="1"/>
  <c r="E2631" i="1"/>
  <c r="E2663" i="1"/>
  <c r="E2695" i="1"/>
  <c r="E2727" i="1"/>
  <c r="E2759" i="1"/>
  <c r="E2791" i="1"/>
  <c r="E2815" i="1"/>
  <c r="E2831" i="1"/>
  <c r="E2847" i="1"/>
  <c r="E2863" i="1"/>
  <c r="E2879" i="1"/>
  <c r="E2895" i="1"/>
  <c r="E2911" i="1"/>
  <c r="E2927" i="1"/>
  <c r="E2943" i="1"/>
  <c r="E2954" i="1"/>
  <c r="E2964" i="1"/>
  <c r="E2975" i="1"/>
  <c r="E2986" i="1"/>
  <c r="E2996" i="1"/>
  <c r="E3007" i="1"/>
  <c r="E3018" i="1"/>
  <c r="E3027" i="1"/>
  <c r="E3035" i="1"/>
  <c r="E3043" i="1"/>
  <c r="E3051" i="1"/>
  <c r="E3059" i="1"/>
  <c r="E3067" i="1"/>
  <c r="E3075" i="1"/>
  <c r="E3083" i="1"/>
  <c r="E3091" i="1"/>
  <c r="E3099" i="1"/>
  <c r="E3107" i="1"/>
  <c r="E3115" i="1"/>
  <c r="E3123" i="1"/>
  <c r="E3131" i="1"/>
  <c r="E3139" i="1"/>
  <c r="E3147" i="1"/>
  <c r="E3155" i="1"/>
  <c r="E3163" i="1"/>
  <c r="E3171" i="1"/>
  <c r="E3179" i="1"/>
  <c r="E3187" i="1"/>
  <c r="E3195" i="1"/>
  <c r="E3203" i="1"/>
  <c r="E3211" i="1"/>
  <c r="E3219" i="1"/>
  <c r="E3227" i="1"/>
  <c r="E3235" i="1"/>
  <c r="E3243" i="1"/>
  <c r="E3251" i="1"/>
  <c r="E3259" i="1"/>
  <c r="E3267" i="1"/>
  <c r="E3275" i="1"/>
  <c r="E3283" i="1"/>
  <c r="E3291" i="1"/>
  <c r="E3299" i="1"/>
  <c r="E3307" i="1"/>
  <c r="E3315" i="1"/>
  <c r="E3323" i="1"/>
  <c r="E3331" i="1"/>
  <c r="E3339" i="1"/>
  <c r="E3347" i="1"/>
  <c r="E3355" i="1"/>
  <c r="E3363" i="1"/>
  <c r="E3371" i="1"/>
  <c r="E3379" i="1"/>
  <c r="E3387" i="1"/>
  <c r="E3395" i="1"/>
  <c r="E3403" i="1"/>
  <c r="F10" i="1"/>
  <c r="F18" i="1"/>
  <c r="F26" i="1"/>
  <c r="F34" i="1"/>
  <c r="F42" i="1"/>
  <c r="F50" i="1"/>
  <c r="F58" i="1"/>
  <c r="F66" i="1"/>
  <c r="F74" i="1"/>
  <c r="F82" i="1"/>
  <c r="F90" i="1"/>
  <c r="F98" i="1"/>
  <c r="F106" i="1"/>
  <c r="F114" i="1"/>
  <c r="F122" i="1"/>
  <c r="F130" i="1"/>
  <c r="F138" i="1"/>
  <c r="F146" i="1"/>
  <c r="F154" i="1"/>
  <c r="F162" i="1"/>
  <c r="F170" i="1"/>
  <c r="F178" i="1"/>
  <c r="F186" i="1"/>
  <c r="F194" i="1"/>
  <c r="F202" i="1"/>
  <c r="F210" i="1"/>
  <c r="F218"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E2336" i="1"/>
  <c r="E2416" i="1"/>
  <c r="E2480" i="1"/>
  <c r="E2531" i="1"/>
  <c r="E2574" i="1"/>
  <c r="E2606" i="1"/>
  <c r="E2638" i="1"/>
  <c r="E2670" i="1"/>
  <c r="E2702" i="1"/>
  <c r="E2734" i="1"/>
  <c r="E2766" i="1"/>
  <c r="E2798" i="1"/>
  <c r="E2816" i="1"/>
  <c r="E2832" i="1"/>
  <c r="E2848" i="1"/>
  <c r="E2864" i="1"/>
  <c r="E2880" i="1"/>
  <c r="E2896" i="1"/>
  <c r="E2912" i="1"/>
  <c r="E2928" i="1"/>
  <c r="E2944" i="1"/>
  <c r="E2955" i="1"/>
  <c r="E2966" i="1"/>
  <c r="E2976" i="1"/>
  <c r="E2987" i="1"/>
  <c r="E2998" i="1"/>
  <c r="E3008" i="1"/>
  <c r="E3019" i="1"/>
  <c r="E3028" i="1"/>
  <c r="E3036" i="1"/>
  <c r="E3044" i="1"/>
  <c r="E3052" i="1"/>
  <c r="E3060" i="1"/>
  <c r="E3068" i="1"/>
  <c r="E3076" i="1"/>
  <c r="E3084" i="1"/>
  <c r="E3092" i="1"/>
  <c r="E3100" i="1"/>
  <c r="E3108" i="1"/>
  <c r="E3116" i="1"/>
  <c r="E3124" i="1"/>
  <c r="E3132" i="1"/>
  <c r="E3140" i="1"/>
  <c r="E3148" i="1"/>
  <c r="E3156" i="1"/>
  <c r="E3164" i="1"/>
  <c r="E3172" i="1"/>
  <c r="E3180" i="1"/>
  <c r="E3188" i="1"/>
  <c r="E3196" i="1"/>
  <c r="E3204" i="1"/>
  <c r="E3212" i="1"/>
  <c r="E3220" i="1"/>
  <c r="E3228" i="1"/>
  <c r="E3236" i="1"/>
  <c r="E3244" i="1"/>
  <c r="E3252" i="1"/>
  <c r="E3260" i="1"/>
  <c r="E3268" i="1"/>
  <c r="E3276" i="1"/>
  <c r="E3284" i="1"/>
  <c r="E3292" i="1"/>
  <c r="E3300" i="1"/>
  <c r="E3308" i="1"/>
  <c r="E3316" i="1"/>
  <c r="E3324" i="1"/>
  <c r="E3332" i="1"/>
  <c r="E3340" i="1"/>
  <c r="E3348" i="1"/>
  <c r="E3356" i="1"/>
  <c r="E3364" i="1"/>
  <c r="E3372" i="1"/>
  <c r="E3380" i="1"/>
  <c r="E3388" i="1"/>
  <c r="E3396" i="1"/>
  <c r="E3404" i="1"/>
  <c r="F11" i="1"/>
  <c r="F19" i="1"/>
  <c r="F27" i="1"/>
  <c r="F35" i="1"/>
  <c r="F43" i="1"/>
  <c r="F51" i="1"/>
  <c r="F59" i="1"/>
  <c r="F67" i="1"/>
  <c r="F75" i="1"/>
  <c r="F83" i="1"/>
  <c r="F91" i="1"/>
  <c r="F99" i="1"/>
  <c r="F107" i="1"/>
  <c r="F115" i="1"/>
  <c r="F123" i="1"/>
  <c r="F131" i="1"/>
  <c r="F139" i="1"/>
  <c r="F147" i="1"/>
  <c r="F155" i="1"/>
  <c r="F163" i="1"/>
  <c r="F171" i="1"/>
  <c r="F179" i="1"/>
  <c r="F187" i="1"/>
  <c r="F195" i="1"/>
  <c r="F203" i="1"/>
  <c r="F211"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E2338" i="1"/>
  <c r="E2418" i="1"/>
  <c r="E2482" i="1"/>
  <c r="E2533" i="1"/>
  <c r="E2575" i="1"/>
  <c r="E2607" i="1"/>
  <c r="E2639" i="1"/>
  <c r="E2671" i="1"/>
  <c r="E2703" i="1"/>
  <c r="E2735" i="1"/>
  <c r="E2767" i="1"/>
  <c r="E2799" i="1"/>
  <c r="E2818" i="1"/>
  <c r="E2834" i="1"/>
  <c r="E2850" i="1"/>
  <c r="E2866" i="1"/>
  <c r="E2882" i="1"/>
  <c r="E2898" i="1"/>
  <c r="E2914" i="1"/>
  <c r="E2930" i="1"/>
  <c r="E2946" i="1"/>
  <c r="E2956" i="1"/>
  <c r="E2967" i="1"/>
  <c r="E2978" i="1"/>
  <c r="E2988" i="1"/>
  <c r="E2999" i="1"/>
  <c r="E3010" i="1"/>
  <c r="E3020" i="1"/>
  <c r="E3029" i="1"/>
  <c r="E3037" i="1"/>
  <c r="E3045" i="1"/>
  <c r="E3053" i="1"/>
  <c r="E3061" i="1"/>
  <c r="E3069" i="1"/>
  <c r="E3077" i="1"/>
  <c r="E3085" i="1"/>
  <c r="E3093" i="1"/>
  <c r="E3101" i="1"/>
  <c r="E3109" i="1"/>
  <c r="E3117" i="1"/>
  <c r="E3125" i="1"/>
  <c r="E3133" i="1"/>
  <c r="E3141" i="1"/>
  <c r="E3149" i="1"/>
  <c r="E3157" i="1"/>
  <c r="E3165" i="1"/>
  <c r="E3173" i="1"/>
  <c r="E3181" i="1"/>
  <c r="E3189" i="1"/>
  <c r="E3197" i="1"/>
  <c r="E3205" i="1"/>
  <c r="E3213" i="1"/>
  <c r="E3221" i="1"/>
  <c r="E3229" i="1"/>
  <c r="E3237" i="1"/>
  <c r="E3245" i="1"/>
  <c r="E3253" i="1"/>
  <c r="E3261" i="1"/>
  <c r="E3269" i="1"/>
  <c r="E3277" i="1"/>
  <c r="E3285" i="1"/>
  <c r="E3293" i="1"/>
  <c r="E3301" i="1"/>
  <c r="E3309" i="1"/>
  <c r="E3317" i="1"/>
  <c r="E3325" i="1"/>
  <c r="E3333" i="1"/>
  <c r="E3341" i="1"/>
  <c r="E3349" i="1"/>
  <c r="E3357" i="1"/>
  <c r="E3365" i="1"/>
  <c r="E3373" i="1"/>
  <c r="E3381" i="1"/>
  <c r="E3389" i="1"/>
  <c r="E3397" i="1"/>
  <c r="E3405" i="1"/>
  <c r="F12" i="1"/>
  <c r="F20" i="1"/>
  <c r="F28" i="1"/>
  <c r="F36" i="1"/>
  <c r="F44" i="1"/>
  <c r="F52" i="1"/>
  <c r="F60" i="1"/>
  <c r="F68" i="1"/>
  <c r="F76" i="1"/>
  <c r="F84" i="1"/>
  <c r="F92" i="1"/>
  <c r="F100" i="1"/>
  <c r="F108" i="1"/>
  <c r="F116" i="1"/>
  <c r="F124" i="1"/>
  <c r="F132" i="1"/>
  <c r="F140" i="1"/>
  <c r="F148" i="1"/>
  <c r="F156" i="1"/>
  <c r="F164" i="1"/>
  <c r="F172" i="1"/>
  <c r="F180" i="1"/>
  <c r="F188" i="1"/>
  <c r="F196" i="1"/>
  <c r="F204" i="1"/>
  <c r="F212" i="1"/>
  <c r="F220"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E2240" i="1"/>
  <c r="E2368" i="1"/>
  <c r="E2432" i="1"/>
  <c r="E2496" i="1"/>
  <c r="E2542" i="1"/>
  <c r="E2582" i="1"/>
  <c r="E2614" i="1"/>
  <c r="E2646" i="1"/>
  <c r="E2678" i="1"/>
  <c r="E2710" i="1"/>
  <c r="E2742" i="1"/>
  <c r="E2774" i="1"/>
  <c r="E2806" i="1"/>
  <c r="E2822" i="1"/>
  <c r="E2838" i="1"/>
  <c r="E2854" i="1"/>
  <c r="E2870" i="1"/>
  <c r="E2886" i="1"/>
  <c r="E2902" i="1"/>
  <c r="E2918" i="1"/>
  <c r="E2934" i="1"/>
  <c r="E2947" i="1"/>
  <c r="E2958" i="1"/>
  <c r="E2968" i="1"/>
  <c r="E2979" i="1"/>
  <c r="E2990" i="1"/>
  <c r="E3000" i="1"/>
  <c r="E3011" i="1"/>
  <c r="E3021" i="1"/>
  <c r="E3030" i="1"/>
  <c r="E3038" i="1"/>
  <c r="E3046" i="1"/>
  <c r="E3054" i="1"/>
  <c r="E3062" i="1"/>
  <c r="E3070" i="1"/>
  <c r="E3078" i="1"/>
  <c r="E3086" i="1"/>
  <c r="E3094" i="1"/>
  <c r="E3102" i="1"/>
  <c r="E3110" i="1"/>
  <c r="E3118" i="1"/>
  <c r="E3126" i="1"/>
  <c r="E3134" i="1"/>
  <c r="E3142" i="1"/>
  <c r="E3150" i="1"/>
  <c r="E3158" i="1"/>
  <c r="E3166" i="1"/>
  <c r="E3174" i="1"/>
  <c r="E3182" i="1"/>
  <c r="E3190" i="1"/>
  <c r="E3198" i="1"/>
  <c r="E3206" i="1"/>
  <c r="E3214" i="1"/>
  <c r="E3222" i="1"/>
  <c r="E3230" i="1"/>
  <c r="E3238" i="1"/>
  <c r="E3246" i="1"/>
  <c r="E3254" i="1"/>
  <c r="E3262" i="1"/>
  <c r="E3270" i="1"/>
  <c r="E3278" i="1"/>
  <c r="E3286" i="1"/>
  <c r="E3294" i="1"/>
  <c r="E3302" i="1"/>
  <c r="E3310" i="1"/>
  <c r="E3318" i="1"/>
  <c r="E3326" i="1"/>
  <c r="E3334" i="1"/>
  <c r="E3342" i="1"/>
  <c r="E3350" i="1"/>
  <c r="E3358" i="1"/>
  <c r="E3366" i="1"/>
  <c r="E3374" i="1"/>
  <c r="E3382" i="1"/>
  <c r="E3390" i="1"/>
  <c r="E3398" i="1"/>
  <c r="E3406" i="1"/>
  <c r="F13" i="1"/>
  <c r="F21" i="1"/>
  <c r="F29" i="1"/>
  <c r="F37" i="1"/>
  <c r="F45" i="1"/>
  <c r="F53" i="1"/>
  <c r="F61" i="1"/>
  <c r="F69" i="1"/>
  <c r="F77" i="1"/>
  <c r="F85" i="1"/>
  <c r="F93" i="1"/>
  <c r="F101" i="1"/>
  <c r="F109" i="1"/>
  <c r="F117" i="1"/>
  <c r="F125" i="1"/>
  <c r="F133" i="1"/>
  <c r="F141" i="1"/>
  <c r="F149" i="1"/>
  <c r="F157" i="1"/>
  <c r="F165" i="1"/>
  <c r="F173" i="1"/>
  <c r="F181" i="1"/>
  <c r="F189" i="1"/>
  <c r="F197" i="1"/>
  <c r="F205" i="1"/>
  <c r="F213" i="1"/>
  <c r="F221"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E2242" i="1"/>
  <c r="E2370" i="1"/>
  <c r="E2434" i="1"/>
  <c r="E2498" i="1"/>
  <c r="E2543" i="1"/>
  <c r="E2583" i="1"/>
  <c r="E2615" i="1"/>
  <c r="E2647" i="1"/>
  <c r="E2679" i="1"/>
  <c r="E2711" i="1"/>
  <c r="E2743" i="1"/>
  <c r="E2775" i="1"/>
  <c r="E2807" i="1"/>
  <c r="E2823" i="1"/>
  <c r="E2839" i="1"/>
  <c r="E2855" i="1"/>
  <c r="E2871" i="1"/>
  <c r="E2887" i="1"/>
  <c r="E2903" i="1"/>
  <c r="E2919" i="1"/>
  <c r="E2935" i="1"/>
  <c r="E2948" i="1"/>
  <c r="E2959" i="1"/>
  <c r="E2970" i="1"/>
  <c r="E2980" i="1"/>
  <c r="E2991" i="1"/>
  <c r="E3002" i="1"/>
  <c r="E3012" i="1"/>
  <c r="E3022" i="1"/>
  <c r="E3031" i="1"/>
  <c r="E3039" i="1"/>
  <c r="E3047" i="1"/>
  <c r="E3055" i="1"/>
  <c r="E3063" i="1"/>
  <c r="E3071" i="1"/>
  <c r="E3079" i="1"/>
  <c r="E3087" i="1"/>
  <c r="E3095" i="1"/>
  <c r="E3103" i="1"/>
  <c r="E3111" i="1"/>
  <c r="E3119" i="1"/>
  <c r="E3127" i="1"/>
  <c r="E3135" i="1"/>
  <c r="E3143" i="1"/>
  <c r="E3151" i="1"/>
  <c r="E3159" i="1"/>
  <c r="E3167" i="1"/>
  <c r="E3175" i="1"/>
  <c r="E3183" i="1"/>
  <c r="E3191" i="1"/>
  <c r="E3199" i="1"/>
  <c r="E3207" i="1"/>
  <c r="E3215" i="1"/>
  <c r="E3223" i="1"/>
  <c r="E3231" i="1"/>
  <c r="E3239" i="1"/>
  <c r="E3247" i="1"/>
  <c r="E3255" i="1"/>
  <c r="E3263" i="1"/>
  <c r="E3271" i="1"/>
  <c r="E3279" i="1"/>
  <c r="E3287" i="1"/>
  <c r="E3295" i="1"/>
  <c r="E3303" i="1"/>
  <c r="E3311" i="1"/>
  <c r="E3319" i="1"/>
  <c r="E3327" i="1"/>
  <c r="E3335" i="1"/>
  <c r="E3343" i="1"/>
  <c r="E3351" i="1"/>
  <c r="E3359" i="1"/>
  <c r="E3367" i="1"/>
  <c r="E3375" i="1"/>
  <c r="E3383" i="1"/>
  <c r="E3391" i="1"/>
  <c r="E3399" i="1"/>
  <c r="F6" i="1"/>
  <c r="F14" i="1"/>
  <c r="F22" i="1"/>
  <c r="F30" i="1"/>
  <c r="F38" i="1"/>
  <c r="F46" i="1"/>
  <c r="F54" i="1"/>
  <c r="F62" i="1"/>
  <c r="F70" i="1"/>
  <c r="F78" i="1"/>
  <c r="F86" i="1"/>
  <c r="F94" i="1"/>
  <c r="F102" i="1"/>
  <c r="F110" i="1"/>
  <c r="F118" i="1"/>
  <c r="F126" i="1"/>
  <c r="F134" i="1"/>
  <c r="F142" i="1"/>
  <c r="F150" i="1"/>
  <c r="F158" i="1"/>
  <c r="F166" i="1"/>
  <c r="F174" i="1"/>
  <c r="F182" i="1"/>
  <c r="F190" i="1"/>
  <c r="F198" i="1"/>
  <c r="F206" i="1"/>
  <c r="F214" i="1"/>
  <c r="F222"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E2448" i="1"/>
  <c r="E2622" i="1"/>
  <c r="E2750" i="1"/>
  <c r="E2840" i="1"/>
  <c r="E2904" i="1"/>
  <c r="E2960" i="1"/>
  <c r="E3003" i="1"/>
  <c r="E3040" i="1"/>
  <c r="E3072" i="1"/>
  <c r="E3104" i="1"/>
  <c r="E3136" i="1"/>
  <c r="E3168" i="1"/>
  <c r="E3200" i="1"/>
  <c r="E3232" i="1"/>
  <c r="E3264" i="1"/>
  <c r="E3296" i="1"/>
  <c r="E3328" i="1"/>
  <c r="E3360" i="1"/>
  <c r="E3392" i="1"/>
  <c r="F23" i="1"/>
  <c r="F55" i="1"/>
  <c r="F87" i="1"/>
  <c r="F119" i="1"/>
  <c r="F151" i="1"/>
  <c r="F183" i="1"/>
  <c r="F215"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E2450" i="1"/>
  <c r="E2623" i="1"/>
  <c r="E2751" i="1"/>
  <c r="E2842" i="1"/>
  <c r="E2906" i="1"/>
  <c r="E2962" i="1"/>
  <c r="E3004" i="1"/>
  <c r="E3041" i="1"/>
  <c r="E3073" i="1"/>
  <c r="E3105" i="1"/>
  <c r="E3137" i="1"/>
  <c r="E3169" i="1"/>
  <c r="E3201" i="1"/>
  <c r="E3233" i="1"/>
  <c r="E3265" i="1"/>
  <c r="E3297" i="1"/>
  <c r="E3329" i="1"/>
  <c r="E3361" i="1"/>
  <c r="E3393" i="1"/>
  <c r="F24" i="1"/>
  <c r="F56" i="1"/>
  <c r="F88" i="1"/>
  <c r="F120" i="1"/>
  <c r="F152" i="1"/>
  <c r="F184" i="1"/>
  <c r="F216"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E2509" i="1"/>
  <c r="E2654" i="1"/>
  <c r="E2782" i="1"/>
  <c r="E2856" i="1"/>
  <c r="E2920" i="1"/>
  <c r="E2971" i="1"/>
  <c r="E3014" i="1"/>
  <c r="E3048" i="1"/>
  <c r="E3080" i="1"/>
  <c r="E3112" i="1"/>
  <c r="E3144" i="1"/>
  <c r="E3176" i="1"/>
  <c r="E3208" i="1"/>
  <c r="E3240" i="1"/>
  <c r="E3272" i="1"/>
  <c r="E3304" i="1"/>
  <c r="E3336" i="1"/>
  <c r="E3368" i="1"/>
  <c r="E3400" i="1"/>
  <c r="F31" i="1"/>
  <c r="F63" i="1"/>
  <c r="F95" i="1"/>
  <c r="F127" i="1"/>
  <c r="F159" i="1"/>
  <c r="F191" i="1"/>
  <c r="F223"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E2511" i="1"/>
  <c r="E2655" i="1"/>
  <c r="E2783" i="1"/>
  <c r="E2858" i="1"/>
  <c r="E2922" i="1"/>
  <c r="E2972" i="1"/>
  <c r="E3015" i="1"/>
  <c r="E3049" i="1"/>
  <c r="E3081" i="1"/>
  <c r="E3113" i="1"/>
  <c r="E3145" i="1"/>
  <c r="E3177" i="1"/>
  <c r="E3209" i="1"/>
  <c r="E3241" i="1"/>
  <c r="E3273" i="1"/>
  <c r="E3305" i="1"/>
  <c r="E3337" i="1"/>
  <c r="E3369" i="1"/>
  <c r="E3401" i="1"/>
  <c r="F32" i="1"/>
  <c r="F64" i="1"/>
  <c r="F96" i="1"/>
  <c r="F128" i="1"/>
  <c r="F160" i="1"/>
  <c r="F192" i="1"/>
  <c r="F224"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E2272" i="1"/>
  <c r="E2552" i="1"/>
  <c r="E2686" i="1"/>
  <c r="E2808" i="1"/>
  <c r="E2872" i="1"/>
  <c r="E2936" i="1"/>
  <c r="E2982" i="1"/>
  <c r="E3023" i="1"/>
  <c r="E3056" i="1"/>
  <c r="E3088" i="1"/>
  <c r="E3120" i="1"/>
  <c r="E3152" i="1"/>
  <c r="E3184" i="1"/>
  <c r="E3216" i="1"/>
  <c r="E3248" i="1"/>
  <c r="E3280" i="1"/>
  <c r="E3312" i="1"/>
  <c r="E3344" i="1"/>
  <c r="E3376" i="1"/>
  <c r="F7" i="1"/>
  <c r="F39" i="1"/>
  <c r="F71" i="1"/>
  <c r="F103" i="1"/>
  <c r="F135" i="1"/>
  <c r="F167" i="1"/>
  <c r="F19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E2274" i="1"/>
  <c r="E2554" i="1"/>
  <c r="E2687" i="1"/>
  <c r="E2810" i="1"/>
  <c r="E2874" i="1"/>
  <c r="E2938" i="1"/>
  <c r="E2983" i="1"/>
  <c r="E3024" i="1"/>
  <c r="E3057" i="1"/>
  <c r="E3089" i="1"/>
  <c r="E3121" i="1"/>
  <c r="E3153" i="1"/>
  <c r="E3185" i="1"/>
  <c r="E3217" i="1"/>
  <c r="E3249" i="1"/>
  <c r="E3281" i="1"/>
  <c r="E3313" i="1"/>
  <c r="E3345" i="1"/>
  <c r="E3377" i="1"/>
  <c r="E2384" i="1"/>
  <c r="E2888" i="1"/>
  <c r="E3064" i="1"/>
  <c r="E3192" i="1"/>
  <c r="E3320" i="1"/>
  <c r="F16" i="1"/>
  <c r="F111" i="1"/>
  <c r="F200"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E2386" i="1"/>
  <c r="E2890" i="1"/>
  <c r="E3065" i="1"/>
  <c r="E3193" i="1"/>
  <c r="E3321" i="1"/>
  <c r="F40" i="1"/>
  <c r="F112" i="1"/>
  <c r="F207"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E2590" i="1"/>
  <c r="E2950" i="1"/>
  <c r="E3096" i="1"/>
  <c r="E3224" i="1"/>
  <c r="E3352" i="1"/>
  <c r="F47" i="1"/>
  <c r="F136" i="1"/>
  <c r="F208"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E2591" i="1"/>
  <c r="E2951" i="1"/>
  <c r="E3097" i="1"/>
  <c r="E3225" i="1"/>
  <c r="E3353" i="1"/>
  <c r="F48" i="1"/>
  <c r="F143"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2718" i="1"/>
  <c r="E2992" i="1"/>
  <c r="E3128" i="1"/>
  <c r="E3256" i="1"/>
  <c r="E3384" i="1"/>
  <c r="F72" i="1"/>
  <c r="F14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E2719" i="1"/>
  <c r="E2994" i="1"/>
  <c r="E3129" i="1"/>
  <c r="E3257" i="1"/>
  <c r="E3385" i="1"/>
  <c r="F79" i="1"/>
  <c r="F168"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E2824"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E2826"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E3032" i="1"/>
  <c r="F80"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E3033" i="1"/>
  <c r="F104"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E3160" i="1"/>
  <c r="F175"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E3161" i="1"/>
  <c r="F176"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E3288"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E3289"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A438" i="7"/>
  <c r="C438" i="7"/>
  <c r="C367" i="7"/>
  <c r="C353" i="7"/>
  <c r="C329" i="7"/>
  <c r="C337" i="7"/>
  <c r="A451" i="7"/>
  <c r="C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432" i="7"/>
  <c r="C377" i="7"/>
  <c r="A445" i="7"/>
  <c r="C445" i="7"/>
  <c r="C347" i="7"/>
  <c r="C336" i="7"/>
  <c r="C379" i="7"/>
  <c r="A444" i="7"/>
  <c r="C444" i="7"/>
  <c r="C392" i="7"/>
  <c r="C333" i="7"/>
  <c r="C324" i="7"/>
  <c r="M2" i="3"/>
  <c r="C448" i="7" l="1"/>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4026" i="1" l="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54" i="1"/>
  <c r="K4554"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42" i="1"/>
  <c r="K4642" i="1" s="1"/>
  <c r="L4650" i="1"/>
  <c r="K4650" i="1" s="1"/>
  <c r="L4658" i="1"/>
  <c r="K4658"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K4371" i="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643" i="1"/>
  <c r="K4643"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K4492" i="1"/>
  <c r="K4500" i="1"/>
  <c r="L4508" i="1"/>
  <c r="K4508" i="1" s="1"/>
  <c r="K4516" i="1"/>
  <c r="K4524" i="1"/>
  <c r="L4532" i="1"/>
  <c r="K4532" i="1" s="1"/>
  <c r="L4540" i="1"/>
  <c r="K4540" i="1" s="1"/>
  <c r="K4548" i="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44" i="1"/>
  <c r="K4644"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K4301" i="1"/>
  <c r="L4309" i="1"/>
  <c r="K4309" i="1" s="1"/>
  <c r="L4317" i="1"/>
  <c r="K4317" i="1" s="1"/>
  <c r="L4325" i="1"/>
  <c r="K4325" i="1" s="1"/>
  <c r="L4333" i="1"/>
  <c r="K4333" i="1" s="1"/>
  <c r="L4341" i="1"/>
  <c r="K4341" i="1" s="1"/>
  <c r="K4349" i="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K4509" i="1"/>
  <c r="L4517" i="1"/>
  <c r="K4517" i="1" s="1"/>
  <c r="L4525" i="1"/>
  <c r="K4525" i="1" s="1"/>
  <c r="L4533" i="1"/>
  <c r="K4533" i="1" s="1"/>
  <c r="L4541" i="1"/>
  <c r="K4541" i="1" s="1"/>
  <c r="L4549" i="1"/>
  <c r="K4549" i="1" s="1"/>
  <c r="L4557" i="1"/>
  <c r="K4557" i="1" s="1"/>
  <c r="L4565" i="1"/>
  <c r="K4565" i="1" s="1"/>
  <c r="L4573" i="1"/>
  <c r="K4573" i="1" s="1"/>
  <c r="L4581" i="1"/>
  <c r="K4581" i="1" s="1"/>
  <c r="L4589" i="1"/>
  <c r="K4589" i="1" s="1"/>
  <c r="L4597" i="1"/>
  <c r="K4597" i="1" s="1"/>
  <c r="L4605" i="1"/>
  <c r="K4605" i="1" s="1"/>
  <c r="L4613" i="1"/>
  <c r="K4613" i="1" s="1"/>
  <c r="L4621" i="1"/>
  <c r="K4621" i="1" s="1"/>
  <c r="L4629" i="1"/>
  <c r="K4629" i="1" s="1"/>
  <c r="L4637" i="1"/>
  <c r="K4637" i="1" s="1"/>
  <c r="L4645" i="1"/>
  <c r="K4645" i="1" s="1"/>
  <c r="L4653" i="1"/>
  <c r="K4653" i="1" s="1"/>
  <c r="L4661" i="1"/>
  <c r="K4661" i="1" s="1"/>
  <c r="L4669" i="1"/>
  <c r="K4669"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K4150" i="1"/>
  <c r="K4158" i="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K4350" i="1"/>
  <c r="L4358" i="1"/>
  <c r="K4358" i="1" s="1"/>
  <c r="K4366" i="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K4494" i="1"/>
  <c r="K4502" i="1"/>
  <c r="K4510" i="1"/>
  <c r="L4518" i="1"/>
  <c r="K4518" i="1" s="1"/>
  <c r="L4526" i="1"/>
  <c r="K4526" i="1" s="1"/>
  <c r="K4534" i="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54" i="1"/>
  <c r="K4654"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K4151" i="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K4495" i="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K4209" i="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K4497" i="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1" i="1"/>
  <c r="K4641"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K4368" i="1"/>
  <c r="L4432" i="1"/>
  <c r="K4432" i="1" s="1"/>
  <c r="K4496" i="1"/>
  <c r="L4560" i="1"/>
  <c r="K4560" i="1" s="1"/>
  <c r="L4624" i="1"/>
  <c r="K4624" i="1" s="1"/>
  <c r="L4664" i="1"/>
  <c r="K466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648" i="1"/>
  <c r="K4648" i="1" s="1"/>
  <c r="L4683" i="1"/>
  <c r="K468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K4536" i="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K4362" i="1"/>
  <c r="K4283" i="1"/>
  <c r="K4357" i="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K3628" i="1"/>
  <c r="L3636" i="1"/>
  <c r="K3636" i="1" s="1"/>
  <c r="K3644" i="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L3543" i="1"/>
  <c r="K3543" i="1" s="1"/>
  <c r="L3551" i="1"/>
  <c r="K3551" i="1" s="1"/>
  <c r="L3559" i="1"/>
  <c r="K3559" i="1" s="1"/>
  <c r="L3567" i="1"/>
  <c r="K3567" i="1" s="1"/>
  <c r="L3575" i="1"/>
  <c r="K3575" i="1" s="1"/>
  <c r="L3583" i="1"/>
  <c r="K3583" i="1" s="1"/>
  <c r="L3591" i="1"/>
  <c r="K3591" i="1" s="1"/>
  <c r="L3599" i="1"/>
  <c r="K3599" i="1" s="1"/>
  <c r="L3607" i="1"/>
  <c r="K3607" i="1" s="1"/>
  <c r="K3615" i="1"/>
  <c r="L3623" i="1"/>
  <c r="K3623" i="1" s="1"/>
  <c r="L3631" i="1"/>
  <c r="K3631" i="1" s="1"/>
  <c r="L3639" i="1"/>
  <c r="K3639" i="1" s="1"/>
  <c r="L3647" i="1"/>
  <c r="K3647" i="1" s="1"/>
  <c r="K3655" i="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K3675" i="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K4031" i="1"/>
  <c r="L3467" i="1"/>
  <c r="K3467" i="1" s="1"/>
  <c r="L3489" i="1"/>
  <c r="K3489" i="1" s="1"/>
  <c r="L3510" i="1"/>
  <c r="K3510" i="1" s="1"/>
  <c r="L3529" i="1"/>
  <c r="K3529" i="1" s="1"/>
  <c r="L3545" i="1"/>
  <c r="K3545" i="1" s="1"/>
  <c r="L3560" i="1"/>
  <c r="K3560" i="1" s="1"/>
  <c r="L3570" i="1"/>
  <c r="K3570" i="1" s="1"/>
  <c r="L3581" i="1"/>
  <c r="K3581" i="1" s="1"/>
  <c r="L3592" i="1"/>
  <c r="K3592" i="1" s="1"/>
  <c r="L3602" i="1"/>
  <c r="K3602" i="1" s="1"/>
  <c r="K3613" i="1"/>
  <c r="K3624" i="1"/>
  <c r="L3634" i="1"/>
  <c r="K3634" i="1" s="1"/>
  <c r="K3645" i="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K3603" i="1"/>
  <c r="L3614" i="1"/>
  <c r="K3614" i="1" s="1"/>
  <c r="L3625" i="1"/>
  <c r="K3625" i="1" s="1"/>
  <c r="L3635" i="1"/>
  <c r="K3635" i="1" s="1"/>
  <c r="L3646" i="1"/>
  <c r="K3646" i="1" s="1"/>
  <c r="K3657" i="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K3594" i="1"/>
  <c r="K3605" i="1"/>
  <c r="L3616" i="1"/>
  <c r="K3616" i="1" s="1"/>
  <c r="K3626" i="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K3638" i="1"/>
  <c r="L3649" i="1"/>
  <c r="K3649" i="1" s="1"/>
  <c r="K3659" i="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K3939" i="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K3629" i="1"/>
  <c r="L3640" i="1"/>
  <c r="K3640" i="1" s="1"/>
  <c r="L3650" i="1"/>
  <c r="K3650" i="1" s="1"/>
  <c r="K3661" i="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K3609" i="1"/>
  <c r="K3619" i="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K3578" i="1"/>
  <c r="L3589" i="1"/>
  <c r="K3589" i="1" s="1"/>
  <c r="L3600" i="1"/>
  <c r="K3600" i="1" s="1"/>
  <c r="L3610" i="1"/>
  <c r="K3610" i="1" s="1"/>
  <c r="L3621" i="1"/>
  <c r="K3621" i="1" s="1"/>
  <c r="L3632" i="1"/>
  <c r="K3632" i="1" s="1"/>
  <c r="K3642" i="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K832" i="1" l="1"/>
  <c r="AM21" i="3"/>
  <c r="K3535" i="1"/>
  <c r="AM20" i="3"/>
  <c r="K2454" i="1"/>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alcChain>
</file>

<file path=xl/sharedStrings.xml><?xml version="1.0" encoding="utf-8"?>
<sst xmlns="http://schemas.openxmlformats.org/spreadsheetml/2006/main" count="14741" uniqueCount="2201">
  <si>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</si>
  <si>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</si>
  <si>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</si>
  <si>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</si>
  <si>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</si>
  <si>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</si>
  <si>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</si>
  <si>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</si>
  <si>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</si>
  <si>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</si>
  <si>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</si>
  <si>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</si>
  <si>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</si>
  <si>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</si>
  <si>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</si>
  <si>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</si>
  <si>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</si>
  <si>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</si>
  <si>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</si>
  <si>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</si>
  <si>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</si>
  <si>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</si>
  <si>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</si>
  <si>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</si>
  <si>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</si>
  <si>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</si>
  <si>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</si>
  <si>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</si>
  <si>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</si>
  <si>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</si>
  <si>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</si>
  <si>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</si>
  <si>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</si>
  <si>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</si>
  <si>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</si>
  <si>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</si>
  <si>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</si>
  <si>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</si>
  <si>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</si>
  <si>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</si>
  <si>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</si>
  <si>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</si>
  <si>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</si>
  <si>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</si>
  <si>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</si>
  <si>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</si>
  <si>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</si>
  <si>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</si>
  <si>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</si>
  <si>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</si>
  <si>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</si>
  <si>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</si>
  <si>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</si>
  <si>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</si>
  <si>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</si>
  <si>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</si>
  <si>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</si>
  <si>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</si>
  <si>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</si>
  <si>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</si>
  <si>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</si>
  <si>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</si>
  <si>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</si>
  <si>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</si>
  <si>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</si>
  <si>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</si>
  <si>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</si>
  <si>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</si>
  <si>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</si>
  <si>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</si>
  <si>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</si>
  <si>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</si>
  <si>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</si>
  <si>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</si>
  <si>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</si>
  <si>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</si>
  <si>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</si>
  <si>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</si>
  <si>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</si>
  <si>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</si>
  <si>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</si>
  <si>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</si>
  <si>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</si>
  <si>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</si>
  <si>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</si>
  <si>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</si>
  <si>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</si>
  <si>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</si>
  <si>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</si>
  <si>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</si>
  <si>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</si>
  <si>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</si>
  <si>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</si>
  <si>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</si>
  <si>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</si>
  <si>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</si>
  <si>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</si>
  <si>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</si>
  <si>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</si>
  <si>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</si>
  <si>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</si>
  <si>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</si>
  <si>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</si>
  <si>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</si>
  <si>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</si>
  <si>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</si>
  <si>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</si>
  <si>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</si>
  <si>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</si>
  <si>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</si>
  <si>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</si>
  <si>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</si>
  <si>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</si>
  <si>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</si>
  <si>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</si>
  <si>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</si>
  <si>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</si>
  <si>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</si>
  <si>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</si>
  <si>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</si>
  <si>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</si>
  <si>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</si>
  <si>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</si>
  <si>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</si>
  <si>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</si>
  <si>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</si>
  <si>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</si>
  <si>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</si>
  <si>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</si>
  <si>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</si>
  <si>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</si>
  <si>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</si>
  <si>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</si>
  <si>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</si>
  <si>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</si>
  <si>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</si>
  <si>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</si>
  <si>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</si>
  <si>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</si>
  <si>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</si>
  <si>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</si>
  <si>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</si>
  <si>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</si>
  <si>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</si>
  <si>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</si>
  <si>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</si>
  <si>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</si>
  <si>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</si>
  <si>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</si>
  <si>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</si>
  <si>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</si>
  <si>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</si>
  <si>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</si>
  <si>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</si>
  <si>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</si>
  <si>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</si>
  <si>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</si>
  <si>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</si>
  <si>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</si>
  <si>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</si>
  <si>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</si>
  <si>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</si>
  <si>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</si>
  <si>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</si>
  <si>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</si>
  <si>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</si>
  <si>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</si>
  <si>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</si>
  <si>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</si>
  <si>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</si>
  <si>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</si>
  <si>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</si>
  <si>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</si>
  <si>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</si>
  <si>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</si>
  <si>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</si>
  <si>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</si>
  <si>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</si>
  <si>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</si>
  <si>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</si>
  <si>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</si>
  <si>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</si>
  <si>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</si>
  <si>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</si>
  <si>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</si>
  <si>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</si>
  <si>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</si>
  <si>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</si>
  <si>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</si>
  <si>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</si>
  <si>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</si>
  <si>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</si>
  <si>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</si>
  <si>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</si>
  <si>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</si>
  <si>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</si>
  <si>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</si>
  <si>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</si>
  <si>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</si>
  <si>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</si>
  <si>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</si>
  <si>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</si>
  <si>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</si>
  <si>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</si>
  <si>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</si>
  <si>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</si>
  <si>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</si>
  <si>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</si>
  <si>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</si>
  <si>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</si>
  <si>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</si>
  <si>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</si>
  <si>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</si>
  <si>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</si>
  <si>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</si>
  <si>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</si>
  <si>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</si>
  <si>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</si>
  <si>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</si>
  <si>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</si>
  <si>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</si>
  <si>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</si>
  <si>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</si>
  <si>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</si>
  <si>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</si>
  <si>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ANNIVERSARY</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</si>
  <si>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</si>
  <si>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</si>
  <si>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</si>
  <si>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</si>
  <si>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</si>
  <si>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</si>
  <si>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</si>
  <si>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</si>
  <si>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</si>
  <si>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</si>
  <si>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</si>
  <si>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</si>
  <si>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</si>
  <si>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</si>
  <si>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</si>
  <si>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</si>
  <si>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</si>
  <si>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</si>
  <si>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</si>
  <si>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</si>
  <si>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</si>
  <si>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</si>
  <si>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</si>
  <si>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</si>
  <si>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</si>
  <si>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</si>
  <si>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</si>
  <si>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</si>
  <si>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</si>
  <si>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</si>
  <si>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</si>
  <si>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</si>
  <si>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</si>
  <si>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</si>
  <si>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</si>
  <si>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</si>
  <si>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</si>
  <si>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</si>
  <si>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</si>
  <si>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</si>
  <si>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</si>
  <si>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</si>
  <si>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</si>
  <si>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</si>
  <si>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</si>
  <si>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</si>
  <si>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</si>
  <si>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</si>
  <si>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</si>
  <si>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</si>
  <si>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</si>
  <si>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</si>
  <si>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</si>
  <si>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</si>
  <si>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</si>
  <si>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</si>
  <si>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</si>
  <si>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</si>
  <si>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</si>
  <si>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</si>
  <si>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</si>
  <si>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</si>
  <si>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</si>
  <si>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</si>
  <si>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</si>
  <si>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</si>
  <si>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</si>
  <si>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</si>
  <si>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</si>
  <si>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</si>
  <si>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</si>
  <si>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</si>
  <si>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</si>
  <si>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</si>
  <si>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</si>
  <si>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</si>
  <si>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</si>
  <si>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</si>
  <si>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</si>
  <si>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</si>
  <si>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FORCE LEAVE</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</si>
  <si>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</si>
  <si>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</si>
  <si>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</si>
  <si>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</si>
  <si>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</si>
  <si>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</si>
  <si>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</si>
  <si>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</si>
  <si>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</si>
  <si>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</si>
  <si>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</si>
  <si>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</si>
  <si>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</si>
  <si>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</si>
  <si>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</si>
  <si>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</si>
  <si>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</si>
  <si>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</si>
  <si>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</si>
  <si>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</si>
  <si>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</si>
  <si>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</si>
  <si>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</si>
  <si>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</si>
  <si>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</si>
  <si>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</si>
  <si>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</si>
  <si>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</si>
  <si>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</si>
  <si>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</si>
  <si>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</si>
  <si>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</si>
  <si>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</si>
  <si>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</si>
  <si>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</si>
  <si>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</si>
  <si>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</si>
  <si>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</si>
  <si>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</si>
  <si>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</si>
  <si>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</si>
  <si>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</si>
  <si>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</si>
  <si>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</si>
  <si>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</si>
  <si>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</si>
  <si>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</si>
  <si>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</si>
  <si>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</si>
  <si>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</si>
  <si>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</si>
  <si>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</si>
  <si>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</si>
  <si>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</si>
  <si>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</si>
  <si>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</si>
  <si>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</si>
  <si>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</si>
  <si>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</si>
  <si>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</si>
  <si>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</si>
  <si>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</si>
  <si>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</si>
  <si>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</si>
  <si>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</si>
  <si>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</si>
  <si>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</si>
  <si>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</si>
  <si>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</si>
  <si>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</si>
  <si>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</si>
  <si>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</si>
  <si>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</si>
  <si>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</si>
  <si>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</si>
  <si>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</si>
  <si>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</si>
  <si>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</si>
  <si>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</si>
  <si>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</si>
  <si>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</si>
  <si>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</si>
  <si>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</si>
  <si>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</si>
  <si>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</si>
  <si>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</si>
  <si>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</si>
  <si>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</si>
  <si>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</si>
  <si>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</si>
  <si>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</si>
  <si>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</si>
  <si>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</si>
  <si>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</si>
  <si>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</si>
  <si>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</si>
  <si>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</si>
  <si>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</si>
  <si>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</si>
  <si>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</si>
  <si>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</si>
  <si>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</si>
  <si>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</si>
  <si>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</si>
  <si>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</si>
  <si>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</si>
  <si>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</si>
  <si>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</si>
  <si>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</si>
  <si>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</si>
  <si>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</si>
  <si>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</si>
  <si>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</si>
  <si>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</si>
  <si>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</si>
  <si>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</si>
  <si>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</si>
  <si>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</si>
  <si>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</si>
  <si>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</si>
  <si>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</si>
  <si>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</si>
  <si>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</si>
  <si>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</si>
  <si>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</si>
  <si>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</si>
  <si>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</si>
  <si>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</si>
  <si>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</si>
  <si>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</si>
  <si>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</si>
  <si>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</si>
  <si>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</si>
  <si>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</si>
  <si>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</si>
  <si>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</si>
  <si>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</si>
  <si>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</si>
  <si>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</si>
  <si>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</si>
  <si>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</si>
  <si>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</si>
  <si>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</si>
  <si>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</si>
  <si>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</si>
  <si>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</si>
  <si>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</si>
  <si>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</si>
  <si>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</si>
  <si>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</si>
  <si>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</si>
  <si>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</si>
  <si>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</si>
  <si>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</si>
  <si>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</si>
  <si>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</si>
  <si>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</si>
  <si>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</si>
  <si>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</si>
  <si>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</si>
  <si>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</si>
  <si>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</si>
  <si>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</si>
  <si>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</si>
  <si>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</si>
  <si>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</si>
  <si>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</si>
  <si>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</si>
  <si>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</si>
  <si>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</si>
  <si>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</si>
  <si>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</si>
  <si>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</si>
  <si>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</si>
  <si>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</si>
  <si>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</si>
  <si>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</si>
  <si>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</si>
  <si>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</si>
  <si>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</si>
  <si>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</si>
  <si>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</si>
  <si>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</si>
  <si>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</si>
  <si>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</si>
  <si>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</si>
  <si>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</si>
  <si>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</si>
  <si>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</si>
  <si>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</si>
  <si>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</si>
  <si>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</si>
  <si>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</si>
  <si>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</si>
  <si>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</si>
  <si>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</si>
  <si>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</si>
  <si>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</si>
  <si>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</si>
  <si>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</si>
  <si>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</si>
  <si>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</si>
  <si>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</si>
  <si>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</si>
  <si>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</si>
  <si>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</si>
  <si>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</si>
  <si>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</si>
  <si>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</si>
  <si>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</si>
  <si>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</si>
  <si>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</si>
  <si>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</si>
  <si>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</si>
  <si>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</si>
  <si>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</si>
  <si>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</si>
  <si>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</si>
  <si>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</si>
  <si>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</si>
  <si>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</si>
  <si>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</si>
  <si>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</si>
  <si>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</si>
  <si>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</si>
  <si>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</si>
  <si>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</si>
  <si>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</si>
  <si>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</si>
  <si>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</si>
  <si>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</si>
  <si>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</si>
  <si>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</si>
  <si>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</si>
  <si>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</si>
  <si>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</si>
  <si>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</si>
  <si>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</si>
  <si>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</si>
  <si>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</si>
  <si>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</si>
  <si>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</si>
  <si>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</si>
  <si>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</si>
  <si>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</si>
  <si>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</si>
  <si>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</si>
  <si>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</si>
  <si>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</si>
  <si>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</si>
  <si>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</si>
  <si>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</si>
  <si>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</si>
  <si>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</si>
  <si>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</si>
  <si>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</si>
  <si>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</si>
  <si>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</si>
  <si>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</si>
  <si>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</si>
  <si>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</si>
  <si>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</si>
  <si>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</si>
  <si>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</si>
  <si>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</si>
  <si>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</si>
  <si>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</si>
  <si>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</si>
  <si>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</si>
  <si>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</si>
  <si>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</si>
  <si>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</si>
  <si>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</si>
  <si>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</si>
  <si>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</si>
  <si>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</si>
  <si>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</si>
  <si>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</si>
  <si>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</si>
  <si>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</si>
  <si>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</si>
  <si>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</si>
  <si>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</si>
  <si>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</si>
  <si>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</si>
  <si>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</si>
  <si>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</si>
  <si>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</si>
  <si>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</si>
  <si>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</si>
  <si>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</si>
  <si>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</si>
  <si>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</si>
  <si>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</si>
  <si>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</si>
  <si>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</si>
  <si>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</si>
  <si>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</si>
  <si>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</si>
  <si>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</si>
  <si>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</si>
  <si>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</si>
  <si>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</si>
  <si>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</si>
  <si>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</si>
  <si>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</si>
  <si>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</si>
  <si>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</si>
  <si>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</si>
  <si>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</si>
  <si>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</si>
  <si>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</si>
  <si>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</si>
  <si>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</si>
  <si>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</si>
  <si>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</si>
  <si>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</si>
  <si>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</si>
  <si>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</si>
  <si>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</si>
  <si>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</si>
  <si>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</si>
  <si>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</si>
  <si>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</si>
  <si>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</si>
  <si>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</si>
  <si>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</si>
  <si>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</si>
  <si>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</si>
  <si>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</si>
  <si>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</si>
  <si>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</si>
  <si>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</si>
  <si>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</si>
  <si>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</si>
  <si>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</si>
  <si>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</si>
  <si>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</si>
  <si>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</si>
  <si>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</si>
  <si>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</si>
  <si>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</si>
  <si>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</si>
  <si>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</si>
  <si>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</si>
  <si>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</si>
  <si>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</si>
  <si>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</si>
  <si>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</si>
  <si>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</si>
  <si>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</si>
  <si>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</si>
  <si>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</si>
  <si>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</si>
  <si>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</si>
  <si>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</si>
  <si>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</si>
  <si>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</si>
  <si>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</si>
  <si>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</si>
  <si>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</si>
  <si>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</si>
  <si>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</si>
  <si>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</si>
  <si>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</si>
  <si>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</si>
  <si>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</si>
  <si>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</si>
  <si>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</si>
  <si>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</si>
  <si>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</si>
  <si>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</si>
  <si>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</si>
  <si>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</si>
  <si>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</si>
  <si>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</si>
  <si>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</si>
  <si>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</si>
  <si>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</si>
  <si>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</si>
  <si>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</si>
  <si>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</si>
  <si>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</si>
  <si>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</si>
  <si>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</si>
  <si>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</si>
  <si>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</si>
  <si>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</si>
  <si>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</si>
  <si>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</si>
  <si>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</si>
  <si>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</si>
  <si>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</si>
  <si>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</si>
  <si>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</si>
  <si>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</si>
  <si>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</si>
  <si>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</si>
  <si>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</si>
  <si>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</si>
  <si>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</si>
  <si>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</si>
  <si>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</si>
  <si>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</si>
  <si>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</si>
  <si>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</si>
  <si>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</si>
  <si>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</si>
  <si>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</si>
  <si>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</si>
  <si>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</si>
  <si>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</si>
  <si>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</si>
  <si>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</si>
  <si>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</si>
  <si>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</si>
  <si>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</si>
  <si>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</si>
  <si>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</si>
  <si>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</si>
  <si>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</si>
  <si>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</si>
  <si>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</si>
  <si>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</si>
  <si>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</si>
  <si>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</si>
  <si>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</si>
  <si>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</si>
  <si>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</si>
  <si>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</si>
  <si>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</si>
  <si>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</si>
  <si>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</si>
  <si>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PRIVILEGE</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</si>
  <si>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</si>
  <si>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</si>
  <si>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</si>
  <si>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</si>
  <si>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</si>
  <si>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</si>
  <si>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</si>
  <si>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</si>
  <si>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</si>
  <si>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</si>
  <si>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</si>
  <si>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</si>
  <si>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</si>
  <si>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</si>
  <si>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</si>
  <si>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</si>
  <si>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</si>
  <si>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</si>
  <si>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</si>
  <si>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</si>
  <si>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</si>
  <si>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</si>
  <si>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</si>
  <si>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</si>
  <si>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</si>
  <si>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</si>
  <si>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</si>
  <si>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</si>
  <si>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</si>
  <si>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</si>
  <si>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</si>
  <si>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</si>
  <si>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</si>
  <si>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</si>
  <si>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</si>
  <si>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</si>
  <si>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</si>
  <si>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</si>
  <si>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</si>
  <si>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</si>
  <si>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</si>
  <si>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</si>
  <si>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</si>
  <si>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</si>
  <si>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</si>
  <si>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</si>
  <si>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</si>
  <si>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</si>
  <si>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</si>
  <si>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</si>
  <si>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</si>
  <si>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</si>
  <si>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</si>
  <si>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</si>
  <si>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</si>
  <si>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</si>
  <si>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</si>
  <si>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</si>
  <si>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</si>
  <si>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</si>
  <si>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</si>
  <si>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</si>
  <si>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</si>
  <si>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</si>
  <si>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</si>
  <si>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</si>
  <si>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</si>
  <si>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</si>
  <si>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</si>
  <si>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</si>
  <si>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</si>
  <si>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</si>
  <si>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</si>
  <si>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</si>
  <si>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</si>
  <si>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</si>
  <si>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</si>
  <si>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</si>
  <si>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</si>
  <si>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</si>
  <si>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</si>
  <si>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</si>
  <si>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</si>
  <si>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</si>
  <si>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</si>
  <si>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</si>
  <si>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</si>
  <si>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</si>
  <si>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</si>
  <si>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</si>
  <si>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</si>
  <si>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</si>
  <si>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</si>
  <si>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</si>
  <si>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</si>
  <si>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</si>
  <si>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</si>
  <si>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</si>
  <si>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</si>
  <si>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</si>
  <si>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</si>
  <si>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</si>
  <si>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</si>
  <si>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</si>
  <si>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</si>
  <si>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</si>
  <si>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</si>
  <si>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</si>
  <si>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</si>
  <si>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</si>
  <si>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</si>
  <si>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</si>
  <si>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</si>
  <si>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</si>
  <si>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</si>
  <si>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</si>
  <si>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</si>
  <si>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</si>
  <si>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</si>
  <si>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</si>
  <si>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</si>
  <si>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</si>
  <si>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</si>
  <si>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</si>
  <si>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</si>
  <si>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</si>
  <si>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</si>
  <si>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</si>
  <si>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</si>
  <si>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</si>
  <si>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</si>
  <si>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</si>
  <si>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</si>
  <si>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</si>
  <si>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</si>
  <si>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</si>
  <si>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</si>
  <si>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</si>
  <si>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</si>
  <si>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</si>
  <si>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</si>
  <si>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</si>
  <si>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</si>
  <si>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</si>
  <si>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</si>
  <si>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</si>
  <si>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</si>
  <si>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</si>
  <si>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</si>
  <si>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</si>
  <si>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</si>
  <si>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</si>
  <si>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</si>
  <si>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</si>
  <si>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</si>
  <si>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</si>
  <si>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</si>
  <si>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</si>
  <si>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</si>
  <si>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</si>
  <si>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</si>
  <si>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</si>
  <si>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</si>
  <si>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</si>
  <si>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</si>
  <si>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</si>
  <si>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</si>
  <si>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</si>
  <si>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</si>
  <si>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</si>
  <si>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</si>
  <si>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</si>
  <si>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</si>
  <si>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</si>
  <si>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</si>
  <si>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</si>
  <si>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</si>
  <si>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</si>
  <si>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</si>
  <si>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</si>
  <si>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</si>
  <si>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</si>
  <si>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</si>
  <si>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</si>
  <si>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</si>
  <si>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</si>
  <si>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</si>
  <si>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</si>
  <si>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</si>
  <si>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</si>
  <si>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</si>
  <si>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</si>
  <si>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</si>
  <si>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</si>
  <si>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</si>
  <si>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</si>
  <si>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</si>
  <si>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</si>
  <si>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</si>
  <si>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</si>
  <si>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</si>
  <si>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</si>
  <si>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</si>
  <si>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</si>
  <si>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</si>
  <si>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</si>
  <si>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</si>
  <si>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</si>
  <si>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</si>
  <si>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</si>
  <si>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</si>
  <si>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</si>
  <si>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</si>
  <si>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</si>
  <si>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</si>
  <si>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</si>
  <si>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</si>
  <si>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</si>
  <si>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</si>
  <si>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</si>
  <si>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</si>
  <si>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</si>
  <si>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</si>
  <si>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</si>
  <si>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</si>
  <si>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</si>
  <si>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</si>
  <si>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</si>
  <si>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</si>
  <si>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</si>
  <si>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</si>
  <si>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</si>
  <si>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</si>
  <si>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</si>
  <si>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</si>
  <si>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</si>
  <si>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</si>
  <si>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</si>
  <si>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</si>
  <si>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</si>
  <si>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</si>
  <si>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</si>
  <si>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</si>
  <si>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</si>
  <si>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</si>
  <si>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</si>
  <si>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</si>
  <si>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</si>
  <si>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</si>
  <si>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</si>
  <si>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</si>
  <si>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</si>
  <si>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</si>
  <si>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</si>
  <si>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</si>
  <si>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</si>
  <si>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</si>
  <si>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</si>
  <si>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</si>
  <si>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</si>
  <si>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</si>
  <si>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</si>
  <si>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</si>
  <si>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</si>
  <si>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</si>
  <si>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</si>
  <si>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</si>
  <si>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</si>
  <si>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</si>
  <si>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</si>
  <si>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</si>
  <si>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</si>
  <si>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</si>
  <si>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</si>
  <si>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</si>
  <si>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</si>
  <si>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</si>
  <si>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</si>
  <si>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</si>
  <si>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</si>
  <si>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</si>
  <si>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</si>
  <si>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</si>
  <si>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</si>
  <si>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</si>
  <si>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</si>
  <si>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</si>
  <si>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</si>
  <si>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</si>
  <si>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</si>
  <si>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</si>
  <si>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</si>
  <si>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</si>
  <si>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</si>
  <si>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</si>
  <si>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</si>
  <si>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</si>
  <si>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</si>
  <si>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</si>
  <si>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</si>
  <si>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</si>
  <si>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</si>
  <si>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</si>
  <si>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</si>
  <si>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</si>
  <si>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</si>
  <si>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</si>
  <si>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</si>
  <si>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</si>
  <si>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</si>
  <si>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</si>
  <si>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</si>
  <si>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</si>
  <si>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</si>
  <si>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</si>
  <si>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</si>
  <si>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</si>
  <si>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</si>
  <si>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</si>
  <si>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</si>
  <si>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</si>
  <si>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</si>
  <si>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</si>
  <si>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</si>
  <si>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</si>
  <si>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</si>
  <si>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</si>
  <si>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</si>
  <si>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</si>
  <si>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</si>
  <si>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</si>
  <si>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</si>
  <si>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</si>
  <si>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</si>
  <si>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</si>
  <si>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</si>
  <si>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</si>
  <si>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</si>
  <si>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</si>
  <si>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</si>
  <si>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</si>
  <si>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</si>
  <si>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</si>
  <si>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</si>
  <si>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</si>
  <si>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</si>
  <si>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</si>
  <si>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</si>
  <si>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</si>
  <si>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</si>
  <si>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</si>
  <si>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</si>
  <si>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</si>
  <si>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</si>
  <si>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</si>
  <si>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</si>
  <si>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</si>
  <si>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</si>
  <si>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</si>
  <si>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</si>
  <si>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</si>
  <si>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</si>
  <si>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</si>
  <si>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</si>
  <si>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</si>
  <si>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</si>
  <si>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</si>
  <si>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</si>
  <si>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</si>
  <si>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</si>
  <si>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</si>
  <si>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</si>
  <si>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</si>
  <si>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</si>
  <si>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</si>
  <si>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</si>
  <si>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</si>
  <si>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</si>
  <si>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</si>
  <si>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</si>
  <si>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</si>
  <si>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</si>
  <si>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</si>
  <si>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</si>
  <si>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</si>
  <si>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</si>
  <si>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</si>
  <si>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</si>
  <si>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</si>
  <si>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</si>
  <si>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</si>
  <si>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</si>
  <si>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</si>
  <si>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</si>
  <si>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</si>
  <si>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</si>
  <si>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</si>
  <si>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</si>
  <si>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</si>
  <si>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</si>
  <si>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</si>
  <si>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</si>
  <si>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</si>
  <si>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</si>
  <si>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</si>
  <si>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</si>
  <si>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</si>
  <si>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</si>
  <si>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</si>
  <si>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</si>
  <si>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</si>
  <si>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</si>
  <si>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</si>
  <si>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</si>
  <si>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</si>
  <si>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</si>
  <si>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</si>
  <si>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</si>
  <si>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</si>
  <si>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</si>
  <si>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</si>
  <si>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</si>
  <si>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</si>
  <si>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</si>
  <si>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</si>
  <si>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</si>
  <si>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</si>
  <si>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</si>
  <si>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</si>
  <si>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</si>
  <si>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</si>
  <si>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</si>
  <si>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</si>
  <si>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</si>
  <si>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</si>
  <si>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</si>
  <si>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</si>
  <si>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</si>
  <si>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</si>
  <si>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</si>
  <si>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</si>
  <si>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</si>
  <si>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</si>
  <si>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</si>
  <si>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</si>
  <si>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</si>
  <si>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</si>
  <si>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</si>
  <si>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</si>
  <si>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</si>
  <si>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</si>
  <si>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</si>
  <si>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</si>
  <si>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</si>
  <si>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</si>
  <si>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</si>
  <si>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</si>
  <si>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</si>
  <si>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</si>
  <si>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</si>
  <si>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</si>
  <si>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</si>
  <si>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</si>
  <si>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</si>
  <si>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</si>
  <si>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</si>
  <si>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</si>
  <si>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</si>
  <si>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</si>
  <si>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</si>
  <si>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</si>
  <si>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</si>
  <si>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</si>
  <si>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</si>
  <si>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</si>
  <si>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</si>
  <si>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</si>
  <si>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</si>
  <si>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</si>
  <si>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</si>
  <si>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</si>
  <si>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</si>
  <si>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</si>
  <si>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</si>
  <si>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</si>
  <si>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</si>
  <si>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</si>
  <si>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</si>
  <si>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</si>
  <si>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</si>
  <si>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</si>
  <si>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</si>
  <si>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</si>
  <si>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</si>
  <si>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</si>
  <si>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</si>
  <si>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</si>
  <si>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</si>
  <si>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QUARANTINE</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</si>
  <si>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</si>
  <si>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</si>
  <si>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</si>
  <si>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</si>
  <si>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</si>
  <si>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</si>
  <si>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</si>
  <si>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</si>
  <si>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</si>
  <si>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</si>
  <si>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</si>
  <si>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</si>
  <si>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</si>
  <si>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</si>
  <si>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</si>
  <si>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</si>
  <si>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</si>
  <si>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</si>
  <si>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</si>
  <si>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</si>
  <si>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</si>
  <si>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</si>
  <si>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</si>
  <si>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</si>
  <si>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</si>
  <si>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</si>
  <si>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</si>
  <si>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</si>
  <si>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</si>
  <si>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</si>
  <si>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</si>
  <si>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</si>
  <si>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</si>
  <si>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</si>
  <si>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</si>
  <si>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</si>
  <si>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</si>
  <si>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</si>
  <si>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</si>
  <si>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</si>
  <si>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</si>
  <si>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</si>
  <si>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</si>
  <si>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</si>
  <si>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</si>
  <si>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</si>
  <si>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</si>
  <si>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</si>
  <si>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</si>
  <si>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</si>
  <si>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</si>
  <si>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</si>
  <si>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</si>
  <si>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</si>
  <si>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</si>
  <si>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</si>
  <si>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</si>
  <si>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</si>
  <si>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</si>
  <si>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</si>
  <si>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</si>
  <si>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</si>
  <si>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</si>
  <si>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</si>
  <si>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</si>
  <si>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</si>
  <si>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</si>
  <si>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</si>
  <si>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</si>
  <si>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</si>
  <si>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</si>
  <si>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</si>
  <si>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</si>
  <si>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</si>
  <si>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</si>
  <si>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</si>
  <si>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</si>
  <si>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</si>
  <si>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</si>
  <si>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</si>
  <si>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</si>
  <si>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</si>
  <si>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</si>
  <si>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</si>
  <si>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</si>
  <si>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</si>
  <si>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</si>
  <si>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</si>
  <si>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</si>
  <si>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</si>
  <si>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</si>
  <si>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</si>
  <si>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</si>
  <si>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</si>
  <si>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</si>
  <si>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</si>
  <si>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</si>
  <si>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</si>
  <si>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</si>
  <si>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</si>
  <si>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</si>
  <si>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</si>
  <si>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</si>
  <si>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</si>
  <si>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</si>
  <si>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</si>
  <si>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</si>
  <si>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</si>
  <si>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</si>
  <si>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</si>
  <si>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</si>
  <si>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</si>
  <si>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</si>
  <si>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</si>
  <si>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</si>
  <si>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</si>
  <si>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</si>
  <si>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</si>
  <si>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</si>
  <si>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</si>
  <si>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</si>
  <si>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</si>
  <si>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</si>
  <si>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</si>
  <si>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</si>
  <si>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</si>
  <si>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</si>
  <si>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</si>
  <si>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</si>
  <si>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</si>
  <si>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</si>
  <si>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</si>
  <si>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</si>
  <si>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</si>
  <si>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</si>
  <si>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</si>
  <si>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</si>
  <si>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</si>
  <si>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</si>
  <si>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</si>
  <si>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</si>
  <si>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</si>
  <si>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ANDAL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</si>
  <si>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</si>
  <si>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</si>
  <si>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</si>
  <si>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</si>
  <si>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</si>
  <si>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</si>
  <si>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</si>
  <si>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</si>
  <si>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</si>
  <si>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</si>
  <si>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</si>
  <si>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</si>
  <si>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</si>
  <si>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</si>
  <si>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</si>
  <si>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</si>
  <si>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</si>
  <si>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</si>
  <si>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</si>
  <si>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</si>
  <si>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</si>
  <si>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</si>
  <si>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</si>
  <si>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</si>
  <si>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</si>
  <si>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</si>
  <si>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</si>
  <si>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</si>
  <si>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</si>
  <si>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</si>
  <si>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</si>
  <si>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</si>
  <si>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</si>
  <si>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</si>
  <si>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</si>
  <si>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</si>
  <si>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</si>
  <si>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</si>
  <si>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</si>
  <si>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</si>
  <si>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</si>
  <si>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</si>
  <si>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</si>
  <si>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</si>
  <si>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</si>
  <si>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</si>
  <si>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</si>
  <si>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</si>
  <si>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</si>
  <si>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</si>
  <si>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</si>
  <si>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</si>
  <si>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</si>
  <si>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</si>
  <si>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</si>
  <si>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</si>
  <si>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</si>
  <si>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</si>
  <si>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</si>
  <si>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</si>
  <si>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</si>
  <si>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</si>
  <si>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</si>
  <si>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</si>
  <si>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</si>
  <si>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</si>
  <si>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</si>
  <si>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</si>
  <si>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</si>
  <si>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</si>
  <si>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</si>
  <si>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</si>
  <si>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</si>
  <si>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</si>
  <si>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</si>
  <si>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</si>
  <si>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</si>
  <si>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</si>
  <si>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</si>
  <si>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</si>
  <si>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</si>
  <si>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</si>
  <si>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</si>
  <si>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</si>
  <si>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</si>
  <si>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</si>
  <si>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</si>
  <si>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</si>
  <si>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</si>
  <si>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</si>
  <si>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</si>
  <si>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</si>
  <si>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</si>
  <si>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</si>
  <si>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</si>
  <si>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</si>
  <si>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</si>
  <si>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</si>
  <si>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</si>
  <si>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</si>
  <si>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</si>
  <si>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</si>
  <si>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</si>
  <si>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</si>
  <si>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</si>
  <si>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</si>
  <si>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</si>
  <si>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</si>
  <si>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</si>
  <si>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</si>
  <si>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</si>
  <si>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</si>
  <si>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</si>
  <si>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</si>
  <si>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</si>
  <si>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</si>
  <si>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</si>
  <si>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</si>
  <si>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</si>
  <si>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</si>
  <si>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</si>
  <si>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</si>
  <si>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</si>
  <si>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</si>
  <si>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</si>
  <si>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</si>
  <si>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</si>
  <si>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</si>
  <si>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ESTIEBER</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</si>
  <si>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</si>
  <si>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</si>
  <si>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</si>
  <si>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</si>
  <si>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</si>
  <si>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</si>
  <si>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</si>
  <si>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</si>
  <si>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</si>
  <si>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</si>
  <si>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</si>
  <si>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</si>
  <si>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</si>
  <si>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</si>
  <si>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</si>
  <si>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</si>
  <si>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</si>
  <si>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</si>
  <si>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</si>
  <si>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</si>
  <si>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</si>
  <si>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</si>
  <si>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</si>
  <si>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</si>
  <si>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</si>
  <si>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</si>
  <si>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</si>
  <si>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</si>
  <si>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</si>
  <si>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</si>
  <si>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</si>
  <si>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</si>
  <si>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</si>
  <si>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</si>
  <si>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</si>
  <si>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</si>
  <si>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</si>
  <si>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</si>
  <si>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</si>
  <si>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</si>
  <si>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</si>
  <si>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</si>
  <si>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</si>
  <si>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</si>
  <si>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</si>
  <si>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</si>
  <si>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</si>
  <si>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</si>
  <si>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</si>
  <si>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</si>
  <si>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</si>
  <si>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</si>
  <si>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</si>
  <si>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</si>
  <si>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</si>
  <si>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</si>
  <si>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</si>
  <si>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</si>
  <si>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</si>
  <si>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</si>
  <si>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</si>
  <si>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</si>
  <si>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</si>
  <si>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</si>
  <si>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</si>
  <si>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</si>
  <si>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</si>
  <si>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</si>
  <si>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</si>
  <si>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</si>
  <si>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</si>
  <si>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</si>
  <si>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</si>
  <si>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</si>
  <si>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</si>
  <si>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</si>
  <si>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</si>
  <si>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</si>
  <si>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</si>
  <si>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</si>
  <si>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</si>
  <si>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</si>
  <si>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</si>
  <si>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</si>
  <si>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</si>
  <si>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</si>
  <si>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</si>
  <si>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</si>
  <si>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</si>
  <si>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</si>
  <si>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</si>
  <si>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</si>
  <si>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</si>
  <si>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</si>
  <si>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</si>
  <si>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</si>
  <si>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</si>
  <si>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</si>
  <si>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</si>
  <si>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</si>
  <si>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</si>
  <si>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</si>
  <si>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</si>
  <si>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</si>
  <si>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</si>
  <si>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</si>
  <si>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</si>
  <si>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</si>
  <si>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</si>
  <si>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</si>
  <si>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</si>
  <si>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</si>
  <si>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</si>
  <si>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</si>
  <si>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</si>
  <si>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</si>
  <si>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</si>
  <si>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</si>
  <si>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</si>
  <si>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</si>
  <si>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</si>
  <si>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</si>
  <si>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</si>
  <si>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</si>
  <si>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</si>
  <si>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</si>
  <si>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</si>
  <si>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</si>
  <si>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</si>
  <si>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</si>
  <si>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</si>
  <si>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</si>
  <si>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</si>
  <si>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</si>
  <si>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</si>
  <si>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</si>
  <si>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</si>
  <si>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</si>
  <si>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</si>
  <si>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</si>
  <si>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</si>
  <si>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</si>
  <si>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</si>
  <si>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</si>
  <si>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</si>
  <si>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</si>
  <si>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</si>
  <si>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</si>
  <si>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</si>
  <si>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</si>
  <si>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</si>
  <si>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</si>
  <si>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</si>
  <si>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</si>
  <si>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</si>
  <si>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</si>
  <si>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</si>
  <si>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</si>
  <si>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</si>
  <si>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</si>
  <si>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</si>
  <si>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</si>
  <si>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</si>
  <si>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</si>
  <si>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</si>
  <si>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</si>
  <si>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</si>
  <si>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</si>
  <si>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</si>
  <si>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</si>
  <si>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</si>
  <si>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</si>
  <si>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</si>
  <si>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</si>
  <si>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</si>
  <si>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</si>
  <si>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</si>
  <si>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</si>
  <si>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</si>
  <si>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</si>
  <si>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</si>
  <si>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</si>
  <si>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</si>
  <si>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</si>
  <si>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</si>
  <si>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</si>
  <si>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</si>
  <si>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</si>
  <si>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</si>
  <si>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</si>
  <si>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</si>
  <si>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</si>
  <si>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</si>
  <si>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</si>
  <si>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</si>
  <si>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</si>
  <si>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</si>
  <si>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</si>
  <si>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</si>
  <si>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</si>
  <si>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</si>
  <si>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</si>
  <si>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</si>
  <si>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</si>
  <si>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</si>
  <si>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</si>
  <si>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</si>
  <si>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</si>
  <si>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</si>
  <si>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</si>
  <si>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</si>
  <si>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</si>
  <si>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</si>
  <si>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</si>
  <si>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</si>
  <si>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</si>
  <si>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</si>
  <si>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</si>
  <si>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</si>
  <si>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</si>
  <si>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</si>
  <si>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</si>
  <si>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</si>
  <si>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</si>
  <si>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</si>
  <si>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</si>
  <si>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SEC 25 EO 292 FORCE LEAVE</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</si>
  <si>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</si>
  <si>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</si>
  <si>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</si>
  <si>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</si>
  <si>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</si>
  <si>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</si>
  <si>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</si>
  <si>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</si>
  <si>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</si>
  <si>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</si>
  <si>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</si>
  <si>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</si>
  <si>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</si>
  <si>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</si>
  <si>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</si>
  <si>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</si>
  <si>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</si>
  <si>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</si>
  <si>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</si>
  <si>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</si>
  <si>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</si>
  <si>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</si>
  <si>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</si>
  <si>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</si>
  <si>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</si>
  <si>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</si>
  <si>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</si>
  <si>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</si>
  <si>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</si>
  <si>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</si>
  <si>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</si>
  <si>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</si>
  <si>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</si>
  <si>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</si>
  <si>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</si>
  <si>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</si>
  <si>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</si>
  <si>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</si>
  <si>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</si>
  <si>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</si>
  <si>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</si>
  <si>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</si>
  <si>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</si>
  <si>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</si>
  <si>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</si>
  <si>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</si>
  <si>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</si>
  <si>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</si>
  <si>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</si>
  <si>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</si>
  <si>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</si>
  <si>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</si>
  <si>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</si>
  <si>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</si>
  <si>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</si>
  <si>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</si>
  <si>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</si>
  <si>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</si>
  <si>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</si>
  <si>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</si>
  <si>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</si>
  <si>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</si>
  <si>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</si>
  <si>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</si>
  <si>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</si>
  <si>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</si>
  <si>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</si>
  <si>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</si>
  <si>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SEC 21 EO 292 SPECIAL PRIVILEDGE</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</si>
  <si>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</si>
  <si>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</si>
  <si>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</si>
  <si>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</si>
  <si>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</si>
  <si>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</si>
  <si>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</si>
  <si>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</si>
  <si>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</si>
  <si>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</si>
  <si>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</si>
  <si>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</si>
  <si>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</si>
  <si>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</si>
  <si>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</si>
  <si>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</si>
  <si>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</si>
  <si>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</si>
  <si>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</si>
  <si>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</si>
  <si>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</si>
  <si>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</si>
  <si>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</si>
  <si>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</si>
  <si>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</si>
  <si>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</si>
  <si>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</si>
  <si>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</si>
  <si>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</si>
  <si>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</si>
  <si>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</si>
  <si>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</si>
  <si>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</si>
  <si>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</si>
  <si>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</si>
  <si>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</si>
  <si>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</si>
  <si>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</si>
  <si>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</si>
  <si>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</si>
  <si>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</si>
  <si>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</si>
  <si>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</si>
  <si>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</si>
  <si>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</si>
  <si>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</si>
  <si>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</si>
  <si>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</si>
  <si>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</si>
  <si>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</si>
  <si>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</si>
  <si>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</si>
  <si>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</si>
  <si>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</si>
  <si>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</si>
  <si>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</si>
  <si>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</si>
  <si>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</si>
  <si>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</si>
  <si>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</si>
  <si>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</si>
  <si>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</si>
  <si>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</si>
  <si>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</si>
  <si>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</si>
  <si>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</si>
  <si>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</si>
  <si>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</si>
  <si>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</si>
  <si>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</si>
  <si>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</si>
  <si>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</si>
  <si>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</si>
  <si>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</si>
  <si>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</si>
  <si>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</si>
  <si>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</si>
  <si>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</si>
  <si>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</si>
  <si>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</si>
  <si>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</si>
  <si>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</si>
  <si>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</si>
  <si>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</si>
  <si>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</si>
  <si>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</si>
  <si>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</si>
  <si>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</si>
  <si>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</si>
  <si>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</si>
  <si>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</si>
  <si>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</si>
  <si>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</si>
  <si>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</si>
  <si>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</si>
  <si>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</si>
  <si>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</si>
  <si>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</si>
  <si>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</si>
  <si>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</si>
  <si>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</si>
  <si>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</si>
  <si>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</si>
  <si>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</si>
  <si>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</si>
  <si>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</si>
  <si>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</si>
  <si>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</si>
  <si>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</si>
  <si>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</si>
  <si>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BDAY LEAVE</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</si>
  <si>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</si>
  <si>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</si>
  <si>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</si>
  <si>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</si>
  <si>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</si>
  <si>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</si>
  <si>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</si>
  <si>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</si>
  <si>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</si>
  <si>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</si>
  <si>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</si>
  <si>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</si>
  <si>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</si>
  <si>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</si>
  <si>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</si>
  <si>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</si>
  <si>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</si>
  <si>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</si>
  <si>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</si>
  <si>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</si>
  <si>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</si>
  <si>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</si>
  <si>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</si>
  <si>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</si>
  <si>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</si>
  <si>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</si>
  <si>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</si>
  <si>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</si>
  <si>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</si>
  <si>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</si>
  <si>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</si>
  <si>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</si>
  <si>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</si>
  <si>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</si>
  <si>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</si>
  <si>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</si>
  <si>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</si>
  <si>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</si>
  <si>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</si>
  <si>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</si>
  <si>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</si>
  <si>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</si>
  <si>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</si>
  <si>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</si>
  <si>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</si>
  <si>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</si>
  <si>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</si>
  <si>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</si>
  <si>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</si>
  <si>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</si>
  <si>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</si>
  <si>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</si>
  <si>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</si>
  <si>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</si>
  <si>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</si>
  <si>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</si>
  <si>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</si>
  <si>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</si>
  <si>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</si>
  <si>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</si>
  <si>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</si>
  <si>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</si>
  <si>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</si>
  <si>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</si>
  <si>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</si>
  <si>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</si>
  <si>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</si>
  <si>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</si>
  <si>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</si>
  <si>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</si>
  <si>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</si>
  <si>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</si>
  <si>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</si>
  <si>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</si>
  <si>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</si>
  <si>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</si>
  <si>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</si>
  <si>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</si>
  <si>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</si>
  <si>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</si>
  <si>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SHIELA</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</si>
  <si>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</si>
  <si>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</si>
  <si>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</si>
  <si>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</si>
  <si>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</si>
  <si>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</si>
  <si>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</si>
  <si>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</si>
  <si>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</si>
  <si>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</si>
  <si>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</si>
  <si>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</si>
  <si>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</si>
  <si>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</si>
  <si>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</si>
  <si>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</si>
  <si>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</si>
  <si>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</si>
  <si>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&lt;11/20/2019</t>
  </si>
  <si>
    <t>2019</t>
  </si>
  <si>
    <t>2020</t>
  </si>
  <si>
    <t>2022</t>
  </si>
  <si>
    <t>Count of CTRL  No</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</si>
  <si>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</si>
  <si>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</si>
  <si>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</si>
  <si>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</si>
  <si>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</si>
  <si>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</si>
  <si>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</si>
  <si>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</si>
  <si>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</si>
  <si>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</si>
  <si>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</si>
  <si>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</si>
  <si>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</si>
  <si>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</si>
  <si>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</si>
  <si>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</si>
  <si>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</si>
  <si>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</si>
  <si>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</si>
  <si>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</si>
  <si>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</si>
  <si>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</si>
  <si>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</si>
  <si>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</si>
  <si>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</si>
  <si>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</si>
  <si>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</si>
  <si>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</si>
  <si>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</si>
  <si>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</si>
  <si>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</si>
  <si>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</si>
  <si>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</si>
  <si>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</si>
  <si>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</si>
  <si>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 EMERSON U.</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</si>
  <si>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</si>
  <si>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</si>
  <si>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</si>
  <si>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</si>
  <si>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</si>
  <si>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</si>
  <si>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</si>
  <si>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</si>
  <si>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</si>
  <si>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</si>
  <si>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</si>
  <si>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</si>
  <si>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</si>
  <si>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</si>
  <si>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</si>
  <si>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</si>
  <si>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</si>
  <si>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</si>
  <si>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</si>
  <si>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</si>
  <si>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</si>
  <si>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</si>
  <si>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</si>
  <si>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</si>
  <si>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</si>
  <si>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</si>
  <si>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</si>
  <si>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</si>
  <si>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</si>
  <si>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</si>
  <si>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</si>
  <si>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ADAPTION LEAVE</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</si>
  <si>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</si>
  <si>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</si>
  <si>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</si>
  <si>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</si>
  <si>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</si>
  <si>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</si>
  <si>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</si>
  <si>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</si>
  <si>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</si>
  <si>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</si>
  <si>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</si>
  <si>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</si>
  <si>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</si>
  <si>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</si>
  <si>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</si>
  <si>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</si>
  <si>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</si>
  <si>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</si>
  <si>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</si>
  <si>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</si>
  <si>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</si>
  <si>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</si>
  <si>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</si>
  <si>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</si>
  <si>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</si>
  <si>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</si>
  <si>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</si>
  <si>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</si>
  <si>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</si>
  <si>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</si>
  <si>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</si>
  <si>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</si>
  <si>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</si>
  <si>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</si>
  <si>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</si>
  <si>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</si>
  <si>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</si>
  <si>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</si>
  <si>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</si>
  <si>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</si>
  <si>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</si>
  <si>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</si>
  <si>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</si>
  <si>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</si>
  <si>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</si>
  <si>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</si>
  <si>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</si>
  <si>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</si>
  <si>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</si>
  <si>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</si>
  <si>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</si>
  <si>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</si>
  <si>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</si>
  <si>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</si>
  <si>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</si>
  <si>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</si>
  <si>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</si>
  <si>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</si>
  <si>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</si>
  <si>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</si>
  <si>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</si>
  <si>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</si>
  <si>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</si>
  <si>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</si>
  <si>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</si>
  <si>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</si>
  <si>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</si>
  <si>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31/2/23</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</si>
  <si>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</si>
  <si>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</si>
  <si>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</si>
  <si>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</si>
  <si>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</si>
  <si>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</si>
  <si>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</si>
  <si>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</si>
  <si>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</si>
  <si>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</si>
  <si>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</si>
  <si>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</si>
  <si>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</si>
  <si>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</si>
  <si>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</si>
  <si>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</si>
  <si>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</si>
  <si>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</si>
  <si>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</si>
  <si>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</si>
  <si>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</si>
  <si>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</si>
  <si>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19/12//22</t>
  </si>
  <si>
    <t>MIRANDA BIENVENIDO D.</t>
  </si>
  <si>
    <t>03/15/23</t>
  </si>
  <si>
    <t>LUNA GUILLERMA J.</t>
  </si>
  <si>
    <t>ESTELITO</t>
  </si>
  <si>
    <t>X-RAY TECHNOLOGIST</t>
  </si>
  <si>
    <t>SEDUCON ESTELITO D.</t>
  </si>
  <si>
    <t>GERARDO GABRIEL</t>
  </si>
  <si>
    <t>CITY LEGAL OFFICE</t>
  </si>
  <si>
    <t>REYES GERARDO GABRIEL C.</t>
  </si>
  <si>
    <t>SOLIS</t>
  </si>
  <si>
    <t>ANGELA MARI</t>
  </si>
  <si>
    <t>SOLIS ANGELA MARI M.</t>
  </si>
  <si>
    <t>Column1</t>
  </si>
  <si>
    <t>LABOR DAY</t>
  </si>
  <si>
    <t>MONREAL</t>
  </si>
  <si>
    <r>
      <t>MA</t>
    </r>
    <r>
      <rPr>
        <sz val="11"/>
        <color theme="1"/>
        <rFont val="Calibri"/>
        <family val="2"/>
      </rPr>
      <t>ÑAGO</t>
    </r>
  </si>
  <si>
    <t>EXEC ASST TO MAYOR</t>
  </si>
  <si>
    <t>MONREAL GREGORIO M.</t>
  </si>
  <si>
    <t>VL WITHOUT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</si>
</sst>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87">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 fillId="0" borderId="0" xfId="12" applyFont="1" applyAlignment="1">
      <alignment horizontal="center"/>
    </xf>
    <xf numFmtId="0" fontId="0" fillId="0" borderId="0" xfId="11" applyFont="1" applyAlignment="1">
      <alignment horizontal="center" wrapText="1"/>
    </xf>
    <xf numFmtId="0" fontId="1" fillId="0" borderId="0" xfId="11" applyAlignment="1">
      <alignment horizontal="center" wrapText="1"/>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00000000-0005-0000-0000-000010000000}"/>
    <cellStyle name="Right Border" xfId="10" xr:uid="{00000000-0005-0000-0000-000011000000}"/>
    <cellStyle name="Selection" xfId="7" xr:uid="{00000000-0005-0000-0000-000012000000}"/>
    <cellStyle name="Table Dates" xfId="14" xr:uid="{00000000-0005-0000-0000-000013000000}"/>
    <cellStyle name="Table Days" xfId="13" xr:uid="{00000000-0005-0000-0000-000014000000}"/>
    <cellStyle name="Table details" xfId="11" xr:uid="{00000000-0005-0000-0000-000015000000}"/>
    <cellStyle name="Table Headers" xfId="12" xr:uid="{00000000-0005-0000-0000-000016000000}"/>
    <cellStyle name="Title" xfId="1" builtinId="15" customBuiltin="1"/>
    <cellStyle name="Year_entry" xfId="22" xr:uid="{00000000-0005-0000-0000-000018000000}"/>
  </cellStyles>
  <dxfs count="77">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font>
        <b/>
        <i val="0"/>
        <color rgb="FFFF0000"/>
      </font>
      <fill>
        <patternFill>
          <bgColor rgb="FFFFFF00"/>
        </patternFill>
      </fill>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bottom"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ill>
        <patternFill>
          <bgColor theme="9" tint="0.39994506668294322"/>
        </patternFill>
      </fill>
    </dxf>
    <dxf>
      <font>
        <b/>
        <i val="0"/>
      </font>
      <fill>
        <patternFill>
          <bgColor theme="9" tint="-0.24994659260841701"/>
        </patternFill>
      </fill>
    </dxf>
    <dxf>
      <font>
        <b/>
        <i val="0"/>
        <color rgb="FF0070C0"/>
      </font>
    </dxf>
    <dxf>
      <font>
        <b/>
        <i val="0"/>
        <color rgb="FF0070C0"/>
      </font>
    </dxf>
    <dxf>
      <font>
        <b/>
        <i val="0"/>
        <color rgb="FF0070C0"/>
      </font>
    </dxf>
    <dxf>
      <font>
        <b/>
        <i val="0"/>
        <color rgb="FF0070C0"/>
      </font>
    </dxf>
    <dxf>
      <font>
        <b/>
        <i val="0"/>
        <color rgb="FF0070C0"/>
      </font>
    </dxf>
    <dxf>
      <font>
        <color theme="9" tint="-0.24994659260841701"/>
      </font>
    </dxf>
    <dxf>
      <font>
        <color theme="0" tint="-0.14996795556505021"/>
      </font>
      <numFmt numFmtId="169" formatCode="[$-409]dddd\,\ mmmm\ d\,\ yyyy"/>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6"/>
      <tableStyleElement type="headerRow" dxfId="75"/>
      <tableStyleElement type="firstColumn" dxfId="74"/>
      <tableStyleElement type="firstRowStripe" dxfId="73"/>
      <tableStyleElement type="firstHeaderCell" dxfId="72"/>
    </tableStyle>
    <tableStyle name="Leave Report" table="0" count="13" xr9:uid="{00000000-0011-0000-FFFF-FFFF01000000}">
      <tableStyleElement type="wholeTable" dxfId="71"/>
      <tableStyleElement type="headerRow" dxfId="70"/>
      <tableStyleElement type="totalRow" dxfId="69"/>
      <tableStyleElement type="firstRowStripe" dxfId="68"/>
      <tableStyleElement type="firstColumnStripe" dxfId="67"/>
      <tableStyleElement type="firstSubtotalColumn" dxfId="66"/>
      <tableStyleElement type="firstSubtotalRow" dxfId="65"/>
      <tableStyleElement type="secondSubtotalRow" dxfId="64"/>
      <tableStyleElement type="firstRowSubheading" dxfId="63"/>
      <tableStyleElement type="secondRowSubheading" dxfId="62"/>
      <tableStyleElement type="thirdRowSubheading" dxfId="61"/>
      <tableStyleElement type="pageFieldLabels" dxfId="60"/>
      <tableStyleElement type="pageFieldValues" dxfId="5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205740</xdr:colOff>
          <xdr:row>2</xdr:row>
          <xdr:rowOff>281940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0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508543055555" createdVersion="8" refreshedVersion="8" minRefreshableVersion="3" recordCount="4642" xr:uid="{00000000-000A-0000-FFFF-FFFF01000000}">
  <cacheSource type="worksheet">
    <worksheetSource name="LeaveTracker"/>
  </cacheSource>
  <cacheFields count="17">
    <cacheField name="CTRL  No" numFmtId="0">
      <sharedItems containsBlank="1" containsMixedTypes="1" containsNumber="1" containsInteger="1" minValue="1" maxValue="1695"/>
    </cacheField>
    <cacheField name="Date Encoded" numFmtId="0">
      <sharedItems containsNonDate="0" containsDate="1" containsString="0" containsBlank="1" minDate="2019-11-20T00:00:00" maxDate="2022-12-28T00:00:00" count="40">
        <d v="2022-08-01T00:00:00"/>
        <d v="2022-08-05T00:00:00"/>
        <d v="2022-08-17T00:00:00"/>
        <d v="2022-08-31T00:00:00"/>
        <d v="2022-09-02T00:00:00"/>
        <d v="2022-09-07T00:00:00"/>
        <d v="2022-09-15T00:00:00"/>
        <d v="2022-09-27T00:00:00"/>
        <d v="2022-10-04T00:00:00"/>
        <d v="2022-10-10T00:00:00"/>
        <d v="2022-10-11T00:00:00"/>
        <d v="2022-10-12T00:00:00"/>
        <d v="2022-10-24T00:00:00"/>
        <d v="2022-10-25T00:00:00"/>
        <d v="2022-10-27T00:00:00"/>
        <d v="2022-11-15T00:00:00"/>
        <d v="2022-11-17T00:00:00"/>
        <d v="2022-11-28T00:00:00"/>
        <d v="2019-11-20T00:00:00"/>
        <d v="2019-11-22T00:00:00"/>
        <d v="2019-11-25T00:00:00"/>
        <d v="2019-11-26T00:00:00"/>
        <d v="2019-11-27T00:00:00"/>
        <d v="2019-11-28T00:00:00"/>
        <d v="2019-12-04T00:00:00"/>
        <d v="2019-12-20T00:00:00"/>
        <d v="2020-01-08T00:00:00"/>
        <d v="2020-02-18T00:00:00"/>
        <d v="2020-03-03T00:00:00"/>
        <d v="2020-03-25T00:00:00"/>
        <d v="2020-03-28T00:00:00"/>
        <d v="2020-03-29T00:00:00"/>
        <d v="2022-07-25T00:00:00"/>
        <d v="2022-08-10T00:00:00"/>
        <d v="2022-08-11T00:00:00"/>
        <d v="2022-09-01T00:00:00"/>
        <d v="2022-10-26T00:00:00"/>
        <d v="2022-12-01T00:00:00"/>
        <d v="2022-12-27T00:00:00"/>
        <m/>
      </sharedItems>
      <fieldGroup par="14" base="1">
        <rangePr groupBy="months" startDate="2019-11-20T00:00:00" endDate="2022-12-28T00:00:00"/>
        <groupItems count="14">
          <s v="(blank)"/>
          <s v="Jan"/>
          <s v="Feb"/>
          <s v="Mar"/>
          <s v="Apr"/>
          <s v="May"/>
          <s v="Jun"/>
          <s v="Jul"/>
          <s v="Aug"/>
          <s v="Sep"/>
          <s v="Oct"/>
          <s v="Nov"/>
          <s v="Dec"/>
          <s v="&gt;12/28/2022"/>
        </groupItems>
      </fieldGroup>
    </cacheField>
    <cacheField name="Date File" numFmtId="14">
      <sharedItems containsNonDate="0" containsDate="1" containsString="0" containsBlank="1" minDate="2019-01-02T00:00:00" maxDate="2022-12-29T00:00:00" count="380">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sharedItems>
      <fieldGroup par="16" base="2">
        <rangePr groupBy="months" startDate="2019-01-02T00:00:00" endDate="2022-12-29T00:00:00"/>
        <groupItems count="14">
          <s v="(blank)"/>
          <s v="Jan"/>
          <s v="Feb"/>
          <s v="Mar"/>
          <s v="Apr"/>
          <s v="May"/>
          <s v="Jun"/>
          <s v="Jul"/>
          <s v="Aug"/>
          <s v="Sep"/>
          <s v="Oct"/>
          <s v="Nov"/>
          <s v="Dec"/>
          <s v="&gt;12/29/2022"/>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unt="5">
        <s v="CASUAL"/>
        <s v="REGULAR"/>
        <s v="JOBCON"/>
        <s v="CO TERM"/>
        <s v="-----"/>
      </sharedItems>
    </cacheField>
    <cacheField name="Start Date" numFmtId="14">
      <sharedItems containsDate="1" containsBlank="1" containsMixedTypes="1" minDate="1903-01-30T00:00:00" maxDate="2023-01-03T00:00:00"/>
    </cacheField>
    <cacheField name="End Date" numFmtId="14">
      <sharedItems containsDate="1" containsBlank="1" containsMixedTypes="1" minDate="1900-01-08T12:00:00" maxDate="2023-02-04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1"/>
    </cacheField>
    <cacheField name="RECEIVED BY:" numFmtId="0">
      <sharedItems containsNonDate="0" containsString="0" containsBlank="1"/>
    </cacheField>
    <cacheField name="Quarters" numFmtId="0" databaseField="0">
      <fieldGroup base="1">
        <rangePr groupBy="quarters" startDate="2019-11-20T00:00:00" endDate="2022-12-28T00:00:00"/>
        <groupItems count="6">
          <s v="&lt;11/20/2019"/>
          <s v="Qtr1"/>
          <s v="Qtr2"/>
          <s v="Qtr3"/>
          <s v="Qtr4"/>
          <s v="&gt;12/28/2022"/>
        </groupItems>
      </fieldGroup>
    </cacheField>
    <cacheField name="Years" numFmtId="0" databaseField="0">
      <fieldGroup base="1">
        <rangePr groupBy="years" startDate="2019-11-20T00:00:00" endDate="2022-12-28T00:00:00"/>
        <groupItems count="6">
          <s v="&lt;11/20/2019"/>
          <s v="2019"/>
          <s v="2020"/>
          <s v="2021"/>
          <s v="2022"/>
          <s v="&gt;12/28/2022"/>
        </groupItems>
      </fieldGroup>
    </cacheField>
    <cacheField name="Quarters2" numFmtId="0" databaseField="0">
      <fieldGroup base="2">
        <rangePr groupBy="quarters" startDate="2019-01-02T00:00:00" endDate="2022-12-29T00:00:00"/>
        <groupItems count="6">
          <s v="&lt;1/2/2019"/>
          <s v="Qtr1"/>
          <s v="Qtr2"/>
          <s v="Qtr3"/>
          <s v="Qtr4"/>
          <s v="&gt;12/29/2022"/>
        </groupItems>
      </fieldGroup>
    </cacheField>
    <cacheField name="Years2" numFmtId="0" databaseField="0">
      <fieldGroup base="2">
        <rangePr groupBy="years" startDate="2019-01-02T00:00:00" endDate="2022-12-29T00:00:00"/>
        <groupItems count="6">
          <s v="&lt;1/2/2019"/>
          <s v="2019"/>
          <s v="2020"/>
          <s v="2021"/>
          <s v="2022"/>
          <s v="&gt;12/29/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2">
  <r>
    <s v="805"/>
    <x v="0"/>
    <x v="0"/>
    <s v="DOGELIO CHRISTIAN B."/>
    <s v="LEGAL"/>
    <x v="0"/>
    <d v="2022-06-13T00:00:00"/>
    <d v="2022-06-13T00:00:00"/>
    <s v="VL"/>
    <m/>
    <s v="1 VL"/>
    <n v="1"/>
    <m/>
  </r>
  <r>
    <s v="805"/>
    <x v="0"/>
    <x v="0"/>
    <s v="DOGELIO CHRISTIAN B."/>
    <s v="LEGAL"/>
    <x v="0"/>
    <d v="2022-06-15T00:00:00"/>
    <d v="2022-06-15T00:00:00"/>
    <s v="VL"/>
    <m/>
    <s v="1 VL"/>
    <n v="1"/>
    <m/>
  </r>
  <r>
    <s v="806"/>
    <x v="0"/>
    <x v="1"/>
    <s v="DOGELIO CHRISTIAN B."/>
    <s v="LEGAL"/>
    <x v="0"/>
    <d v="2022-06-22T00:00:00"/>
    <d v="2022-06-23T00:00:00"/>
    <s v="OTHER"/>
    <s v="SEC 25 EO 292 FORCE LEAVE"/>
    <s v="2 OTHER"/>
    <n v="2"/>
    <m/>
  </r>
  <r>
    <s v="807"/>
    <x v="0"/>
    <x v="2"/>
    <s v="DOGELIO CHRISTIAN B."/>
    <s v="LEGAL"/>
    <x v="0"/>
    <d v="2022-05-25T00:00:00"/>
    <d v="2022-05-25T00:00:00"/>
    <s v="OTHER"/>
    <s v="SEC 25 EO 292 FORCE LEAVE"/>
    <s v="1 OTHER"/>
    <n v="1"/>
    <m/>
  </r>
  <r>
    <s v="808"/>
    <x v="0"/>
    <x v="3"/>
    <s v="COSME CORAZON O."/>
    <s v="TCIS"/>
    <x v="0"/>
    <d v="2022-07-13T00:00:00"/>
    <d v="2022-07-13T00:00:00"/>
    <s v="SL"/>
    <m/>
    <s v="1 SL"/>
    <n v="1"/>
    <m/>
  </r>
  <r>
    <s v="809"/>
    <x v="0"/>
    <x v="4"/>
    <s v="COSME CORAZON O."/>
    <s v="TCIS"/>
    <x v="0"/>
    <d v="2022-06-29T00:00:00"/>
    <d v="2022-06-30T00:00:00"/>
    <s v="SL"/>
    <m/>
    <s v="2 SL"/>
    <n v="2"/>
    <m/>
  </r>
  <r>
    <s v="809"/>
    <x v="0"/>
    <x v="4"/>
    <s v="COSME CORAZON O."/>
    <s v="TCIS"/>
    <x v="0"/>
    <d v="2022-07-01T00:00:00"/>
    <d v="2022-07-01T00:00:00"/>
    <s v="SL"/>
    <m/>
    <s v="1 SL"/>
    <n v="1"/>
    <m/>
  </r>
  <r>
    <s v="810"/>
    <x v="0"/>
    <x v="5"/>
    <s v="COSME CORAZON O."/>
    <s v="TCIS"/>
    <x v="0"/>
    <d v="2022-06-14T00:00:00"/>
    <d v="2022-06-15T00:00:00"/>
    <s v="SL"/>
    <m/>
    <s v="2 SL"/>
    <n v="2"/>
    <m/>
  </r>
  <r>
    <s v="811"/>
    <x v="0"/>
    <x v="6"/>
    <s v="COSME CORAZON O."/>
    <s v="TCIS"/>
    <x v="0"/>
    <d v="2022-05-26T00:00:00"/>
    <d v="2022-05-26T00:00:00"/>
    <s v="SL"/>
    <m/>
    <s v="1 SL"/>
    <n v="1"/>
    <m/>
  </r>
  <r>
    <s v="812"/>
    <x v="0"/>
    <x v="7"/>
    <s v="CONTRERAS SARAH JANE P."/>
    <s v="TCNHS-ISHS"/>
    <x v="0"/>
    <d v="2022-05-31T00:00:00"/>
    <d v="2022-05-31T00:00:00"/>
    <s v="SL"/>
    <m/>
    <s v="1 SL"/>
    <n v="1"/>
    <m/>
  </r>
  <r>
    <s v="813"/>
    <x v="0"/>
    <x v="8"/>
    <s v="COSA PAOLA GRACE P."/>
    <s v="ASSESSOR"/>
    <x v="0"/>
    <d v="2022-07-14T00:00:00"/>
    <d v="2022-07-14T00:00:00"/>
    <s v="SL"/>
    <m/>
    <s v="1 SL"/>
    <n v="1"/>
    <m/>
  </r>
  <r>
    <s v="814"/>
    <x v="0"/>
    <x v="9"/>
    <s v="COSA PAOLA GRACE P."/>
    <s v="ASSESSOR"/>
    <x v="0"/>
    <d v="2022-06-20T00:00:00"/>
    <d v="2022-06-20T00:00:00"/>
    <s v="OTHER"/>
    <m/>
    <s v="1 OTHER"/>
    <n v="1"/>
    <m/>
  </r>
  <r>
    <s v="816"/>
    <x v="0"/>
    <x v="10"/>
    <s v="BELOSTRINO JULIETA P."/>
    <s v="LCR"/>
    <x v="0"/>
    <d v="2022-07-19T00:00:00"/>
    <d v="2022-07-21T00:00:00"/>
    <s v="SL"/>
    <m/>
    <s v="3 SL"/>
    <n v="3"/>
    <m/>
  </r>
  <r>
    <s v="817"/>
    <x v="0"/>
    <x v="3"/>
    <s v="BELOSTRINO JULIETA P."/>
    <s v="LCR"/>
    <x v="0"/>
    <d v="2022-07-13T00:00:00"/>
    <d v="2022-07-13T00:00:00"/>
    <s v="SL"/>
    <m/>
    <s v="1 SL"/>
    <n v="1"/>
    <m/>
  </r>
  <r>
    <s v="818"/>
    <x v="0"/>
    <x v="11"/>
    <s v="BUTALON DIANNE H."/>
    <s v="ONT"/>
    <x v="0"/>
    <d v="2022-05-18T00:00:00"/>
    <d v="2022-05-20T00:00:00"/>
    <s v="VL"/>
    <m/>
    <s v="3 VL"/>
    <n v="3"/>
    <m/>
  </r>
  <r>
    <s v="819"/>
    <x v="0"/>
    <x v="12"/>
    <s v="ANGELES ANNABEL D."/>
    <n v="0"/>
    <x v="0"/>
    <d v="2022-05-11T00:00:00"/>
    <d v="2022-05-13T00:00:00"/>
    <s v="SL"/>
    <m/>
    <s v="3 SL"/>
    <n v="3"/>
    <m/>
  </r>
  <r>
    <s v="820"/>
    <x v="0"/>
    <x v="13"/>
    <s v="AYCARDO PILILLA V."/>
    <s v="COA"/>
    <x v="1"/>
    <d v="2022-06-01T00:00:00"/>
    <d v="2022-06-01T00:00:00"/>
    <s v="VL"/>
    <m/>
    <s v="1 VL"/>
    <n v="1"/>
    <m/>
  </r>
  <r>
    <s v="820"/>
    <x v="0"/>
    <x v="13"/>
    <s v="AYCARDO PILILLA V."/>
    <s v="COA"/>
    <x v="1"/>
    <d v="2022-07-04T00:00:00"/>
    <d v="2022-07-08T00:00:00"/>
    <s v="VL"/>
    <m/>
    <s v="5 VL"/>
    <n v="5"/>
    <m/>
  </r>
  <r>
    <s v="820"/>
    <x v="0"/>
    <x v="13"/>
    <s v="AYCARDO PILILLA V."/>
    <s v="COA"/>
    <x v="1"/>
    <d v="2022-07-11T00:00:00"/>
    <d v="2022-07-15T00:00:00"/>
    <s v="VL"/>
    <m/>
    <s v="5 VL"/>
    <n v="5"/>
    <m/>
  </r>
  <r>
    <s v="820"/>
    <x v="0"/>
    <x v="13"/>
    <s v="AYCARDO PILILLA V."/>
    <s v="COA"/>
    <x v="1"/>
    <d v="2022-07-18T00:00:00"/>
    <d v="2022-07-22T00:00:00"/>
    <s v="VL"/>
    <m/>
    <s v="5 VL"/>
    <n v="5"/>
    <m/>
  </r>
  <r>
    <s v="820"/>
    <x v="0"/>
    <x v="13"/>
    <s v="AYCARDO PILILLA V."/>
    <s v="COA"/>
    <x v="1"/>
    <d v="2022-07-25T00:00:00"/>
    <d v="2022-07-29T00:00:00"/>
    <s v="VL"/>
    <m/>
    <s v="5 VL"/>
    <n v="5"/>
    <m/>
  </r>
  <r>
    <s v="821"/>
    <x v="0"/>
    <x v="13"/>
    <s v="AYCARDO PILILLA V."/>
    <s v="COA"/>
    <x v="1"/>
    <d v="2022-06-01T00:00:00"/>
    <d v="2022-06-03T00:00:00"/>
    <s v="VL"/>
    <m/>
    <s v="3 VL"/>
    <n v="3"/>
    <m/>
  </r>
  <r>
    <s v="821"/>
    <x v="0"/>
    <x v="13"/>
    <s v="AYCARDO PILILLA V."/>
    <s v="COA"/>
    <x v="1"/>
    <d v="2022-06-06T00:00:00"/>
    <d v="2022-06-10T00:00:00"/>
    <s v="VL"/>
    <m/>
    <s v="5 VL"/>
    <n v="5"/>
    <m/>
  </r>
  <r>
    <s v="821"/>
    <x v="0"/>
    <x v="13"/>
    <s v="AYCARDO PILILLA V."/>
    <s v="COA"/>
    <x v="1"/>
    <d v="2022-06-13T00:00:00"/>
    <d v="2022-06-17T00:00:00"/>
    <s v="VL"/>
    <m/>
    <s v="5 VL"/>
    <n v="5"/>
    <m/>
  </r>
  <r>
    <s v="821"/>
    <x v="0"/>
    <x v="13"/>
    <s v="AYCARDO PILILLA V."/>
    <s v="COA"/>
    <x v="1"/>
    <d v="2022-06-20T00:00:00"/>
    <d v="2022-06-24T00:00:00"/>
    <s v="VL"/>
    <m/>
    <s v="5 VL"/>
    <n v="5"/>
    <m/>
  </r>
  <r>
    <s v="821"/>
    <x v="0"/>
    <x v="13"/>
    <s v="AYCARDO PILILLA V."/>
    <s v="COA"/>
    <x v="1"/>
    <d v="2022-06-27T00:00:00"/>
    <d v="2022-06-30T00:00:00"/>
    <s v="VL"/>
    <m/>
    <s v="4 VL"/>
    <n v="4"/>
    <m/>
  </r>
  <r>
    <s v="822"/>
    <x v="0"/>
    <x v="13"/>
    <s v="ABELA IMELDA C."/>
    <s v="ACCOUNTING"/>
    <x v="0"/>
    <d v="2022-04-29T00:00:00"/>
    <d v="2022-04-29T00:00:00"/>
    <s v="SL"/>
    <m/>
    <s v="1 SL"/>
    <n v="1"/>
    <m/>
  </r>
  <r>
    <s v="823"/>
    <x v="0"/>
    <x v="14"/>
    <s v="ABELA IMELDA C."/>
    <s v="ACCOUNTING"/>
    <x v="0"/>
    <d v="2022-07-22T00:00:00"/>
    <d v="2022-07-22T00:00:00"/>
    <s v="SL"/>
    <m/>
    <s v="1 SL"/>
    <n v="1"/>
    <m/>
  </r>
  <r>
    <s v="825"/>
    <x v="0"/>
    <x v="15"/>
    <s v="ABELA IMELDA C."/>
    <s v="ACCOUNTING"/>
    <x v="0"/>
    <d v="2022-06-26T00:00:00"/>
    <d v="2022-06-26T00:00:00"/>
    <s v="SL"/>
    <m/>
    <s v="0 SL"/>
    <n v="0"/>
    <m/>
  </r>
  <r>
    <s v="826"/>
    <x v="0"/>
    <x v="16"/>
    <s v="ABELA IMELDA C."/>
    <s v="ACCOUNTING"/>
    <x v="0"/>
    <d v="2022-06-10T00:00:00"/>
    <d v="2022-06-10T00:00:00"/>
    <s v="OTHER"/>
    <m/>
    <s v="1 OTHER"/>
    <n v="1"/>
    <m/>
  </r>
  <r>
    <n v="456"/>
    <x v="1"/>
    <x v="14"/>
    <s v="DIMAILIG ARLYN R."/>
    <s v="MAHOGANY MARKET"/>
    <x v="0"/>
    <d v="2022-08-02T00:00:00"/>
    <d v="2022-08-02T00:00:00"/>
    <s v="OTHER"/>
    <s v="BIRTHDAY LEAVE"/>
    <s v="1 OTHER"/>
    <n v="1"/>
    <m/>
  </r>
  <r>
    <n v="457"/>
    <x v="1"/>
    <x v="14"/>
    <s v="DIMAILIG ARLYN R."/>
    <s v="MAHOGANY MARKET"/>
    <x v="0"/>
    <d v="2022-07-22T00:00:00"/>
    <d v="2022-07-22T00:00:00"/>
    <s v="SL"/>
    <m/>
    <s v="1 SL"/>
    <n v="1"/>
    <m/>
  </r>
  <r>
    <n v="458"/>
    <x v="1"/>
    <x v="17"/>
    <s v="DELA CRUZ CHARITO A."/>
    <s v="AGRICULTURE OFFICE"/>
    <x v="0"/>
    <d v="2022-05-30T00:00:00"/>
    <d v="2022-05-31T00:00:00"/>
    <s v="OTHER"/>
    <s v="FORCE LEAVE"/>
    <s v="2 OTHER"/>
    <n v="2"/>
    <m/>
  </r>
  <r>
    <n v="459"/>
    <x v="1"/>
    <x v="18"/>
    <s v="DIGO MARIE BERNADETTE C."/>
    <s v="ONT"/>
    <x v="0"/>
    <d v="2022-02-01T00:00:00"/>
    <d v="2022-02-15T00:00:00"/>
    <s v="SL"/>
    <m/>
    <s v="11 SL"/>
    <n v="11"/>
    <m/>
  </r>
  <r>
    <n v="460"/>
    <x v="1"/>
    <x v="19"/>
    <s v="DIGO MARIE BERNADETTE C."/>
    <s v="ONT"/>
    <x v="0"/>
    <d v="2022-07-08T00:00:00"/>
    <d v="2022-07-31T00:00:00"/>
    <s v="SL"/>
    <m/>
    <s v="16 SL"/>
    <n v="16"/>
    <m/>
  </r>
  <r>
    <n v="461"/>
    <x v="1"/>
    <x v="20"/>
    <s v="DE ASIS JANETTE D."/>
    <s v="BPLO"/>
    <x v="0"/>
    <d v="2022-07-27T00:00:00"/>
    <d v="2022-07-28T00:00:00"/>
    <s v="SL"/>
    <m/>
    <s v="2 SL"/>
    <n v="2"/>
    <m/>
  </r>
  <r>
    <n v="462"/>
    <x v="1"/>
    <x v="21"/>
    <s v="DE CASTRO  CHRISTINE JEAN D."/>
    <s v="CSWDO"/>
    <x v="0"/>
    <d v="2022-07-18T00:00:00"/>
    <d v="2022-07-19T00:00:00"/>
    <s v="SL"/>
    <m/>
    <s v="2 SL"/>
    <n v="2"/>
    <m/>
  </r>
  <r>
    <n v="463"/>
    <x v="1"/>
    <x v="22"/>
    <s v="DE CASTRO  CHRISTINE JEAN D."/>
    <s v="CSWDO"/>
    <x v="0"/>
    <d v="2022-07-13T00:00:00"/>
    <d v="2022-07-13T00:00:00"/>
    <s v="VL"/>
    <m/>
    <s v="1 VL"/>
    <n v="1"/>
    <m/>
  </r>
  <r>
    <n v="464"/>
    <x v="1"/>
    <x v="23"/>
    <s v="DE CASTRO  CHRISTINE JEAN D."/>
    <s v="CSWDO"/>
    <x v="0"/>
    <d v="2022-05-27T00:00:00"/>
    <d v="2022-05-27T00:00:00"/>
    <s v="SL"/>
    <m/>
    <s v="1 SL"/>
    <n v="1"/>
    <m/>
  </r>
  <r>
    <n v="465"/>
    <x v="1"/>
    <x v="24"/>
    <s v="DIGO MARIE BERNADETTE C."/>
    <s v="ONT"/>
    <x v="0"/>
    <d v="2022-01-16T00:00:00"/>
    <d v="2022-01-31T00:00:00"/>
    <s v="SL"/>
    <m/>
    <s v="11 SL"/>
    <n v="11"/>
    <m/>
  </r>
  <r>
    <n v="466"/>
    <x v="1"/>
    <x v="25"/>
    <s v="DIGO MARIE BERNADETTE C."/>
    <s v="ONT"/>
    <x v="0"/>
    <d v="2022-06-01T00:00:00"/>
    <d v="2022-06-02T00:00:00"/>
    <s v="SL"/>
    <m/>
    <s v="2 SL"/>
    <n v="2"/>
    <m/>
  </r>
  <r>
    <n v="467"/>
    <x v="1"/>
    <x v="25"/>
    <s v="DIGO MARIE BERNADETTE C."/>
    <s v="ONT"/>
    <x v="0"/>
    <d v="2022-05-25T00:00:00"/>
    <d v="2022-05-30T00:00:00"/>
    <s v="SL"/>
    <m/>
    <s v="4 SL"/>
    <n v="4"/>
    <m/>
  </r>
  <r>
    <n v="468"/>
    <x v="1"/>
    <x v="26"/>
    <s v="DIMAILIG ARLYN R."/>
    <s v="MAHOGANY MARKET"/>
    <x v="0"/>
    <d v="2022-03-18T00:00:00"/>
    <d v="2022-03-18T00:00:00"/>
    <s v="OTHER"/>
    <s v="FORCE LEAVE"/>
    <s v="1 OTHER"/>
    <n v="1"/>
    <m/>
  </r>
  <r>
    <n v="469"/>
    <x v="1"/>
    <x v="27"/>
    <s v="DAVID MELANIE D."/>
    <s v="TCIS"/>
    <x v="0"/>
    <d v="2022-04-28T00:00:00"/>
    <d v="2022-04-28T00:00:00"/>
    <s v="OTHER"/>
    <s v="SPECIAL PRIVILEDGE"/>
    <s v="1 OTHER"/>
    <n v="1"/>
    <m/>
  </r>
  <r>
    <n v="470"/>
    <x v="1"/>
    <x v="28"/>
    <s v="DIAZ CAROLINA P."/>
    <s v="SP/VMO"/>
    <x v="1"/>
    <d v="2022-04-04T00:00:00"/>
    <d v="2022-04-08T00:00:00"/>
    <s v="VL"/>
    <m/>
    <s v="5 VL"/>
    <n v="5"/>
    <m/>
  </r>
  <r>
    <n v="471"/>
    <x v="1"/>
    <x v="29"/>
    <s v="DIMAANO LEOVIGILDA A."/>
    <s v="EEO/CITY MARKET"/>
    <x v="0"/>
    <d v="2022-07-19T00:00:00"/>
    <d v="2022-07-19T00:00:00"/>
    <s v="VL"/>
    <m/>
    <s v="1 VL"/>
    <n v="1"/>
    <m/>
  </r>
  <r>
    <n v="471"/>
    <x v="1"/>
    <x v="30"/>
    <s v="DIMAANO LEOVIGILDA A."/>
    <s v="EEO/CITY MARKET"/>
    <x v="0"/>
    <d v="2022-07-21T00:00:00"/>
    <d v="2022-07-22T00:00:00"/>
    <s v="VL"/>
    <m/>
    <s v="2 VL"/>
    <n v="2"/>
    <m/>
  </r>
  <r>
    <n v="472"/>
    <x v="1"/>
    <x v="11"/>
    <s v="DIMAANO LEOVIGILDA A."/>
    <s v="EEO/CITY MARKET"/>
    <x v="0"/>
    <d v="2022-05-24T00:00:00"/>
    <d v="2022-05-24T00:00:00"/>
    <s v="VL"/>
    <m/>
    <s v="1 VL"/>
    <n v="1"/>
    <m/>
  </r>
  <r>
    <n v="473"/>
    <x v="1"/>
    <x v="11"/>
    <s v="DIMAANO LEOVIGILDA A."/>
    <s v="EEO/CITY MARKET"/>
    <x v="0"/>
    <d v="2022-05-05T00:00:00"/>
    <d v="2022-05-07T00:00:00"/>
    <s v="SL"/>
    <m/>
    <s v="2 SL"/>
    <n v="2"/>
    <m/>
  </r>
  <r>
    <n v="474"/>
    <x v="1"/>
    <x v="30"/>
    <s v="DESINGAŃO PURIFICACION A."/>
    <s v="SP"/>
    <x v="0"/>
    <d v="2022-07-12T00:00:00"/>
    <d v="2022-07-12T00:00:00"/>
    <s v="SL"/>
    <m/>
    <s v="1 SL"/>
    <n v="1"/>
    <m/>
  </r>
  <r>
    <n v="475"/>
    <x v="1"/>
    <x v="16"/>
    <s v="LUNA LALAINE D."/>
    <s v="CENRO"/>
    <x v="1"/>
    <d v="2022-06-06T00:00:00"/>
    <d v="2022-06-06T00:00:00"/>
    <s v="SL"/>
    <m/>
    <s v="1 SL"/>
    <n v="1"/>
    <m/>
  </r>
  <r>
    <n v="476"/>
    <x v="1"/>
    <x v="31"/>
    <s v="LUNA LALAINE D."/>
    <s v="CENRO"/>
    <x v="1"/>
    <d v="2022-06-14T00:00:00"/>
    <d v="2022-06-14T00:00:00"/>
    <s v="SL"/>
    <m/>
    <s v="1 SL"/>
    <n v="1"/>
    <m/>
  </r>
  <r>
    <n v="477"/>
    <x v="1"/>
    <x v="16"/>
    <s v="LUNA LALAINE D."/>
    <s v="CENRO"/>
    <x v="1"/>
    <d v="2022-06-01T00:00:00"/>
    <d v="2022-06-03T00:00:00"/>
    <s v="SL"/>
    <m/>
    <s v="3 SL"/>
    <n v="3"/>
    <m/>
  </r>
  <r>
    <n v="478"/>
    <x v="1"/>
    <x v="32"/>
    <s v="LANDICHO CHARLENE R."/>
    <s v="GSO"/>
    <x v="0"/>
    <d v="2022-06-24T00:00:00"/>
    <d v="2022-06-24T00:00:00"/>
    <s v="SL"/>
    <m/>
    <s v="1 SL"/>
    <n v="1"/>
    <m/>
  </r>
  <r>
    <n v="479"/>
    <x v="1"/>
    <x v="5"/>
    <s v="GONZALES CHRISTI NERISSE E."/>
    <s v="CEO"/>
    <x v="0"/>
    <d v="2022-06-16T00:00:00"/>
    <d v="2022-06-16T00:00:00"/>
    <s v="SL"/>
    <m/>
    <s v="1 SL"/>
    <n v="1"/>
    <m/>
  </r>
  <r>
    <n v="480"/>
    <x v="1"/>
    <x v="33"/>
    <s v="GONZALES CHRISTI NERISSE E."/>
    <s v="CEO"/>
    <x v="0"/>
    <d v="2022-04-27T00:00:00"/>
    <d v="2022-04-28T00:00:00"/>
    <s v="SL"/>
    <m/>
    <s v="2 SL"/>
    <n v="2"/>
    <m/>
  </r>
  <r>
    <n v="481"/>
    <x v="1"/>
    <x v="34"/>
    <s v="GALARDE DELFIN A."/>
    <s v="CHARACTER"/>
    <x v="0"/>
    <d v="2022-07-20T00:00:00"/>
    <d v="2022-07-20T00:00:00"/>
    <s v="SL"/>
    <m/>
    <s v="1 SL"/>
    <n v="1"/>
    <m/>
  </r>
  <r>
    <n v="482"/>
    <x v="1"/>
    <x v="29"/>
    <s v="GUMIRAN HERMINIA A."/>
    <s v="DEPED"/>
    <x v="0"/>
    <d v="2022-07-11T00:00:00"/>
    <d v="2022-07-11T00:00:00"/>
    <s v="OTHER"/>
    <s v="FORCE LEAVE"/>
    <s v="1 OTHER"/>
    <n v="1"/>
    <m/>
  </r>
  <r>
    <n v="482"/>
    <x v="1"/>
    <x v="30"/>
    <s v="GUMIRAN HERMINIA A."/>
    <s v="DEPED"/>
    <x v="0"/>
    <d v="2022-07-18T00:00:00"/>
    <d v="2022-07-19T00:00:00"/>
    <s v="OTHER"/>
    <s v="FORCE LEAVE"/>
    <s v="2 OTHER"/>
    <n v="2"/>
    <m/>
  </r>
  <r>
    <n v="482"/>
    <x v="1"/>
    <x v="3"/>
    <s v="GUMIRAN HERMINIA A."/>
    <s v="DEPED"/>
    <x v="0"/>
    <d v="2022-07-21T00:00:00"/>
    <d v="2022-07-22T00:00:00"/>
    <s v="OTHER"/>
    <s v="FORCE LEAVE"/>
    <s v="2 OTHER"/>
    <n v="2"/>
    <m/>
  </r>
  <r>
    <n v="483"/>
    <x v="1"/>
    <x v="29"/>
    <s v="GUMIRAN HERMINIA A."/>
    <s v="DEPED"/>
    <x v="0"/>
    <d v="2022-07-20T00:00:00"/>
    <d v="2022-07-20T00:00:00"/>
    <s v="OTHER"/>
    <s v="BIRTHDAY LEAVE"/>
    <s v="1 OTHER"/>
    <n v="1"/>
    <m/>
  </r>
  <r>
    <n v="484"/>
    <x v="1"/>
    <x v="35"/>
    <s v="JABINES MARIA SHELLY D."/>
    <s v="LIBRARY"/>
    <x v="0"/>
    <d v="2022-08-16T00:00:00"/>
    <d v="2022-08-16T00:00:00"/>
    <s v="OTHER"/>
    <s v="BIRTHDAY LEAVE"/>
    <s v="1 OTHER"/>
    <n v="1"/>
    <m/>
  </r>
  <r>
    <n v="485"/>
    <x v="1"/>
    <x v="35"/>
    <s v="JABINES MARIA SHELLY D."/>
    <s v="LIBRARY"/>
    <x v="0"/>
    <d v="2022-08-19T00:00:00"/>
    <d v="2022-08-19T00:00:00"/>
    <s v="VL"/>
    <m/>
    <s v="1 VL"/>
    <n v="1"/>
    <m/>
  </r>
  <r>
    <n v="486"/>
    <x v="1"/>
    <x v="36"/>
    <s v="JABINES MARIA SHELLY D."/>
    <s v="LIBRARY"/>
    <x v="0"/>
    <d v="2022-07-07T00:00:00"/>
    <d v="2022-07-07T00:00:00"/>
    <s v="OTHER"/>
    <s v="SPECIAL PRIVILEDGE - EO 292"/>
    <s v="1 OTHER"/>
    <n v="1"/>
    <m/>
  </r>
  <r>
    <n v="487"/>
    <x v="1"/>
    <x v="37"/>
    <s v="JABINES MARIA SHELLY D."/>
    <s v="LIBRARY"/>
    <x v="0"/>
    <d v="2022-05-18T00:00:00"/>
    <d v="2022-05-20T00:00:00"/>
    <s v="VL"/>
    <m/>
    <s v="3 VL"/>
    <n v="3"/>
    <m/>
  </r>
  <r>
    <n v="488"/>
    <x v="1"/>
    <x v="17"/>
    <s v="HERNANDEZ RODERICK M."/>
    <s v="EEO/CITY MARKET"/>
    <x v="0"/>
    <d v="2022-05-17T00:00:00"/>
    <d v="2022-05-17T00:00:00"/>
    <s v="SL"/>
    <m/>
    <s v="1 SL"/>
    <n v="1"/>
    <m/>
  </r>
  <r>
    <n v="488"/>
    <x v="1"/>
    <x v="17"/>
    <s v="HERNANDEZ RODERICK M."/>
    <s v="EEO/CITY MARKET"/>
    <x v="0"/>
    <d v="2022-05-19T00:00:00"/>
    <d v="2022-05-19T00:00:00"/>
    <s v="SL"/>
    <m/>
    <s v="1 SL"/>
    <n v="1"/>
    <m/>
  </r>
  <r>
    <n v="488"/>
    <x v="1"/>
    <x v="17"/>
    <s v="HERNANDEZ RODERICK M."/>
    <s v="EEO/CITY MARKET"/>
    <x v="0"/>
    <d v="2022-05-21T00:00:00"/>
    <d v="2022-05-21T00:00:00"/>
    <s v="SL"/>
    <m/>
    <s v="0 SL"/>
    <n v="0"/>
    <m/>
  </r>
  <r>
    <n v="489"/>
    <x v="1"/>
    <x v="38"/>
    <s v="HERNANDEZ RODERICK M."/>
    <s v="EEO/CITY MARKET"/>
    <x v="0"/>
    <d v="2022-04-21T00:00:00"/>
    <d v="2022-04-22T00:00:00"/>
    <s v="SL"/>
    <m/>
    <s v="2 SL"/>
    <n v="2"/>
    <m/>
  </r>
  <r>
    <n v="489"/>
    <x v="1"/>
    <x v="38"/>
    <s v="HERNANDEZ RODERICK M."/>
    <s v="EEO/CITY MARKET"/>
    <x v="0"/>
    <d v="2022-04-25T00:00:00"/>
    <d v="2022-04-28T00:00:00"/>
    <s v="SL"/>
    <m/>
    <s v="4 SL"/>
    <n v="4"/>
    <m/>
  </r>
  <r>
    <n v="489"/>
    <x v="1"/>
    <x v="38"/>
    <s v="HERNANDEZ RODERICK M."/>
    <s v="EEO/CITY MARKET"/>
    <x v="0"/>
    <d v="2022-04-30T00:00:00"/>
    <d v="2022-04-30T00:00:00"/>
    <s v="SL"/>
    <m/>
    <s v="0 SL"/>
    <n v="0"/>
    <m/>
  </r>
  <r>
    <n v="490"/>
    <x v="1"/>
    <x v="30"/>
    <s v="HERNANDEZ RODERICK M."/>
    <s v="EEO/CITY MARKET"/>
    <x v="0"/>
    <d v="2022-07-04T00:00:00"/>
    <d v="2022-07-07T00:00:00"/>
    <s v="SL"/>
    <m/>
    <s v="4 SL"/>
    <n v="4"/>
    <m/>
  </r>
  <r>
    <n v="490"/>
    <x v="1"/>
    <x v="30"/>
    <s v="HERNANDEZ RODERICK M."/>
    <s v="EEO/CITY MARKET"/>
    <x v="0"/>
    <d v="2022-07-09T00:00:00"/>
    <d v="2022-07-09T00:00:00"/>
    <s v="SL"/>
    <m/>
    <s v="0 SL"/>
    <n v="0"/>
    <m/>
  </r>
  <r>
    <n v="490"/>
    <x v="1"/>
    <x v="30"/>
    <s v="HERNANDEZ RODERICK M."/>
    <s v="EEO/CITY MARKET"/>
    <x v="0"/>
    <d v="2022-07-11T00:00:00"/>
    <d v="2022-07-11T00:00:00"/>
    <s v="SL"/>
    <m/>
    <s v="1 SL"/>
    <n v="1"/>
    <m/>
  </r>
  <r>
    <n v="491"/>
    <x v="1"/>
    <x v="29"/>
    <s v="GATPANDAN MICHAEL E."/>
    <s v="GSO"/>
    <x v="0"/>
    <d v="2022-07-11T00:00:00"/>
    <d v="2022-07-11T00:00:00"/>
    <s v="SL"/>
    <m/>
    <s v="1 SL"/>
    <n v="1"/>
    <m/>
  </r>
  <r>
    <n v="492"/>
    <x v="1"/>
    <x v="8"/>
    <s v="GONZALES CHRISTI NERISSE E."/>
    <s v="CEO"/>
    <x v="0"/>
    <d v="2022-07-14T00:00:00"/>
    <d v="2022-07-14T00:00:00"/>
    <s v="SL"/>
    <m/>
    <s v="1 SL"/>
    <n v="1"/>
    <m/>
  </r>
  <r>
    <n v="493"/>
    <x v="1"/>
    <x v="19"/>
    <s v="GALARDE DELFIN A."/>
    <s v="CHARACTER"/>
    <x v="0"/>
    <d v="2022-07-15T00:00:00"/>
    <d v="2022-07-15T00:00:00"/>
    <s v="SL"/>
    <m/>
    <s v="1 SL"/>
    <n v="1"/>
    <m/>
  </r>
  <r>
    <n v="494"/>
    <x v="1"/>
    <x v="39"/>
    <s v="GALARDE DELFIN A."/>
    <s v="CHARACTER"/>
    <x v="0"/>
    <d v="2022-04-13T00:00:00"/>
    <d v="2022-04-13T00:00:00"/>
    <s v="OTHER"/>
    <s v="MC 06"/>
    <s v="1 OTHER"/>
    <n v="1"/>
    <m/>
  </r>
  <r>
    <n v="495"/>
    <x v="1"/>
    <x v="40"/>
    <s v="GATPANDAN MICHAEL E."/>
    <s v="GSO"/>
    <x v="0"/>
    <d v="2022-04-22T00:00:00"/>
    <d v="2022-04-22T00:00:00"/>
    <s v="OTHER"/>
    <s v="DOMESTIC EMERGENCY"/>
    <s v="1 OTHER"/>
    <n v="1"/>
    <m/>
  </r>
  <r>
    <n v="496"/>
    <x v="1"/>
    <x v="41"/>
    <s v="GATPANDAN MICHAEL E."/>
    <s v="GSO"/>
    <x v="0"/>
    <d v="2022-04-01T00:00:00"/>
    <d v="2022-04-01T00:00:00"/>
    <s v="OTHER"/>
    <s v="DOMESTIC EMERGENCY"/>
    <s v="1 OTHER"/>
    <n v="1"/>
    <m/>
  </r>
  <r>
    <n v="497"/>
    <x v="1"/>
    <x v="42"/>
    <s v="GUEVARRA ROLANDO  "/>
    <s v="CENRO"/>
    <x v="0"/>
    <d v="2022-04-15T00:00:00"/>
    <d v="2022-04-16T00:00:00"/>
    <s v="SL"/>
    <m/>
    <s v="1 SL"/>
    <n v="1"/>
    <m/>
  </r>
  <r>
    <n v="498"/>
    <x v="1"/>
    <x v="43"/>
    <s v="GATPANDAN ETHEL  "/>
    <s v="ONT"/>
    <x v="0"/>
    <d v="2022-05-29T00:00:00"/>
    <d v="2022-05-29T00:00:00"/>
    <s v="SL"/>
    <m/>
    <s v="0 SL"/>
    <n v="0"/>
    <m/>
  </r>
  <r>
    <n v="499"/>
    <x v="1"/>
    <x v="44"/>
    <s v="FLORES MARIA PATRICIA NICOLE C."/>
    <s v="ONT"/>
    <x v="0"/>
    <d v="2022-05-26T00:00:00"/>
    <d v="2022-05-27T00:00:00"/>
    <s v="VL"/>
    <m/>
    <s v="2 VL"/>
    <n v="2"/>
    <m/>
  </r>
  <r>
    <n v="500"/>
    <x v="1"/>
    <x v="45"/>
    <s v="FERMA ERIC N."/>
    <s v="GSO"/>
    <x v="0"/>
    <d v="2022-07-08T00:00:00"/>
    <d v="2022-07-08T00:00:00"/>
    <s v="SL"/>
    <m/>
    <s v="1 SL"/>
    <n v="1"/>
    <m/>
  </r>
  <r>
    <n v="501"/>
    <x v="1"/>
    <x v="23"/>
    <s v="FERMA ERIC N."/>
    <s v="GSO"/>
    <x v="0"/>
    <d v="2022-06-06T00:00:00"/>
    <d v="2022-06-08T00:00:00"/>
    <s v="VL"/>
    <m/>
    <s v="3 VL"/>
    <n v="3"/>
    <m/>
  </r>
  <r>
    <n v="502"/>
    <x v="1"/>
    <x v="46"/>
    <s v="FERMA ERIC N."/>
    <s v="GSO"/>
    <x v="0"/>
    <d v="2022-05-18T00:00:00"/>
    <d v="2022-05-18T00:00:00"/>
    <s v="OTHER"/>
    <s v="DOMESTIC EMERGENCY"/>
    <s v="1 OTHER"/>
    <n v="1"/>
    <m/>
  </r>
  <r>
    <n v="503"/>
    <x v="1"/>
    <x v="47"/>
    <s v="FERMA ERIC N."/>
    <s v="GSO"/>
    <x v="0"/>
    <d v="2022-05-16T00:00:00"/>
    <d v="2022-05-16T00:00:00"/>
    <s v="SL"/>
    <m/>
    <s v="1 SL"/>
    <n v="1"/>
    <m/>
  </r>
  <r>
    <n v="504"/>
    <x v="1"/>
    <x v="16"/>
    <s v="ESTALE JOCELYN M."/>
    <s v="EEO/CITY MARKET"/>
    <x v="0"/>
    <d v="2022-06-02T00:00:00"/>
    <d v="2022-06-04T00:00:00"/>
    <s v="SL"/>
    <m/>
    <s v="2 SL"/>
    <n v="2"/>
    <m/>
  </r>
  <r>
    <n v="505"/>
    <x v="1"/>
    <x v="45"/>
    <s v="ENRIQUEZ ANABEL O."/>
    <s v="CHO"/>
    <x v="0"/>
    <d v="2022-07-06T00:00:00"/>
    <d v="2022-07-08T00:00:00"/>
    <s v="SL"/>
    <m/>
    <s v="3 SL"/>
    <n v="3"/>
    <m/>
  </r>
  <r>
    <n v="506"/>
    <x v="1"/>
    <x v="45"/>
    <s v="BATINO CLARO C."/>
    <s v="SP/VMO"/>
    <x v="0"/>
    <m/>
    <m/>
    <s v="OTHER"/>
    <s v="TERMINAL LEAVE"/>
    <s v="0 OTHER"/>
    <n v="0"/>
    <m/>
  </r>
  <r>
    <n v="507"/>
    <x v="1"/>
    <x v="48"/>
    <s v="VILLARDO REY  "/>
    <s v="GSO"/>
    <x v="0"/>
    <d v="2022-08-08T00:00:00"/>
    <d v="2022-12-29T00:00:00"/>
    <s v="VL"/>
    <s v="WITHOUTPAY"/>
    <s v="101 VL"/>
    <n v="101"/>
    <m/>
  </r>
  <r>
    <n v="508"/>
    <x v="1"/>
    <x v="32"/>
    <s v="DE SAGUN NANCY D."/>
    <s v="SP"/>
    <x v="0"/>
    <d v="2022-06-22T00:00:00"/>
    <d v="2022-06-23T00:00:00"/>
    <s v="SL"/>
    <m/>
    <s v="2 SL"/>
    <n v="2"/>
    <m/>
  </r>
  <r>
    <n v="509"/>
    <x v="1"/>
    <x v="49"/>
    <s v="DELA CRUZ CHARITO A."/>
    <s v="AGRICULTURE OFFICE"/>
    <x v="0"/>
    <d v="2022-06-30T00:00:00"/>
    <d v="2022-06-30T00:00:00"/>
    <s v="OTHER"/>
    <s v="FORCE LEAVE"/>
    <s v="1 OTHER"/>
    <n v="1"/>
    <m/>
  </r>
  <r>
    <n v="509"/>
    <x v="1"/>
    <x v="49"/>
    <s v="DELA CRUZ CHARITO A."/>
    <s v="AGRICULTURE OFFICE"/>
    <x v="0"/>
    <d v="2022-07-01T00:00:00"/>
    <d v="2022-07-01T00:00:00"/>
    <s v="OTHER"/>
    <s v="FORCE LEAVE"/>
    <s v="1 OTHER"/>
    <n v="1"/>
    <m/>
  </r>
  <r>
    <n v="509"/>
    <x v="1"/>
    <x v="49"/>
    <s v="DELA CRUZ CHARITO A."/>
    <s v="AGRICULTURE OFFICE"/>
    <x v="0"/>
    <d v="2022-07-06T00:00:00"/>
    <d v="2022-07-06T00:00:00"/>
    <s v="OTHER"/>
    <s v="FORCE LEAVE"/>
    <s v="1 OTHER"/>
    <n v="1"/>
    <m/>
  </r>
  <r>
    <n v="510"/>
    <x v="1"/>
    <x v="35"/>
    <s v="JABINES MARIA SHELLY D."/>
    <s v="LIBRARY"/>
    <x v="0"/>
    <d v="2022-07-28T00:00:00"/>
    <d v="2022-07-28T00:00:00"/>
    <s v="OTHER"/>
    <s v="SPECIAL PRIVILAGE"/>
    <s v="1 OTHER"/>
    <n v="1"/>
    <m/>
  </r>
  <r>
    <n v="511"/>
    <x v="2"/>
    <x v="19"/>
    <s v="TORRES MOISES Q."/>
    <s v="MAHOGANY MARKET"/>
    <x v="0"/>
    <d v="2022-07-13T00:00:00"/>
    <d v="2022-07-15T00:00:00"/>
    <s v="SL"/>
    <m/>
    <s v="3 SL"/>
    <n v="3"/>
    <m/>
  </r>
  <r>
    <n v="512"/>
    <x v="2"/>
    <x v="19"/>
    <s v="CONTRERAS ALLAN B."/>
    <s v="PICNIC GROVE"/>
    <x v="0"/>
    <d v="2022-07-25T00:00:00"/>
    <d v="2022-07-25T00:00:00"/>
    <s v="OTHER"/>
    <s v="SEC 25 EO 292 FORCE LEAVE"/>
    <s v="1 OTHER"/>
    <n v="1"/>
    <m/>
  </r>
  <r>
    <n v="512"/>
    <x v="2"/>
    <x v="19"/>
    <s v="CONTRERAS ALLAN B."/>
    <s v="PICNIC GROVE"/>
    <x v="0"/>
    <d v="2022-07-27T00:00:00"/>
    <d v="2022-07-27T00:00:00"/>
    <s v="OTHER"/>
    <s v="SEC 25 EO 292 FORCE LEAVE"/>
    <s v="1 OTHER"/>
    <n v="1"/>
    <m/>
  </r>
  <r>
    <n v="512"/>
    <x v="2"/>
    <x v="19"/>
    <s v="CONTRERAS ALLAN B."/>
    <s v="PICNIC GROVE"/>
    <x v="0"/>
    <d v="2022-07-29T00:00:00"/>
    <d v="2022-07-29T00:00:00"/>
    <s v="OTHER"/>
    <s v="SEC 25 EO 292 FORCE LEAVE"/>
    <s v="1 OTHER"/>
    <n v="1"/>
    <m/>
  </r>
  <r>
    <n v="513"/>
    <x v="2"/>
    <x v="21"/>
    <s v="PANALIGAN ERICSON R."/>
    <s v="PICNIC GROVE"/>
    <x v="0"/>
    <d v="2022-05-02T00:00:00"/>
    <d v="2022-07-15T00:00:00"/>
    <s v="SL"/>
    <m/>
    <s v="55 SL"/>
    <n v="55"/>
    <m/>
  </r>
  <r>
    <n v="514"/>
    <x v="2"/>
    <x v="50"/>
    <s v="VALDEZ JACKILYN A."/>
    <s v="PICNIC GROVE"/>
    <x v="0"/>
    <d v="2022-04-14T00:00:00"/>
    <d v="2022-07-14T00:00:00"/>
    <s v="Maternity"/>
    <m/>
    <s v="66 Maternity"/>
    <n v="66"/>
    <m/>
  </r>
  <r>
    <n v="515"/>
    <x v="2"/>
    <x v="51"/>
    <s v="AMON ESTELITA S."/>
    <s v="PICNIC GROVE"/>
    <x v="0"/>
    <d v="2022-07-01T00:00:00"/>
    <d v="2022-07-06T00:00:00"/>
    <s v="OTHER"/>
    <s v="MOURNING LEAVE"/>
    <s v="4 OTHER"/>
    <n v="4"/>
    <m/>
  </r>
  <r>
    <n v="516"/>
    <x v="2"/>
    <x v="7"/>
    <s v="CONTRERAS ALEJANDRO M."/>
    <s v="PICNIC GROVE"/>
    <x v="0"/>
    <d v="2022-06-06T00:00:00"/>
    <d v="2022-07-21T00:00:00"/>
    <s v="VL"/>
    <m/>
    <s v="34 VL"/>
    <n v="34"/>
    <m/>
  </r>
  <r>
    <n v="517"/>
    <x v="2"/>
    <x v="52"/>
    <s v="CONTRERAS ALEJANDRO M."/>
    <s v="PICNIC GROVE"/>
    <x v="0"/>
    <d v="2022-06-01T00:00:00"/>
    <d v="2022-06-03T00:00:00"/>
    <s v="SL"/>
    <m/>
    <s v="3 SL"/>
    <n v="3"/>
    <m/>
  </r>
  <r>
    <n v="518"/>
    <x v="2"/>
    <x v="23"/>
    <s v="AMULONG GERONIMO M."/>
    <s v="EEO/CITY MARKET"/>
    <x v="0"/>
    <d v="2022-06-02T00:00:00"/>
    <d v="2022-06-02T00:00:00"/>
    <s v="OTHER"/>
    <s v="DOMESTIC EMERGENCY"/>
    <s v="1 OTHER"/>
    <n v="1"/>
    <m/>
  </r>
  <r>
    <n v="519"/>
    <x v="2"/>
    <x v="9"/>
    <s v="DE LEON ANALITA B."/>
    <s v="PICNIC GROVE"/>
    <x v="0"/>
    <d v="2022-06-19T00:00:00"/>
    <d v="2022-06-20T00:00:00"/>
    <s v="SL"/>
    <m/>
    <s v="1 SL"/>
    <n v="1"/>
    <m/>
  </r>
  <r>
    <n v="520"/>
    <x v="2"/>
    <x v="23"/>
    <s v="CUENO FLOR M."/>
    <s v="PICNIC GROVE"/>
    <x v="0"/>
    <m/>
    <m/>
    <s v="OTHER"/>
    <s v="TERMINAL LEAVE"/>
    <s v="0 OTHER"/>
    <n v="0"/>
    <m/>
  </r>
  <r>
    <n v="521"/>
    <x v="2"/>
    <x v="53"/>
    <s v="ASIDO LEONILA R."/>
    <s v="PICNIC GROVE"/>
    <x v="0"/>
    <d v="2022-04-18T00:00:00"/>
    <d v="2022-04-22T00:00:00"/>
    <s v="SL"/>
    <m/>
    <s v="5 SL"/>
    <n v="5"/>
    <m/>
  </r>
  <r>
    <n v="522"/>
    <x v="2"/>
    <x v="54"/>
    <s v="ASIDO LEONILA R."/>
    <s v="PICNIC GROVE"/>
    <x v="0"/>
    <d v="2022-05-18T00:00:00"/>
    <d v="2022-05-18T00:00:00"/>
    <s v="SL"/>
    <m/>
    <s v="1 SL"/>
    <n v="1"/>
    <m/>
  </r>
  <r>
    <n v="523"/>
    <x v="2"/>
    <x v="38"/>
    <s v="ASIDO LEONILA R."/>
    <s v="PICNIC GROVE"/>
    <x v="0"/>
    <d v="2022-04-25T00:00:00"/>
    <d v="2022-04-29T00:00:00"/>
    <s v="SL"/>
    <m/>
    <s v="5 SL"/>
    <n v="5"/>
    <m/>
  </r>
  <r>
    <n v="524"/>
    <x v="2"/>
    <x v="31"/>
    <s v="ATANGAN JUDITH A."/>
    <s v="ONT"/>
    <x v="0"/>
    <d v="2022-06-30T00:00:00"/>
    <d v="2022-06-30T00:00:00"/>
    <s v="OTHER"/>
    <s v="SEC 25 EO 292 FORCE LEAVE"/>
    <s v="1 OTHER"/>
    <n v="1"/>
    <m/>
  </r>
  <r>
    <n v="524"/>
    <x v="2"/>
    <x v="31"/>
    <s v="ATANGAN JUDITH A."/>
    <s v="ONT"/>
    <x v="0"/>
    <d v="2022-07-01T00:00:00"/>
    <d v="2022-07-01T00:00:00"/>
    <s v="OTHER"/>
    <s v="SEC 25 EO 292 FORCE LEAVE"/>
    <s v="1 OTHER"/>
    <n v="1"/>
    <m/>
  </r>
  <r>
    <n v="525"/>
    <x v="2"/>
    <x v="55"/>
    <s v="ATANGAN JUDITH A."/>
    <s v="ONT"/>
    <x v="0"/>
    <d v="2022-05-18T00:00:00"/>
    <d v="2022-05-20T00:00:00"/>
    <s v="OTHER"/>
    <s v="SEC 25 EO 292 FORCE LEAVE"/>
    <s v="3 OTHER"/>
    <n v="3"/>
    <m/>
  </r>
  <r>
    <n v="526"/>
    <x v="2"/>
    <x v="1"/>
    <s v="ANGCAYA JENNY ROSE S."/>
    <s v="CTO-LICENSE"/>
    <x v="0"/>
    <d v="2022-06-17T00:00:00"/>
    <d v="2022-06-17T00:00:00"/>
    <s v="VL"/>
    <m/>
    <s v="1 VL"/>
    <n v="1"/>
    <m/>
  </r>
  <r>
    <n v="527"/>
    <x v="2"/>
    <x v="16"/>
    <s v="ANGCAYA JENNY ROSE S."/>
    <s v="CTO-LICENSE"/>
    <x v="0"/>
    <d v="2022-06-06T00:00:00"/>
    <d v="2022-06-06T00:00:00"/>
    <s v="VL"/>
    <m/>
    <s v="1 VL"/>
    <n v="1"/>
    <m/>
  </r>
  <r>
    <n v="528"/>
    <x v="2"/>
    <x v="22"/>
    <s v="DIGNO DANILO  "/>
    <s v="CENRO"/>
    <x v="0"/>
    <d v="2022-07-07T00:00:00"/>
    <d v="2022-07-08T00:00:00"/>
    <s v="OTHER"/>
    <s v="SEC 21 EO 292 SPECIAL PRIVILEDGE"/>
    <s v="2 OTHER"/>
    <n v="2"/>
    <m/>
  </r>
  <r>
    <n v="529"/>
    <x v="2"/>
    <x v="56"/>
    <s v="MULINGTAPANG GUILLERMA O."/>
    <s v="GSO"/>
    <x v="0"/>
    <d v="2022-06-28T00:00:00"/>
    <d v="2022-06-28T00:00:00"/>
    <s v="SL"/>
    <m/>
    <s v="1 SL"/>
    <n v="1"/>
    <m/>
  </r>
  <r>
    <n v="530"/>
    <x v="2"/>
    <x v="1"/>
    <s v="OBINA APOLINARIO B."/>
    <s v="CENRO"/>
    <x v="0"/>
    <d v="2022-06-20T00:00:00"/>
    <d v="2022-06-24T00:00:00"/>
    <s v="SL"/>
    <m/>
    <s v="5 SL"/>
    <n v="5"/>
    <m/>
  </r>
  <r>
    <n v="530"/>
    <x v="2"/>
    <x v="1"/>
    <s v="OBINA APOLINARIO B."/>
    <s v="CENRO"/>
    <x v="0"/>
    <d v="2022-06-27T00:00:00"/>
    <d v="2022-06-30T00:00:00"/>
    <s v="SL"/>
    <m/>
    <s v="4 SL"/>
    <n v="4"/>
    <m/>
  </r>
  <r>
    <n v="530"/>
    <x v="2"/>
    <x v="1"/>
    <s v="OBINA APOLINARIO B."/>
    <s v="CENRO"/>
    <x v="0"/>
    <d v="2022-07-01T00:00:00"/>
    <d v="2022-07-07T00:00:00"/>
    <s v="SL"/>
    <m/>
    <s v="5 SL"/>
    <n v="5"/>
    <m/>
  </r>
  <r>
    <n v="531"/>
    <x v="2"/>
    <x v="1"/>
    <s v="OBINA APOLINARIO B."/>
    <s v="CENRO"/>
    <x v="0"/>
    <d v="2022-06-11T00:00:00"/>
    <d v="2022-06-11T00:00:00"/>
    <s v="SL"/>
    <m/>
    <s v="0 SL"/>
    <n v="0"/>
    <m/>
  </r>
  <r>
    <n v="531"/>
    <x v="2"/>
    <x v="1"/>
    <s v="OBINA APOLINARIO B."/>
    <s v="CENRO"/>
    <x v="0"/>
    <d v="2022-06-13T00:00:00"/>
    <d v="2022-06-18T00:00:00"/>
    <m/>
    <m/>
    <s v="5 "/>
    <n v="5"/>
    <m/>
  </r>
  <r>
    <n v="532"/>
    <x v="2"/>
    <x v="45"/>
    <s v="FLORES RICHARD  "/>
    <s v="CENRO"/>
    <x v="0"/>
    <d v="2022-07-08T00:00:00"/>
    <d v="2022-07-09T00:00:00"/>
    <s v="SL"/>
    <m/>
    <s v="1 SL"/>
    <n v="1"/>
    <m/>
  </r>
  <r>
    <n v="533"/>
    <x v="2"/>
    <x v="45"/>
    <s v="ALBARRACIN ROLAND  "/>
    <s v="CENRO"/>
    <x v="0"/>
    <d v="2022-07-18T00:00:00"/>
    <d v="2022-07-23T00:00:00"/>
    <s v="SL"/>
    <m/>
    <s v="5 SL"/>
    <n v="5"/>
    <m/>
  </r>
  <r>
    <n v="533"/>
    <x v="2"/>
    <x v="45"/>
    <s v="ALBARRACIN ROLAND  "/>
    <s v="CENRO"/>
    <x v="0"/>
    <d v="2022-07-25T00:00:00"/>
    <d v="2022-07-30T00:00:00"/>
    <s v="SL"/>
    <m/>
    <s v="5 SL"/>
    <n v="5"/>
    <m/>
  </r>
  <r>
    <n v="533"/>
    <x v="2"/>
    <x v="45"/>
    <s v="ALBARRACIN ROLAND  "/>
    <s v="CENRO"/>
    <x v="0"/>
    <d v="2022-08-01T00:00:00"/>
    <d v="2022-08-02T00:00:00"/>
    <m/>
    <m/>
    <s v="2 "/>
    <n v="2"/>
    <m/>
  </r>
  <r>
    <n v="534"/>
    <x v="2"/>
    <x v="25"/>
    <s v="AMBION MARIETA B."/>
    <s v="CENRO"/>
    <x v="0"/>
    <d v="2022-06-06T00:00:00"/>
    <d v="2022-06-06T00:00:00"/>
    <s v="SL"/>
    <m/>
    <s v="1 SL"/>
    <n v="1"/>
    <m/>
  </r>
  <r>
    <n v="535"/>
    <x v="2"/>
    <x v="8"/>
    <s v="OBINA JAIME  "/>
    <s v="CENRO"/>
    <x v="0"/>
    <d v="2022-07-13T00:00:00"/>
    <d v="2022-07-14T00:00:00"/>
    <s v="SL"/>
    <m/>
    <s v="2 SL"/>
    <n v="2"/>
    <m/>
  </r>
  <r>
    <n v="535"/>
    <x v="2"/>
    <x v="8"/>
    <s v="OBINA JAIME  "/>
    <s v="CENRO"/>
    <x v="0"/>
    <d v="2022-07-16T00:00:00"/>
    <d v="2022-07-21T00:00:00"/>
    <s v="SL"/>
    <m/>
    <s v="4 SL"/>
    <n v="4"/>
    <m/>
  </r>
  <r>
    <n v="535"/>
    <x v="2"/>
    <x v="8"/>
    <s v="OBINA JAIME  "/>
    <s v="CENRO"/>
    <x v="0"/>
    <d v="2022-07-23T00:00:00"/>
    <d v="2022-07-24T00:00:00"/>
    <s v="SL"/>
    <m/>
    <s v="0 SL"/>
    <n v="0"/>
    <m/>
  </r>
  <r>
    <n v="536"/>
    <x v="2"/>
    <x v="19"/>
    <s v="RODRIGUEZ ARNEL  "/>
    <s v="CENRO"/>
    <x v="0"/>
    <d v="2022-07-14T00:00:00"/>
    <d v="2022-07-15T00:00:00"/>
    <s v="SL"/>
    <m/>
    <s v="2 SL"/>
    <n v="2"/>
    <m/>
  </r>
  <r>
    <n v="537"/>
    <x v="2"/>
    <x v="45"/>
    <s v="RODRIGUEZ MANNY  "/>
    <s v="CENRO"/>
    <x v="0"/>
    <d v="2022-07-07T00:00:00"/>
    <d v="2022-07-09T00:00:00"/>
    <s v="SL"/>
    <m/>
    <s v="2 SL"/>
    <n v="2"/>
    <m/>
  </r>
  <r>
    <n v="538"/>
    <x v="2"/>
    <x v="1"/>
    <s v="RODRIGUEZ JERALD  "/>
    <s v="CENRO"/>
    <x v="0"/>
    <d v="2022-06-28T00:00:00"/>
    <d v="2022-06-30T00:00:00"/>
    <s v="SL"/>
    <m/>
    <s v="3 SL"/>
    <n v="3"/>
    <m/>
  </r>
  <r>
    <n v="539"/>
    <x v="2"/>
    <x v="57"/>
    <s v="RODRIGUEZ RAYMUNDO  "/>
    <s v="CENRO"/>
    <x v="0"/>
    <d v="2022-06-22T00:00:00"/>
    <d v="2022-06-22T00:00:00"/>
    <s v="OTHER"/>
    <s v="SEC 21 EO 292 SPECIAL PRIVILEDGE"/>
    <s v="1 OTHER"/>
    <n v="1"/>
    <m/>
  </r>
  <r>
    <n v="540"/>
    <x v="2"/>
    <x v="58"/>
    <s v="OTACAN JAY  "/>
    <s v="CENRO"/>
    <x v="0"/>
    <d v="2022-05-31T00:00:00"/>
    <d v="2022-06-05T00:00:00"/>
    <s v="SL"/>
    <m/>
    <s v="4 SL"/>
    <n v="4"/>
    <m/>
  </r>
  <r>
    <n v="540"/>
    <x v="2"/>
    <x v="58"/>
    <s v="OTACAN JAY  "/>
    <s v="CENRO"/>
    <x v="0"/>
    <d v="2022-06-07T00:00:00"/>
    <d v="2022-06-12T00:00:00"/>
    <s v="SL"/>
    <m/>
    <s v="4 SL"/>
    <n v="4"/>
    <m/>
  </r>
  <r>
    <n v="540"/>
    <x v="2"/>
    <x v="58"/>
    <s v="OTACAN JAY  "/>
    <s v="CENRO"/>
    <x v="0"/>
    <d v="2022-06-14T00:00:00"/>
    <d v="2022-06-14T00:00:00"/>
    <s v="SL"/>
    <m/>
    <s v="1 SL"/>
    <n v="1"/>
    <m/>
  </r>
  <r>
    <n v="541"/>
    <x v="3"/>
    <x v="16"/>
    <s v="PUNZALAN LUCIANA A."/>
    <s v="TCNHS"/>
    <x v="0"/>
    <d v="2022-06-07T00:00:00"/>
    <d v="2022-06-09T00:00:00"/>
    <s v="SL"/>
    <m/>
    <s v="3 SL"/>
    <n v="3"/>
    <m/>
  </r>
  <r>
    <n v="542"/>
    <x v="3"/>
    <x v="59"/>
    <s v="PUNZALAN LUCIANA A."/>
    <s v="TCNHS"/>
    <x v="0"/>
    <d v="2022-05-23T00:00:00"/>
    <d v="2022-05-27T00:00:00"/>
    <s v="VL"/>
    <m/>
    <s v="5 VL"/>
    <n v="5"/>
    <m/>
  </r>
  <r>
    <n v="543"/>
    <x v="3"/>
    <x v="60"/>
    <s v="PALOMA ERICKA SHAYNE E."/>
    <s v="TICC"/>
    <x v="0"/>
    <d v="2022-05-20T00:00:00"/>
    <d v="2022-05-20T00:00:00"/>
    <s v="WITHOUTPAY"/>
    <s v="WITHOUTPAY"/>
    <s v="1 WITHOUTPAY"/>
    <n v="1"/>
    <m/>
  </r>
  <r>
    <n v="544"/>
    <x v="3"/>
    <x v="5"/>
    <s v="PUNZALAN LUCIANA A."/>
    <s v="TCNHS"/>
    <x v="0"/>
    <d v="2022-06-14T00:00:00"/>
    <d v="2022-06-15T00:00:00"/>
    <s v="SL"/>
    <m/>
    <s v="2 SL"/>
    <n v="2"/>
    <m/>
  </r>
  <r>
    <n v="545"/>
    <x v="3"/>
    <x v="61"/>
    <s v="PUNZALAN LUCIANA A."/>
    <s v="TCNHS"/>
    <x v="0"/>
    <d v="2022-06-10T00:00:00"/>
    <d v="2022-06-10T00:00:00"/>
    <s v="SL"/>
    <m/>
    <s v="1 SL"/>
    <n v="1"/>
    <m/>
  </r>
  <r>
    <n v="545"/>
    <x v="3"/>
    <x v="61"/>
    <s v="PUNZALAN LUCIANA A."/>
    <s v="TCNHS"/>
    <x v="0"/>
    <d v="2022-06-13T00:00:00"/>
    <d v="2022-06-13T00:00:00"/>
    <s v="SL"/>
    <m/>
    <s v="1 SL"/>
    <n v="1"/>
    <m/>
  </r>
  <r>
    <n v="546"/>
    <x v="3"/>
    <x v="62"/>
    <s v="DIMAPILIS ELIZABETH A."/>
    <s v="CSWDO"/>
    <x v="0"/>
    <d v="2022-08-26T00:00:00"/>
    <d v="2022-08-26T00:00:00"/>
    <s v="SL"/>
    <m/>
    <s v="1 SL"/>
    <n v="1"/>
    <m/>
  </r>
  <r>
    <n v="547"/>
    <x v="3"/>
    <x v="63"/>
    <s v="OPO CONEY V."/>
    <s v="HOUSING"/>
    <x v="0"/>
    <d v="2022-06-14T00:00:00"/>
    <d v="2022-06-14T00:00:00"/>
    <s v="SL"/>
    <m/>
    <s v="1 SL"/>
    <n v="1"/>
    <m/>
  </r>
  <r>
    <n v="548"/>
    <x v="3"/>
    <x v="30"/>
    <s v="OCAMPO NOVELYN U."/>
    <s v="CSWDO"/>
    <x v="0"/>
    <d v="2022-07-12T00:00:00"/>
    <d v="2022-07-12T00:00:00"/>
    <s v="SL"/>
    <m/>
    <s v="1 SL"/>
    <n v="1"/>
    <m/>
  </r>
  <r>
    <n v="549"/>
    <x v="3"/>
    <x v="9"/>
    <s v="OCAMPO NOVELYN U."/>
    <s v="CSWDO"/>
    <x v="0"/>
    <d v="2022-06-20T00:00:00"/>
    <d v="2022-06-20T00:00:00"/>
    <s v="SL"/>
    <m/>
    <s v="1 SL"/>
    <n v="1"/>
    <m/>
  </r>
  <r>
    <n v="550"/>
    <x v="3"/>
    <x v="61"/>
    <s v="NIBAY ELEONOR E."/>
    <s v="CHO"/>
    <x v="0"/>
    <d v="2022-06-17T00:00:00"/>
    <d v="2022-06-17T00:00:00"/>
    <s v="OTHER"/>
    <s v="BIRTHDAY LEAVE"/>
    <s v="1 OTHER"/>
    <n v="1"/>
    <m/>
  </r>
  <r>
    <n v="551"/>
    <x v="3"/>
    <x v="31"/>
    <s v="NIBAY ELEONOR E."/>
    <s v="CHO"/>
    <x v="0"/>
    <d v="2022-06-20T00:00:00"/>
    <d v="2022-06-24T00:00:00"/>
    <s v="VL"/>
    <m/>
    <s v="5 VL"/>
    <n v="5"/>
    <m/>
  </r>
  <r>
    <n v="552"/>
    <x v="3"/>
    <x v="13"/>
    <s v="NACARIO GLENN B."/>
    <s v="TCNHS"/>
    <x v="0"/>
    <d v="2022-05-24T00:00:00"/>
    <d v="2022-05-24T00:00:00"/>
    <s v="SL"/>
    <m/>
    <s v="1 SL"/>
    <n v="1"/>
    <m/>
  </r>
  <r>
    <n v="553"/>
    <x v="3"/>
    <x v="12"/>
    <s v="NAVARRO RITA A."/>
    <s v="TICC/TCCH"/>
    <x v="0"/>
    <d v="2022-05-13T00:00:00"/>
    <d v="2022-05-13T00:00:00"/>
    <s v="OTHER"/>
    <s v="SEC 21 EO 292 SPECIAL PRIVILEDGE"/>
    <s v="1 OTHER"/>
    <n v="1"/>
    <m/>
  </r>
  <r>
    <n v="554"/>
    <x v="3"/>
    <x v="43"/>
    <s v="MENDOZA MARICEL C."/>
    <s v="ONT"/>
    <x v="0"/>
    <d v="2022-05-19T00:00:00"/>
    <d v="2022-05-20T00:00:00"/>
    <s v="SL"/>
    <m/>
    <s v="2 SL"/>
    <n v="2"/>
    <m/>
  </r>
  <r>
    <n v="554"/>
    <x v="3"/>
    <x v="43"/>
    <s v="MENDOZA MARICEL C."/>
    <s v="ONT"/>
    <x v="0"/>
    <d v="2022-05-23T00:00:00"/>
    <d v="2022-05-27T00:00:00"/>
    <s v="SL"/>
    <m/>
    <s v="5 SL"/>
    <n v="5"/>
    <m/>
  </r>
  <r>
    <n v="554"/>
    <x v="3"/>
    <x v="43"/>
    <s v="MENDOZA MARICEL C."/>
    <s v="ONT"/>
    <x v="0"/>
    <d v="2022-05-30T00:00:00"/>
    <d v="2022-05-31T00:00:00"/>
    <s v="SL"/>
    <m/>
    <s v="2 SL"/>
    <n v="2"/>
    <m/>
  </r>
  <r>
    <n v="555"/>
    <x v="3"/>
    <x v="4"/>
    <s v="ZAFRA REYNANTE B."/>
    <s v="TICC"/>
    <x v="0"/>
    <d v="2022-07-11T00:00:00"/>
    <d v="2022-07-12T00:00:00"/>
    <s v="VL"/>
    <m/>
    <s v="2 VL"/>
    <n v="2"/>
    <m/>
  </r>
  <r>
    <n v="556"/>
    <x v="3"/>
    <x v="4"/>
    <s v="ZAFRA REYNANTE B."/>
    <s v="TICC"/>
    <x v="0"/>
    <d v="2022-07-01T00:00:00"/>
    <d v="2022-07-01T00:00:00"/>
    <s v="SL"/>
    <m/>
    <s v="1 SL"/>
    <n v="1"/>
    <m/>
  </r>
  <r>
    <n v="557"/>
    <x v="3"/>
    <x v="56"/>
    <s v="MELADO LEONILA JR P."/>
    <s v="TICC"/>
    <x v="2"/>
    <d v="2022-06-27T00:00:00"/>
    <d v="2022-06-28T00:00:00"/>
    <s v="SL"/>
    <m/>
    <s v="2 SL"/>
    <n v="2"/>
    <m/>
  </r>
  <r>
    <n v="558"/>
    <x v="3"/>
    <x v="64"/>
    <s v="CESICAR JOCHELLE JOAN S."/>
    <s v="TICC/TCCH"/>
    <x v="0"/>
    <d v="2022-06-29T00:00:00"/>
    <d v="2022-06-29T00:00:00"/>
    <s v="SL"/>
    <m/>
    <s v="1 SL"/>
    <n v="1"/>
    <m/>
  </r>
  <r>
    <n v="559"/>
    <x v="3"/>
    <x v="4"/>
    <s v="MANLANGIT LEONILA R."/>
    <s v="TICC"/>
    <x v="0"/>
    <d v="2022-06-28T00:00:00"/>
    <d v="2022-06-29T00:00:00"/>
    <s v="SL"/>
    <m/>
    <s v="2 SL"/>
    <n v="2"/>
    <m/>
  </r>
  <r>
    <n v="560"/>
    <x v="3"/>
    <x v="56"/>
    <s v="PANGANIBAN CAROLINA L."/>
    <s v="TICC"/>
    <x v="0"/>
    <d v="2022-06-27T00:00:00"/>
    <d v="2022-06-28T00:00:00"/>
    <s v="SL"/>
    <m/>
    <s v="2 SL"/>
    <n v="2"/>
    <m/>
  </r>
  <r>
    <n v="561"/>
    <x v="3"/>
    <x v="32"/>
    <s v="ALERIA JEFFREY B."/>
    <s v="TICC"/>
    <x v="2"/>
    <d v="2022-06-27T00:00:00"/>
    <d v="2022-06-27T00:00:00"/>
    <s v="SL"/>
    <m/>
    <s v="1 SL"/>
    <n v="1"/>
    <m/>
  </r>
  <r>
    <n v="562"/>
    <x v="3"/>
    <x v="65"/>
    <s v="NUÑEZ RUBEN JR J."/>
    <s v="TICC"/>
    <x v="2"/>
    <d v="2022-06-27T00:00:00"/>
    <d v="2022-06-27T00:00:00"/>
    <s v="SL"/>
    <m/>
    <s v="1 SL"/>
    <n v="1"/>
    <m/>
  </r>
  <r>
    <n v="563"/>
    <x v="3"/>
    <x v="32"/>
    <s v="BAYOT ELAINE B."/>
    <s v="ONT"/>
    <x v="1"/>
    <d v="2022-07-21T00:00:00"/>
    <d v="2022-07-21T00:00:00"/>
    <s v="SL"/>
    <m/>
    <s v="1 SL"/>
    <n v="1"/>
    <m/>
  </r>
  <r>
    <n v="564"/>
    <x v="3"/>
    <x v="10"/>
    <s v="SIM JO RITZELLE C."/>
    <s v="CHO"/>
    <x v="1"/>
    <d v="2022-07-19T00:00:00"/>
    <d v="2022-07-20T00:00:00"/>
    <s v="SL"/>
    <m/>
    <s v="2 SL"/>
    <n v="2"/>
    <m/>
  </r>
  <r>
    <n v="565"/>
    <x v="4"/>
    <x v="66"/>
    <s v="ANGCAYA JENNY ROSE S."/>
    <s v="CTO-LICENSE"/>
    <x v="0"/>
    <d v="2022-07-08T00:00:00"/>
    <d v="2022-07-08T00:00:00"/>
    <s v="OTHER"/>
    <s v="SEC 21 EO 292 SPECIAL PRIVILEDGE"/>
    <s v="1 OTHER"/>
    <n v="1"/>
    <m/>
  </r>
  <r>
    <n v="566"/>
    <x v="4"/>
    <x v="67"/>
    <s v="AMBION HERSHEY D."/>
    <s v="CHO"/>
    <x v="0"/>
    <d v="2022-07-15T00:00:00"/>
    <d v="2022-07-15T00:00:00"/>
    <s v="VL"/>
    <m/>
    <s v="1 VL"/>
    <n v="1"/>
    <m/>
  </r>
  <r>
    <n v="567"/>
    <x v="4"/>
    <x v="68"/>
    <s v="VERGARA ESTELITA A."/>
    <s v="ONT"/>
    <x v="0"/>
    <d v="2022-05-02T00:00:00"/>
    <d v="2022-05-12T00:00:00"/>
    <s v="VL"/>
    <m/>
    <s v="9 VL"/>
    <n v="9"/>
    <m/>
  </r>
  <r>
    <n v="568"/>
    <x v="4"/>
    <x v="7"/>
    <s v="VARGAS ARNOLD A."/>
    <s v="ONT"/>
    <x v="0"/>
    <d v="2022-05-31T00:00:00"/>
    <d v="2022-05-31T00:00:00"/>
    <s v="SL"/>
    <m/>
    <s v="1 SL"/>
    <n v="1"/>
    <m/>
  </r>
  <r>
    <n v="569"/>
    <x v="4"/>
    <x v="69"/>
    <s v="VARGAS ARNOLD A."/>
    <s v="ONT"/>
    <x v="0"/>
    <d v="2022-05-27T00:00:00"/>
    <d v="2022-05-28T00:00:00"/>
    <s v="SL"/>
    <m/>
    <s v="1 SL"/>
    <n v="1"/>
    <m/>
  </r>
  <r>
    <n v="570"/>
    <x v="4"/>
    <x v="34"/>
    <s v="VARGAS MELINDA M."/>
    <s v="CSWDO"/>
    <x v="0"/>
    <d v="2022-07-20T00:00:00"/>
    <d v="2022-07-20T00:00:00"/>
    <s v="SL"/>
    <m/>
    <s v="1 SL"/>
    <n v="1"/>
    <m/>
  </r>
  <r>
    <n v="571"/>
    <x v="4"/>
    <x v="9"/>
    <s v="VARGAS MELINDA M."/>
    <s v="CSWDO"/>
    <x v="0"/>
    <d v="2022-06-30T00:00:00"/>
    <d v="2022-06-30T00:00:00"/>
    <s v="OTHER"/>
    <s v="SEC 21 EO 292 SPECIAL PRIVILEDGE"/>
    <s v="1 OTHER"/>
    <n v="1"/>
    <m/>
  </r>
  <r>
    <n v="572"/>
    <x v="4"/>
    <x v="14"/>
    <s v="VARGAS ARNOLD A."/>
    <s v="ONT"/>
    <x v="0"/>
    <d v="2022-07-09T00:00:00"/>
    <d v="2022-07-09T00:00:00"/>
    <s v="SL"/>
    <m/>
    <s v="0 SL"/>
    <n v="0"/>
    <m/>
  </r>
  <r>
    <n v="572"/>
    <x v="4"/>
    <x v="14"/>
    <s v="VARGAS ARNOLD A."/>
    <s v="ONT"/>
    <x v="0"/>
    <d v="2022-07-16T00:00:00"/>
    <d v="2022-07-16T00:00:00"/>
    <s v="SL"/>
    <m/>
    <s v="0 SL"/>
    <n v="0"/>
    <m/>
  </r>
  <r>
    <n v="572"/>
    <x v="4"/>
    <x v="14"/>
    <s v="VARGAS ARNOLD A."/>
    <s v="ONT"/>
    <x v="0"/>
    <d v="2022-07-23T00:00:00"/>
    <d v="2022-07-23T00:00:00"/>
    <s v="SL"/>
    <m/>
    <s v="0 SL"/>
    <n v="0"/>
    <m/>
  </r>
  <r>
    <n v="573"/>
    <x v="4"/>
    <x v="13"/>
    <s v="VARGAS ARNOLD A."/>
    <s v="ONT"/>
    <x v="0"/>
    <d v="2022-05-16T00:00:00"/>
    <d v="2022-05-16T00:00:00"/>
    <s v="SL"/>
    <m/>
    <s v="1 SL"/>
    <n v="1"/>
    <m/>
  </r>
  <r>
    <n v="573"/>
    <x v="4"/>
    <x v="13"/>
    <s v="VARGAS ARNOLD A."/>
    <s v="ONT"/>
    <x v="0"/>
    <d v="2022-05-21T00:00:00"/>
    <d v="2022-05-21T00:00:00"/>
    <s v="SL"/>
    <m/>
    <s v="0 SL"/>
    <n v="0"/>
    <m/>
  </r>
  <r>
    <n v="574"/>
    <x v="4"/>
    <x v="70"/>
    <s v="TORRES MOISES Q."/>
    <s v="MAHOGANY MARKET"/>
    <x v="0"/>
    <d v="2022-06-22T00:00:00"/>
    <d v="2022-06-23T00:00:00"/>
    <s v="SL"/>
    <m/>
    <s v="2 SL"/>
    <n v="2"/>
    <m/>
  </r>
  <r>
    <n v="575"/>
    <x v="4"/>
    <x v="32"/>
    <s v="ROLLE CARIZA P."/>
    <s v="CHO"/>
    <x v="0"/>
    <d v="2022-07-05T00:00:00"/>
    <d v="2022-07-05T00:00:00"/>
    <s v="VL"/>
    <m/>
    <s v="1 VL"/>
    <n v="1"/>
    <m/>
  </r>
  <r>
    <n v="576"/>
    <x v="4"/>
    <x v="60"/>
    <s v="PAZ JOSUE O."/>
    <s v="CENRO"/>
    <x v="0"/>
    <d v="2022-05-16T00:00:00"/>
    <d v="2022-05-17T00:00:00"/>
    <s v="SL"/>
    <m/>
    <s v="2 SL"/>
    <n v="2"/>
    <m/>
  </r>
  <r>
    <n v="577"/>
    <x v="4"/>
    <x v="19"/>
    <s v="PATERNO MARIA LOURDERS P."/>
    <s v="CCT"/>
    <x v="0"/>
    <d v="2022-07-24T00:00:00"/>
    <d v="2022-07-25T00:00:00"/>
    <s v="VL"/>
    <m/>
    <s v="1 VL"/>
    <n v="1"/>
    <m/>
  </r>
  <r>
    <n v="578"/>
    <x v="4"/>
    <x v="30"/>
    <s v="PATERNO MARIA LOURDERS P."/>
    <s v="CCT"/>
    <x v="0"/>
    <d v="2022-07-12T00:00:00"/>
    <d v="2022-07-12T00:00:00"/>
    <s v="SL"/>
    <m/>
    <s v="1 SL"/>
    <n v="1"/>
    <m/>
  </r>
  <r>
    <n v="579"/>
    <x v="4"/>
    <x v="71"/>
    <s v="PUNZALAN LUCIANA A."/>
    <s v="TCNHS"/>
    <x v="0"/>
    <d v="2022-06-27T00:00:00"/>
    <d v="2022-06-29T00:00:00"/>
    <s v="VL"/>
    <m/>
    <s v="3 VL"/>
    <n v="3"/>
    <m/>
  </r>
  <r>
    <n v="580"/>
    <x v="4"/>
    <x v="67"/>
    <s v="PUNZALAN LUCIANA A."/>
    <s v="TCNHS"/>
    <x v="0"/>
    <d v="2022-06-20T00:00:00"/>
    <d v="2022-06-20T00:00:00"/>
    <s v="SL"/>
    <m/>
    <s v="1 SL"/>
    <n v="1"/>
    <m/>
  </r>
  <r>
    <n v="581"/>
    <x v="4"/>
    <x v="71"/>
    <s v="PEPA ARIEL N."/>
    <s v="CHO"/>
    <x v="0"/>
    <d v="2022-07-11T00:00:00"/>
    <d v="2022-07-15T00:00:00"/>
    <s v="VL"/>
    <m/>
    <s v="5 VL"/>
    <n v="5"/>
    <m/>
  </r>
  <r>
    <n v="582"/>
    <x v="4"/>
    <x v="67"/>
    <s v="PARAISO MARIA LORENA D."/>
    <s v="EEO/CITY MARKET"/>
    <x v="0"/>
    <d v="2022-07-04T00:00:00"/>
    <d v="2022-07-05T00:00:00"/>
    <s v="SL"/>
    <m/>
    <s v="2 SL"/>
    <n v="2"/>
    <m/>
  </r>
  <r>
    <n v="583"/>
    <x v="4"/>
    <x v="71"/>
    <s v="NACARIO GLENN B."/>
    <s v="TCNHS"/>
    <x v="0"/>
    <d v="2022-07-04T00:00:00"/>
    <d v="2022-07-04T00:00:00"/>
    <s v="SL"/>
    <m/>
    <s v="1 SL"/>
    <n v="1"/>
    <m/>
  </r>
  <r>
    <n v="584"/>
    <x v="4"/>
    <x v="45"/>
    <s v="BRON FLORENCIO L."/>
    <s v="EEO/CITY MARKET"/>
    <x v="0"/>
    <d v="2022-07-09T00:00:00"/>
    <d v="2022-07-10T00:00:00"/>
    <s v="SL"/>
    <m/>
    <s v="0 SL"/>
    <n v="0"/>
    <m/>
  </r>
  <r>
    <n v="585"/>
    <x v="4"/>
    <x v="72"/>
    <s v="PEPA ARIEL N."/>
    <s v="CHO"/>
    <x v="0"/>
    <d v="2022-05-04T00:00:00"/>
    <d v="2022-05-04T00:00:00"/>
    <s v="SL"/>
    <m/>
    <s v="1 SL"/>
    <n v="1"/>
    <m/>
  </r>
  <r>
    <n v="586"/>
    <x v="4"/>
    <x v="31"/>
    <s v="PATERNO MARIA LOURDERS P."/>
    <s v="CCT"/>
    <x v="0"/>
    <d v="2022-06-10T00:00:00"/>
    <d v="2022-06-10T00:00:00"/>
    <s v="SL"/>
    <m/>
    <s v="1 SL"/>
    <n v="1"/>
    <m/>
  </r>
  <r>
    <n v="587"/>
    <x v="4"/>
    <x v="4"/>
    <s v="MARASIGAN BIENVENIDO E."/>
    <s v="GSO"/>
    <x v="0"/>
    <d v="2022-06-06T00:00:00"/>
    <d v="2022-07-01T00:00:00"/>
    <s v="SL"/>
    <m/>
    <s v="20 SL"/>
    <n v="20"/>
    <m/>
  </r>
  <r>
    <n v="588"/>
    <x v="4"/>
    <x v="14"/>
    <s v="MAULLON JAENA F."/>
    <s v="SP"/>
    <x v="0"/>
    <d v="2022-07-11T00:00:00"/>
    <d v="2022-07-15T00:00:00"/>
    <s v="SL"/>
    <m/>
    <s v="5 SL"/>
    <n v="5"/>
    <m/>
  </r>
  <r>
    <n v="588"/>
    <x v="4"/>
    <x v="14"/>
    <s v="MAULLON JAENA F."/>
    <s v="SP"/>
    <x v="0"/>
    <d v="2022-07-18T00:00:00"/>
    <d v="2022-07-22T00:00:00"/>
    <s v="SL"/>
    <m/>
    <s v="5 SL"/>
    <n v="5"/>
    <m/>
  </r>
  <r>
    <n v="589"/>
    <x v="4"/>
    <x v="3"/>
    <s v="DE SAGUN NANCY D."/>
    <s v="SP"/>
    <x v="0"/>
    <d v="2022-07-13T00:00:00"/>
    <d v="2022-07-13T00:00:00"/>
    <s v="SL"/>
    <m/>
    <s v="1 SL"/>
    <n v="1"/>
    <m/>
  </r>
  <r>
    <n v="590"/>
    <x v="4"/>
    <x v="14"/>
    <s v="SARDIÑOLA REBECCA C."/>
    <s v="SP"/>
    <x v="0"/>
    <d v="2022-07-18T00:00:00"/>
    <d v="2022-07-21T00:00:00"/>
    <s v="SL"/>
    <m/>
    <s v="4 SL"/>
    <n v="4"/>
    <m/>
  </r>
  <r>
    <n v="591"/>
    <x v="4"/>
    <x v="58"/>
    <s v="TIMPLE ALLAN R."/>
    <s v="TCIS"/>
    <x v="0"/>
    <d v="2022-06-13T00:00:00"/>
    <d v="2022-06-14T00:00:00"/>
    <s v="SL"/>
    <m/>
    <s v="2 SL"/>
    <n v="2"/>
    <m/>
  </r>
  <r>
    <n v="592"/>
    <x v="4"/>
    <x v="27"/>
    <s v="TIMPLE ALLAN R."/>
    <s v="TCIS"/>
    <x v="0"/>
    <d v="2022-04-18T00:00:00"/>
    <d v="2022-04-22T00:00:00"/>
    <s v="SL"/>
    <m/>
    <s v="5 SL"/>
    <n v="5"/>
    <m/>
  </r>
  <r>
    <n v="593"/>
    <x v="4"/>
    <x v="67"/>
    <s v="TINAZA JHOANNA MARIE D."/>
    <s v="ONT"/>
    <x v="0"/>
    <d v="2022-07-20T00:00:00"/>
    <d v="2022-07-21T00:00:00"/>
    <s v="OTHER"/>
    <s v="SEC 25 EO 292 FORCE LEAVE"/>
    <s v="2 OTHER"/>
    <n v="2"/>
    <m/>
  </r>
  <r>
    <n v="594"/>
    <x v="4"/>
    <x v="12"/>
    <s v="TINAZA JHOANNA MARIE D."/>
    <s v="ONT"/>
    <x v="0"/>
    <d v="2022-06-25T00:00:00"/>
    <d v="2022-06-25T00:00:00"/>
    <s v="OTHER"/>
    <s v="SEC 21 EO 292 SPECIAL PRIVILEDGE"/>
    <s v="0 OTHER"/>
    <n v="0"/>
    <m/>
  </r>
  <r>
    <n v="595"/>
    <x v="4"/>
    <x v="12"/>
    <s v="TINAZA JHOANNA MARIE D."/>
    <s v="ONT"/>
    <x v="0"/>
    <d v="2022-06-01T00:00:00"/>
    <d v="2022-06-03T00:00:00"/>
    <s v="OTHER"/>
    <s v="SEC 25 EO 292 FORCE LEAVE"/>
    <s v="3 OTHER"/>
    <n v="3"/>
    <m/>
  </r>
  <r>
    <n v="596"/>
    <x v="4"/>
    <x v="27"/>
    <s v="ROLLE MICHELLYN G."/>
    <s v="ONT"/>
    <x v="0"/>
    <d v="2022-05-12T00:00:00"/>
    <d v="2022-05-13T00:00:00"/>
    <s v="OTHER"/>
    <s v="SEC 25 EO 292 FORCE LEAVE"/>
    <s v="2 OTHER"/>
    <n v="2"/>
    <m/>
  </r>
  <r>
    <n v="596"/>
    <x v="4"/>
    <x v="27"/>
    <s v="ROLLE MICHELLYN G."/>
    <s v="ONT"/>
    <x v="0"/>
    <d v="2022-05-16T00:00:00"/>
    <d v="2022-05-18T00:00:00"/>
    <s v="OTHER"/>
    <s v="SEC 25 EO 292 FORCE LEAVE"/>
    <s v="3 OTHER"/>
    <n v="3"/>
    <m/>
  </r>
  <r>
    <n v="597"/>
    <x v="4"/>
    <x v="45"/>
    <s v="SABULAAN MARIA LEAH M."/>
    <s v="CPDO"/>
    <x v="0"/>
    <d v="2022-07-11T00:00:00"/>
    <d v="2022-07-11T00:00:00"/>
    <s v="OTHER"/>
    <s v="RA 8972 SOLO PARENT"/>
    <s v="1 OTHER"/>
    <n v="1"/>
    <m/>
  </r>
  <r>
    <n v="598"/>
    <x v="4"/>
    <x v="32"/>
    <s v="SARDIÑOLA REBECCA C."/>
    <s v="SP"/>
    <x v="0"/>
    <d v="2022-06-27T00:00:00"/>
    <d v="2022-06-28T00:00:00"/>
    <s v="SL"/>
    <m/>
    <s v="2 SL"/>
    <n v="2"/>
    <m/>
  </r>
  <r>
    <n v="599"/>
    <x v="4"/>
    <x v="30"/>
    <s v="SUMAGUI FELICITAS M."/>
    <s v="CSWDO"/>
    <x v="0"/>
    <d v="2022-07-13T00:00:00"/>
    <d v="2022-07-13T00:00:00"/>
    <s v="OTHER"/>
    <s v="SEC 21 EO 292 SPECIAL PRIVILEDGE"/>
    <s v="1 OTHER"/>
    <n v="1"/>
    <m/>
  </r>
  <r>
    <n v="600"/>
    <x v="4"/>
    <x v="8"/>
    <s v="SARDIÑOLA REBECCA C."/>
    <s v="SP"/>
    <x v="0"/>
    <d v="2022-07-21T00:00:00"/>
    <d v="2022-07-22T00:00:00"/>
    <s v="OTHER"/>
    <s v="SEC 21 EO 292 SPECIAL PRIVILEDGE"/>
    <s v="2 OTHER"/>
    <n v="2"/>
    <m/>
  </r>
  <r>
    <n v="601"/>
    <x v="4"/>
    <x v="16"/>
    <s v="SARDIÑOLA REBECCA C."/>
    <s v="SP"/>
    <x v="0"/>
    <d v="2022-06-02T00:00:00"/>
    <d v="2022-06-03T00:00:00"/>
    <s v="SL"/>
    <m/>
    <s v="2 SL"/>
    <n v="2"/>
    <m/>
  </r>
  <r>
    <n v="602"/>
    <x v="4"/>
    <x v="3"/>
    <s v="SUMAGUI FELICITAS M."/>
    <s v="CSWDO"/>
    <x v="0"/>
    <d v="2022-07-12T00:00:00"/>
    <d v="2022-07-12T00:00:00"/>
    <s v="SL"/>
    <m/>
    <s v="1 SL"/>
    <n v="1"/>
    <m/>
  </r>
  <r>
    <n v="603"/>
    <x v="4"/>
    <x v="2"/>
    <s v="RODRIGUEZ REIMART L."/>
    <s v="DA"/>
    <x v="0"/>
    <d v="2022-05-16T00:00:00"/>
    <d v="2022-05-19T00:00:00"/>
    <s v="SL"/>
    <m/>
    <s v="4 SL"/>
    <n v="4"/>
    <m/>
  </r>
  <r>
    <n v="604"/>
    <x v="4"/>
    <x v="51"/>
    <s v="RODRIGUEZ NARCISCO E."/>
    <s v="EEO/CITY MARKET"/>
    <x v="0"/>
    <d v="2022-07-05T00:00:00"/>
    <d v="2022-07-07T00:00:00"/>
    <s v="SL"/>
    <m/>
    <s v="3 SL"/>
    <n v="3"/>
    <m/>
  </r>
  <r>
    <n v="605"/>
    <x v="4"/>
    <x v="30"/>
    <s v="ROMILLA MARIBEL P."/>
    <s v="ACCOUNTING"/>
    <x v="0"/>
    <d v="2022-07-11T00:00:00"/>
    <d v="2022-07-11T00:00:00"/>
    <s v="SL"/>
    <m/>
    <s v="1 SL"/>
    <n v="1"/>
    <m/>
  </r>
  <r>
    <n v="606"/>
    <x v="4"/>
    <x v="73"/>
    <s v="PATERNO MARIA LOURDERS P."/>
    <s v="CCT"/>
    <x v="0"/>
    <d v="2022-05-26T00:00:00"/>
    <d v="2022-05-26T00:00:00"/>
    <s v="OTHER"/>
    <s v="SEC 21 EO 292 SPECIAL PRIVILEDGE"/>
    <s v="1 OTHER"/>
    <n v="1"/>
    <m/>
  </r>
  <r>
    <n v="607"/>
    <x v="4"/>
    <x v="38"/>
    <s v="PATERNO MARIA LOURDERS P."/>
    <s v="CCT"/>
    <x v="0"/>
    <d v="2022-04-26T00:00:00"/>
    <d v="2022-04-28T00:00:00"/>
    <s v="SL"/>
    <m/>
    <s v="3 SL"/>
    <n v="3"/>
    <m/>
  </r>
  <r>
    <n v="608"/>
    <x v="5"/>
    <x v="74"/>
    <s v="VILLARDO REY  "/>
    <s v="GSO"/>
    <x v="0"/>
    <d v="2022-04-25T00:00:00"/>
    <d v="2022-07-29T00:00:00"/>
    <s v="VL"/>
    <m/>
    <s v="70 VL"/>
    <n v="70"/>
    <m/>
  </r>
  <r>
    <n v="609"/>
    <x v="5"/>
    <x v="75"/>
    <s v="JABINES MARIA SHELLY D."/>
    <s v="LIBRARY"/>
    <x v="0"/>
    <d v="2022-06-27T00:00:00"/>
    <d v="2022-06-27T00:00:00"/>
    <s v="OTHER"/>
    <s v="SEC 21 EO 292 SPECIAL PRIVILEDGE"/>
    <s v="1 OTHER"/>
    <n v="1"/>
    <m/>
  </r>
  <r>
    <n v="610"/>
    <x v="5"/>
    <x v="36"/>
    <s v="GALARDE DELFIN A."/>
    <s v="CHARACTER"/>
    <x v="0"/>
    <d v="2022-07-06T00:00:00"/>
    <d v="2022-07-06T00:00:00"/>
    <s v="SL"/>
    <m/>
    <s v="1 SL"/>
    <n v="1"/>
    <m/>
  </r>
  <r>
    <n v="611"/>
    <x v="5"/>
    <x v="56"/>
    <s v="GALARDE DELFIN A."/>
    <s v="CHARACTER"/>
    <x v="0"/>
    <d v="2022-06-28T00:00:00"/>
    <d v="2022-06-28T00:00:00"/>
    <s v="SL"/>
    <m/>
    <s v="1 SL"/>
    <n v="1"/>
    <m/>
  </r>
  <r>
    <n v="612"/>
    <x v="5"/>
    <x v="4"/>
    <s v="FELLO VIRGILIO O."/>
    <n v="0"/>
    <x v="0"/>
    <d v="2022-06-25T00:00:00"/>
    <d v="2022-06-29T00:00:00"/>
    <s v="SL"/>
    <m/>
    <s v="3 SL"/>
    <n v="3"/>
    <m/>
  </r>
  <r>
    <n v="612"/>
    <x v="5"/>
    <x v="4"/>
    <s v="FELLO VIRGILIO O."/>
    <n v="0"/>
    <x v="0"/>
    <d v="2022-07-01T00:00:00"/>
    <d v="2022-07-01T00:00:00"/>
    <s v="SL"/>
    <m/>
    <s v="1 SL"/>
    <n v="1"/>
    <m/>
  </r>
  <r>
    <n v="613"/>
    <x v="5"/>
    <x v="70"/>
    <s v="DOGELIO CHRISTIAN B."/>
    <s v="LEGAL"/>
    <x v="0"/>
    <d v="2022-06-30T00:00:00"/>
    <d v="2022-07-01T00:00:00"/>
    <s v="OTHER"/>
    <s v="SEC 25 EO 292 FORCE LEAVE"/>
    <s v="2 OTHER"/>
    <n v="2"/>
    <m/>
  </r>
  <r>
    <n v="614"/>
    <x v="5"/>
    <x v="66"/>
    <s v="DESIPEDA MACARIA P."/>
    <s v="TICC"/>
    <x v="0"/>
    <d v="2022-07-12T00:00:00"/>
    <d v="2022-07-14T00:00:00"/>
    <s v="OTHER"/>
    <s v="SEC 25 EO 292 FORCE LEAVE"/>
    <s v="3 OTHER"/>
    <n v="3"/>
    <m/>
  </r>
  <r>
    <n v="615"/>
    <x v="5"/>
    <x v="45"/>
    <s v="DE LARA GRACE L."/>
    <s v="ONT"/>
    <x v="0"/>
    <d v="2022-07-11T00:00:00"/>
    <d v="2022-07-13T00:00:00"/>
    <s v="OTHER"/>
    <s v="SEC 21 EO 292 SPECIAL PRIVILEDGE"/>
    <s v="3 OTHER"/>
    <n v="3"/>
    <m/>
  </r>
  <r>
    <n v="616"/>
    <x v="5"/>
    <x v="76"/>
    <s v="DEMATERA PEDRO B."/>
    <s v="CCR"/>
    <x v="0"/>
    <d v="2022-07-11T00:00:00"/>
    <d v="2022-07-15T00:00:00"/>
    <s v="VL"/>
    <m/>
    <s v="5 VL"/>
    <n v="5"/>
    <m/>
  </r>
  <r>
    <n v="617"/>
    <x v="5"/>
    <x v="36"/>
    <s v="DERLA ARTHUR D."/>
    <s v="CENRO"/>
    <x v="0"/>
    <d v="2022-07-06T00:00:00"/>
    <d v="2022-07-07T00:00:00"/>
    <s v="SL"/>
    <m/>
    <s v="2 SL"/>
    <n v="2"/>
    <m/>
  </r>
  <r>
    <n v="618"/>
    <x v="5"/>
    <x v="22"/>
    <s v="SUMAGUI FELICITAS M."/>
    <s v="CSWDO"/>
    <x v="0"/>
    <d v="2022-06-03T00:00:00"/>
    <d v="2022-06-03T00:00:00"/>
    <s v="SL"/>
    <m/>
    <s v="1 SL"/>
    <n v="1"/>
    <m/>
  </r>
  <r>
    <n v="619"/>
    <x v="5"/>
    <x v="77"/>
    <s v="SUMAGUI LORENA P."/>
    <s v="BIR"/>
    <x v="0"/>
    <d v="2022-08-23T00:00:00"/>
    <d v="2022-08-23T00:00:00"/>
    <s v="SL"/>
    <m/>
    <s v="1 SL"/>
    <n v="1"/>
    <m/>
  </r>
  <r>
    <n v="619"/>
    <x v="5"/>
    <x v="77"/>
    <s v="SUMAGUI LORENA P."/>
    <s v="BIR"/>
    <x v="0"/>
    <d v="2022-08-25T00:00:00"/>
    <d v="2022-08-25T00:00:00"/>
    <s v="SL"/>
    <m/>
    <s v="1 SL"/>
    <n v="1"/>
    <m/>
  </r>
  <r>
    <n v="620"/>
    <x v="5"/>
    <x v="37"/>
    <s v="SUMAGUI LORENA P."/>
    <s v="BIR"/>
    <x v="0"/>
    <d v="2022-05-05T00:00:00"/>
    <d v="2022-05-05T00:00:00"/>
    <s v="SL"/>
    <m/>
    <s v="1 SL"/>
    <n v="1"/>
    <m/>
  </r>
  <r>
    <n v="621"/>
    <x v="5"/>
    <x v="78"/>
    <s v="ENRIQUEZ ANABEL O."/>
    <s v="CHO"/>
    <x v="0"/>
    <d v="2022-07-29T00:00:00"/>
    <d v="2022-07-29T00:00:00"/>
    <s v="SL"/>
    <m/>
    <s v="1 SL"/>
    <n v="1"/>
    <m/>
  </r>
  <r>
    <n v="621"/>
    <x v="5"/>
    <x v="78"/>
    <s v="ENRIQUEZ ANABEL O."/>
    <s v="CHO"/>
    <x v="0"/>
    <d v="2022-08-01T00:00:00"/>
    <d v="2022-08-01T00:00:00"/>
    <s v="SL"/>
    <m/>
    <s v="1 SL"/>
    <n v="1"/>
    <m/>
  </r>
  <r>
    <n v="622"/>
    <x v="5"/>
    <x v="79"/>
    <s v="REYES NORALYN B."/>
    <s v="SP"/>
    <x v="0"/>
    <d v="2022-08-16T00:00:00"/>
    <d v="2022-08-16T00:00:00"/>
    <s v="OTHER"/>
    <s v="SEC 21 EO 292 SPECIAL PRIVILEDGE"/>
    <s v="1 OTHER"/>
    <n v="1"/>
    <m/>
  </r>
  <r>
    <n v="623"/>
    <x v="5"/>
    <x v="8"/>
    <s v="ESTOLE JOCELYN D."/>
    <s v="CCT"/>
    <x v="0"/>
    <d v="2022-07-12T00:00:00"/>
    <d v="2022-07-14T00:00:00"/>
    <s v="SL"/>
    <m/>
    <s v="3 SL"/>
    <n v="3"/>
    <m/>
  </r>
  <r>
    <n v="624"/>
    <x v="5"/>
    <x v="80"/>
    <s v="AMBAT JAIME L."/>
    <s v="VMO/SP"/>
    <x v="0"/>
    <d v="2022-08-02T00:00:00"/>
    <d v="2022-08-02T00:00:00"/>
    <s v="SL"/>
    <m/>
    <s v="1 SL"/>
    <n v="1"/>
    <m/>
  </r>
  <r>
    <n v="625"/>
    <x v="5"/>
    <x v="56"/>
    <s v="LANDICHO ROSALINA B."/>
    <s v="EEO/CITY MARKET"/>
    <x v="0"/>
    <d v="2022-06-28T00:00:00"/>
    <d v="2022-06-28T00:00:00"/>
    <s v="SL"/>
    <m/>
    <s v="1 SL"/>
    <n v="1"/>
    <m/>
  </r>
  <r>
    <n v="626"/>
    <x v="5"/>
    <x v="71"/>
    <s v="LABANANCIA TEDDY BOY N."/>
    <s v="SUNGAY ELEM SCH"/>
    <x v="0"/>
    <d v="2022-07-05T00:00:00"/>
    <d v="2022-07-11T00:00:00"/>
    <s v="VL"/>
    <m/>
    <s v="5 VL"/>
    <n v="5"/>
    <m/>
  </r>
  <r>
    <n v="627"/>
    <x v="5"/>
    <x v="81"/>
    <s v="SARDIÑOLA REBECCA C."/>
    <s v="SP"/>
    <x v="0"/>
    <d v="2022-08-04T00:00:00"/>
    <d v="2022-08-05T00:00:00"/>
    <s v="SL"/>
    <m/>
    <s v="2 SL"/>
    <n v="2"/>
    <m/>
  </r>
  <r>
    <n v="628"/>
    <x v="5"/>
    <x v="78"/>
    <s v="SARDIÑOLA REBECCA C."/>
    <s v="SP"/>
    <x v="0"/>
    <d v="2022-08-02T00:00:00"/>
    <d v="2022-08-03T00:00:00"/>
    <s v="SL"/>
    <m/>
    <s v="2 SL"/>
    <n v="2"/>
    <m/>
  </r>
  <r>
    <n v="629"/>
    <x v="6"/>
    <x v="82"/>
    <s v="ALMAREZ MELENCIO M."/>
    <s v="SP"/>
    <x v="0"/>
    <m/>
    <m/>
    <s v="OTHER"/>
    <s v="TERMINAL LEAVE"/>
    <s v="0 OTHER"/>
    <n v="0"/>
    <m/>
  </r>
  <r>
    <n v="630"/>
    <x v="7"/>
    <x v="83"/>
    <s v="AYCARDO PILILLA V."/>
    <s v="COA"/>
    <x v="1"/>
    <m/>
    <m/>
    <s v="OTHER"/>
    <s v="TERMINAL LEAVE"/>
    <s v="0 OTHER"/>
    <n v="0"/>
    <m/>
  </r>
  <r>
    <n v="631"/>
    <x v="8"/>
    <x v="8"/>
    <s v="DIAZ CAROLINA P."/>
    <s v="SP/VMO"/>
    <x v="1"/>
    <d v="2022-07-20T00:00:00"/>
    <d v="2022-07-22T00:00:00"/>
    <s v="VL"/>
    <m/>
    <s v="3 VL"/>
    <n v="3"/>
    <m/>
  </r>
  <r>
    <n v="632"/>
    <x v="8"/>
    <x v="84"/>
    <s v="DIAZ CAROLINA P."/>
    <s v="SP/VMO"/>
    <x v="1"/>
    <d v="2022-07-25T00:00:00"/>
    <d v="2022-07-27T00:00:00"/>
    <s v="SL"/>
    <m/>
    <s v="3 SL"/>
    <n v="3"/>
    <m/>
  </r>
  <r>
    <n v="633"/>
    <x v="8"/>
    <x v="85"/>
    <s v="DIAZ CAROLINA P."/>
    <s v="SP/VMO"/>
    <x v="1"/>
    <d v="2022-09-28T00:00:00"/>
    <d v="2022-09-28T00:00:00"/>
    <s v="SL"/>
    <m/>
    <s v="1 SL"/>
    <n v="1"/>
    <m/>
  </r>
  <r>
    <n v="634"/>
    <x v="8"/>
    <x v="35"/>
    <s v="SARDINOLA  GINABLETH J."/>
    <s v="ONT"/>
    <x v="1"/>
    <d v="2022-07-28T00:00:00"/>
    <d v="2022-07-29T00:00:00"/>
    <s v="SL"/>
    <m/>
    <s v="2 SL"/>
    <n v="2"/>
    <m/>
  </r>
  <r>
    <n v="635"/>
    <x v="8"/>
    <x v="86"/>
    <s v="MARINDUQUE ROWENA G."/>
    <s v="SP"/>
    <x v="0"/>
    <d v="2022-08-17T00:00:00"/>
    <d v="2022-08-17T00:00:00"/>
    <s v="SL"/>
    <m/>
    <s v="1 SL"/>
    <n v="1"/>
    <m/>
  </r>
  <r>
    <n v="636"/>
    <x v="8"/>
    <x v="86"/>
    <s v="MARINDUQUE ROWENA G."/>
    <s v="SP"/>
    <x v="0"/>
    <d v="2022-08-19T00:00:00"/>
    <d v="2022-08-19T00:00:00"/>
    <s v="SL"/>
    <m/>
    <s v="1 SL"/>
    <n v="1"/>
    <m/>
  </r>
  <r>
    <n v="637"/>
    <x v="8"/>
    <x v="87"/>
    <s v="MARINDUQUE ROWENA G."/>
    <s v="SP"/>
    <x v="0"/>
    <d v="2022-09-02T00:00:00"/>
    <d v="2022-09-02T00:00:00"/>
    <s v="SL"/>
    <m/>
    <s v="1 SL"/>
    <n v="1"/>
    <m/>
  </r>
  <r>
    <n v="638"/>
    <x v="8"/>
    <x v="88"/>
    <s v="MAURICIO MARIZIEL M."/>
    <s v="SP"/>
    <x v="0"/>
    <d v="2022-09-05T00:00:00"/>
    <d v="2022-09-06T00:00:00"/>
    <s v="SL"/>
    <m/>
    <s v="2 SL"/>
    <n v="2"/>
    <m/>
  </r>
  <r>
    <n v="639"/>
    <x v="8"/>
    <x v="89"/>
    <s v="DESINGAŃO PURIFICACION A."/>
    <s v="SP"/>
    <x v="0"/>
    <d v="2022-08-26T00:00:00"/>
    <d v="2022-08-26T00:00:00"/>
    <s v="SL"/>
    <m/>
    <s v="1 SL"/>
    <n v="1"/>
    <m/>
  </r>
  <r>
    <n v="640"/>
    <x v="8"/>
    <x v="88"/>
    <s v="ABALLA JAMAICA C."/>
    <s v="TCNHS-ISHS"/>
    <x v="0"/>
    <d v="2022-09-08T00:00:00"/>
    <d v="2022-09-09T00:00:00"/>
    <s v="WITHOUTPAY"/>
    <s v="WITHOUTPAY"/>
    <s v="2 WITHOUTPAY"/>
    <n v="2"/>
    <m/>
  </r>
  <r>
    <n v="641"/>
    <x v="8"/>
    <x v="90"/>
    <s v="BUTALON DIANNE H."/>
    <s v="ONT"/>
    <x v="0"/>
    <d v="2022-07-20T00:00:00"/>
    <d v="2022-07-20T00:00:00"/>
    <s v="SL"/>
    <m/>
    <s v="1 SL"/>
    <n v="1"/>
    <m/>
  </r>
  <r>
    <n v="642"/>
    <x v="8"/>
    <x v="84"/>
    <s v="ANGCAYA JENNY ROSE S."/>
    <s v="CTO-LICENSE"/>
    <x v="0"/>
    <d v="2022-07-27T00:00:00"/>
    <d v="2022-07-27T00:00:00"/>
    <s v="VL"/>
    <m/>
    <s v="1 VL"/>
    <n v="1"/>
    <m/>
  </r>
  <r>
    <n v="643"/>
    <x v="8"/>
    <x v="14"/>
    <s v="AMULONG GERONIMO M."/>
    <s v="EEO/CITY MARKET"/>
    <x v="0"/>
    <d v="2022-08-01T00:00:00"/>
    <d v="2022-08-04T00:00:00"/>
    <s v="VL"/>
    <m/>
    <s v="4 VL"/>
    <n v="4"/>
    <m/>
  </r>
  <r>
    <n v="643"/>
    <x v="8"/>
    <x v="91"/>
    <s v="AMULONG GERONIMO M."/>
    <s v="EEO/CITY MARKET"/>
    <x v="0"/>
    <d v="2022-08-06T00:00:00"/>
    <d v="2022-08-06T00:00:00"/>
    <s v="VL"/>
    <m/>
    <s v="0 VL"/>
    <n v="0"/>
    <m/>
  </r>
  <r>
    <n v="644"/>
    <x v="8"/>
    <x v="91"/>
    <s v="COSA PAOLA GRACE P."/>
    <s v="ASSESSOR"/>
    <x v="0"/>
    <d v="2022-07-25T00:00:00"/>
    <d v="2022-07-25T00:00:00"/>
    <s v="SL"/>
    <m/>
    <s v="1 SL"/>
    <n v="1"/>
    <m/>
  </r>
  <r>
    <n v="645"/>
    <x v="8"/>
    <x v="34"/>
    <s v="COSA PAOLA GRACE P."/>
    <s v="ASSESSOR"/>
    <x v="0"/>
    <d v="2022-07-20T00:00:00"/>
    <d v="2022-07-20T00:00:00"/>
    <s v="SL"/>
    <m/>
    <s v="1 SL"/>
    <n v="1"/>
    <m/>
  </r>
  <r>
    <n v="646"/>
    <x v="8"/>
    <x v="32"/>
    <s v="COLETO ASHLEY M."/>
    <s v="ASSESSOR"/>
    <x v="0"/>
    <d v="2022-06-24T00:00:00"/>
    <d v="2022-06-24T00:00:00"/>
    <s v="SL"/>
    <m/>
    <s v="1 SL"/>
    <n v="1"/>
    <m/>
  </r>
  <r>
    <n v="647"/>
    <x v="8"/>
    <x v="22"/>
    <s v="COLETO ASHLEY M."/>
    <s v="ASSESSOR"/>
    <x v="0"/>
    <d v="2022-05-13T00:00:00"/>
    <d v="2022-05-16T00:00:00"/>
    <s v="VL"/>
    <m/>
    <s v="2 VL"/>
    <n v="2"/>
    <m/>
  </r>
  <r>
    <n v="648"/>
    <x v="8"/>
    <x v="14"/>
    <s v="COLETO ASHLEY M."/>
    <s v="ASSESSOR"/>
    <x v="0"/>
    <d v="2022-07-29T00:00:00"/>
    <d v="2022-07-29T00:00:00"/>
    <s v="OTHER"/>
    <s v="BIRTHDAY LEAVE"/>
    <s v="1 OTHER"/>
    <n v="1"/>
    <m/>
  </r>
  <r>
    <n v="649"/>
    <x v="8"/>
    <x v="84"/>
    <s v="GATPANDAN MICHAEL E."/>
    <s v="GSO"/>
    <x v="0"/>
    <d v="2022-07-26T00:00:00"/>
    <d v="2022-07-27T00:00:00"/>
    <s v="SL"/>
    <m/>
    <s v="2 SL"/>
    <n v="2"/>
    <m/>
  </r>
  <r>
    <n v="650"/>
    <x v="8"/>
    <x v="84"/>
    <s v="DESINGAŃO PURIFICACION A."/>
    <s v="SP"/>
    <x v="0"/>
    <d v="2022-07-27T00:00:00"/>
    <d v="2022-07-27T00:00:00"/>
    <s v="SL"/>
    <m/>
    <s v="1 SL"/>
    <n v="1"/>
    <m/>
  </r>
  <r>
    <n v="651"/>
    <x v="8"/>
    <x v="92"/>
    <s v="COLETO ASHLEY M."/>
    <s v="ASSESSOR"/>
    <x v="0"/>
    <d v="2022-09-06T00:00:00"/>
    <d v="2022-09-07T00:00:00"/>
    <s v="SL"/>
    <m/>
    <s v="2 SL"/>
    <n v="2"/>
    <m/>
  </r>
  <r>
    <n v="652"/>
    <x v="8"/>
    <x v="88"/>
    <s v="DIMAPILIS DENNIS C."/>
    <s v="TOPS (ADMIN CSU)"/>
    <x v="1"/>
    <d v="2022-09-05T00:00:00"/>
    <d v="2022-09-06T00:00:00"/>
    <s v="SL"/>
    <m/>
    <s v="2 SL"/>
    <n v="2"/>
    <m/>
  </r>
  <r>
    <n v="653"/>
    <x v="8"/>
    <x v="64"/>
    <s v="MANALO FERNANDO G."/>
    <s v="ONT"/>
    <x v="0"/>
    <d v="2022-07-18T00:00:00"/>
    <d v="2022-07-22T00:00:00"/>
    <s v="VL"/>
    <m/>
    <s v="5 VL"/>
    <n v="5"/>
    <m/>
  </r>
  <r>
    <n v="654"/>
    <x v="8"/>
    <x v="86"/>
    <s v="MAGUINAO NIÑA F."/>
    <s v="ONT"/>
    <x v="0"/>
    <d v="2022-08-23T00:00:00"/>
    <d v="2022-08-26T00:00:00"/>
    <s v="OTHER"/>
    <s v="MOURNING LEAVE"/>
    <s v="4 OTHER"/>
    <n v="4"/>
    <m/>
  </r>
  <r>
    <n v="655"/>
    <x v="8"/>
    <x v="93"/>
    <s v="EMELO MARY JANE T."/>
    <s v="ONT"/>
    <x v="1"/>
    <d v="2022-08-17T00:00:00"/>
    <d v="2022-08-17T00:00:00"/>
    <s v="SL"/>
    <m/>
    <s v="1 SL"/>
    <n v="1"/>
    <m/>
  </r>
  <r>
    <n v="656"/>
    <x v="8"/>
    <x v="93"/>
    <s v="HAPITA MELANIE A."/>
    <s v="ONT"/>
    <x v="0"/>
    <d v="2022-08-14T00:00:00"/>
    <d v="2022-08-15T00:00:00"/>
    <s v="SL"/>
    <m/>
    <s v="1 SL"/>
    <n v="1"/>
    <m/>
  </r>
  <r>
    <n v="656"/>
    <x v="8"/>
    <x v="93"/>
    <s v="HAPITA MELANIE A."/>
    <s v="ONT"/>
    <x v="0"/>
    <d v="2022-08-18T00:00:00"/>
    <d v="2022-08-19T00:00:00"/>
    <s v="SL"/>
    <m/>
    <s v="2 SL"/>
    <n v="2"/>
    <m/>
  </r>
  <r>
    <n v="657"/>
    <x v="9"/>
    <x v="90"/>
    <s v="DE CASTRO  CHRISTINE JEAN D."/>
    <s v="CSWDO"/>
    <x v="0"/>
    <d v="2022-07-26T00:00:00"/>
    <d v="2022-07-26T00:00:00"/>
    <s v="SL"/>
    <m/>
    <s v="1 SL"/>
    <n v="1"/>
    <m/>
  </r>
  <r>
    <n v="658"/>
    <x v="9"/>
    <x v="91"/>
    <s v="SUMAGUI LORENA P."/>
    <s v="BIR"/>
    <x v="0"/>
    <d v="2022-07-20T00:00:00"/>
    <d v="2022-07-20T00:00:00"/>
    <s v="OTHER"/>
    <s v="SEC 21 EO 292 SPECIAL PRIVILEDGE"/>
    <s v="1 OTHER"/>
    <n v="1"/>
    <m/>
  </r>
  <r>
    <n v="658"/>
    <x v="9"/>
    <x v="91"/>
    <s v="SUMAGUI LORENA P."/>
    <s v="BIR"/>
    <x v="0"/>
    <d v="2022-07-28T00:00:00"/>
    <d v="2022-07-28T00:00:00"/>
    <s v="OTHER"/>
    <s v="SEC 21 EO 292 SPECIAL PRIVILEDGE"/>
    <s v="1 OTHER"/>
    <n v="1"/>
    <m/>
  </r>
  <r>
    <n v="659"/>
    <x v="9"/>
    <x v="14"/>
    <s v="DILIDILI AIREEN M."/>
    <s v="TICC"/>
    <x v="0"/>
    <d v="2022-08-05T00:00:00"/>
    <d v="2022-08-05T00:00:00"/>
    <s v="VL"/>
    <m/>
    <s v="1 VL"/>
    <n v="1"/>
    <m/>
  </r>
  <r>
    <n v="660"/>
    <x v="9"/>
    <x v="14"/>
    <s v="VILLANUEVA MARILYN L."/>
    <s v="TICC"/>
    <x v="0"/>
    <d v="2022-07-21T00:00:00"/>
    <d v="2022-07-22T00:00:00"/>
    <s v="SL"/>
    <m/>
    <s v="2 SL"/>
    <n v="2"/>
    <m/>
  </r>
  <r>
    <n v="661"/>
    <x v="9"/>
    <x v="14"/>
    <s v="RODRIGUEZ ARNEL  "/>
    <s v="CENRO"/>
    <x v="0"/>
    <d v="2022-08-01T00:00:00"/>
    <d v="2022-08-01T00:00:00"/>
    <s v="OTHER"/>
    <s v="SEC 25 EO 292 FORCE LEAVE"/>
    <s v="1 OTHER"/>
    <n v="1"/>
    <m/>
  </r>
  <r>
    <n v="662"/>
    <x v="9"/>
    <x v="90"/>
    <s v="OBINA APOLINARIO B."/>
    <s v="CENRO"/>
    <x v="0"/>
    <d v="2022-07-25T00:00:00"/>
    <d v="2022-07-26T00:00:00"/>
    <s v="SL"/>
    <m/>
    <s v="2 SL"/>
    <n v="2"/>
    <m/>
  </r>
  <r>
    <n v="663"/>
    <x v="9"/>
    <x v="84"/>
    <s v="FLORES RICHARD  "/>
    <s v="CENRO"/>
    <x v="0"/>
    <d v="2022-07-26T00:00:00"/>
    <d v="2022-07-27T00:00:00"/>
    <s v="VL"/>
    <m/>
    <s v="2 VL"/>
    <n v="2"/>
    <m/>
  </r>
  <r>
    <n v="664"/>
    <x v="9"/>
    <x v="14"/>
    <s v="ALBARRACIN ROLAND  "/>
    <s v="CENRO"/>
    <x v="0"/>
    <d v="2022-08-01T00:00:00"/>
    <d v="2022-08-05T00:00:00"/>
    <s v="VL"/>
    <m/>
    <s v="5 VL"/>
    <n v="5"/>
    <m/>
  </r>
  <r>
    <n v="664"/>
    <x v="9"/>
    <x v="14"/>
    <s v="ALBARRACIN ROLAND  "/>
    <s v="CENRO"/>
    <x v="0"/>
    <d v="2022-08-08T00:00:00"/>
    <d v="2022-08-12T00:00:00"/>
    <s v="VL"/>
    <m/>
    <s v="5 VL"/>
    <n v="5"/>
    <m/>
  </r>
  <r>
    <n v="664"/>
    <x v="9"/>
    <x v="91"/>
    <s v="ALBARRACIN ROLAND  "/>
    <s v="CENRO"/>
    <x v="0"/>
    <d v="2022-08-15T00:00:00"/>
    <d v="2022-08-18T00:00:00"/>
    <s v="VL"/>
    <m/>
    <s v="4 VL"/>
    <n v="4"/>
    <m/>
  </r>
  <r>
    <n v="665"/>
    <x v="9"/>
    <x v="14"/>
    <s v="LANDICHO CHARLENE R."/>
    <s v="GSO"/>
    <x v="0"/>
    <d v="2022-07-29T00:00:00"/>
    <d v="2022-07-29T00:00:00"/>
    <s v="VL"/>
    <m/>
    <s v="1 VL"/>
    <n v="1"/>
    <m/>
  </r>
  <r>
    <n v="666"/>
    <x v="9"/>
    <x v="90"/>
    <s v="TINAZA JHOANNA MARIE D."/>
    <s v="ONT"/>
    <x v="0"/>
    <d v="2022-08-10T00:00:00"/>
    <d v="2022-08-10T00:00:00"/>
    <s v="OTHER"/>
    <s v="SEC 21 EO 292 SPECIAL PRIVILEDGE"/>
    <s v="1 OTHER"/>
    <n v="1"/>
    <m/>
  </r>
  <r>
    <n v="667"/>
    <x v="9"/>
    <x v="6"/>
    <s v="LARIOSA ALBERT R."/>
    <s v="GSO"/>
    <x v="0"/>
    <d v="2022-05-31T00:00:00"/>
    <d v="2022-06-30T00:00:00"/>
    <s v="WITHOUTPAY"/>
    <s v="WITHOUTPAY"/>
    <s v="23 WITHOUTPAY"/>
    <n v="23"/>
    <m/>
  </r>
  <r>
    <n v="668"/>
    <x v="9"/>
    <x v="91"/>
    <s v="PARAISO MARIA LORENA D."/>
    <s v="EEO/CITY MARKET"/>
    <x v="0"/>
    <d v="2022-07-25T00:00:00"/>
    <d v="2022-07-25T00:00:00"/>
    <s v="SL"/>
    <m/>
    <s v="1 SL"/>
    <n v="1"/>
    <m/>
  </r>
  <r>
    <n v="669"/>
    <x v="9"/>
    <x v="84"/>
    <s v="MARASIGAN BIENVENIDO E."/>
    <s v="GSO"/>
    <x v="0"/>
    <d v="2022-07-22T00:00:00"/>
    <d v="2022-07-22T00:00:00"/>
    <s v="SL"/>
    <m/>
    <s v="1 SL"/>
    <n v="1"/>
    <m/>
  </r>
  <r>
    <n v="669"/>
    <x v="9"/>
    <x v="84"/>
    <s v="MARASIGAN BIENVENIDO E."/>
    <s v="GSO"/>
    <x v="0"/>
    <d v="2022-07-25T00:00:00"/>
    <d v="2022-07-27T00:00:00"/>
    <s v="SL"/>
    <m/>
    <s v="3 SL"/>
    <n v="3"/>
    <m/>
  </r>
  <r>
    <n v="670"/>
    <x v="9"/>
    <x v="14"/>
    <s v="RODRIGUEZ NARCISCO E."/>
    <s v="EEO/CITY MARKET"/>
    <x v="0"/>
    <d v="2022-07-14T00:00:00"/>
    <d v="2022-07-14T00:00:00"/>
    <s v="SL"/>
    <m/>
    <s v="1 SL"/>
    <n v="1"/>
    <m/>
  </r>
  <r>
    <n v="671"/>
    <x v="9"/>
    <x v="19"/>
    <s v="SABULAAN MARIA LEAH M."/>
    <s v="CPDO"/>
    <x v="0"/>
    <d v="2022-07-22T00:00:00"/>
    <d v="2022-07-22T00:00:00"/>
    <s v="VL"/>
    <m/>
    <s v="1 VL"/>
    <n v="1"/>
    <m/>
  </r>
  <r>
    <n v="671"/>
    <x v="9"/>
    <x v="19"/>
    <s v="SABULAAN MARIA LEAH M."/>
    <s v="CPDO"/>
    <x v="0"/>
    <d v="2022-07-25T00:00:00"/>
    <d v="2022-07-25T00:00:00"/>
    <s v="VL"/>
    <m/>
    <s v="1 VL"/>
    <n v="1"/>
    <m/>
  </r>
  <r>
    <n v="672"/>
    <x v="10"/>
    <x v="40"/>
    <s v="LORILLA LOIDA P."/>
    <s v="TCSNHS-ISHS"/>
    <x v="0"/>
    <d v="2022-04-18T00:00:00"/>
    <d v="2022-04-19T00:00:00"/>
    <s v="SL"/>
    <m/>
    <s v="2 SL"/>
    <n v="2"/>
    <m/>
  </r>
  <r>
    <n v="673"/>
    <x v="10"/>
    <x v="94"/>
    <s v="DERLA ARTHUR D."/>
    <s v="CENRO"/>
    <x v="0"/>
    <d v="2022-08-01T00:00:00"/>
    <d v="2022-08-01T00:00:00"/>
    <s v="OTHER"/>
    <s v="SEC 21 EO 292 SPECIAL PRIVILEDGE"/>
    <s v="1 OTHER"/>
    <n v="1"/>
    <m/>
  </r>
  <r>
    <n v="674"/>
    <x v="10"/>
    <x v="48"/>
    <s v="HERNANDEZ RODERICK M."/>
    <s v="EEO/CITY MARKET"/>
    <x v="0"/>
    <d v="2022-08-04T00:00:00"/>
    <d v="2022-08-04T00:00:00"/>
    <s v="VL"/>
    <m/>
    <s v="1 VL"/>
    <n v="1"/>
    <m/>
  </r>
  <r>
    <n v="674"/>
    <x v="10"/>
    <x v="48"/>
    <s v="HERNANDEZ RODERICK M."/>
    <s v="EEO/CITY MARKET"/>
    <x v="0"/>
    <d v="2022-08-10T00:00:00"/>
    <d v="2022-08-11T00:00:00"/>
    <s v="VL"/>
    <m/>
    <s v="2 VL"/>
    <n v="2"/>
    <m/>
  </r>
  <r>
    <n v="675"/>
    <x v="10"/>
    <x v="48"/>
    <s v="DIMAANO LEOVIGILDA A."/>
    <s v="EEO/CITY MARKET"/>
    <x v="0"/>
    <d v="2022-08-10T00:00:00"/>
    <d v="2022-08-10T00:00:00"/>
    <s v="VL"/>
    <m/>
    <s v="1 VL"/>
    <n v="1"/>
    <m/>
  </r>
  <r>
    <n v="675"/>
    <x v="10"/>
    <x v="48"/>
    <s v="DIMAANO LEOVIGILDA A."/>
    <s v="EEO/CITY MARKET"/>
    <x v="0"/>
    <d v="2022-08-18T00:00:00"/>
    <d v="2022-08-19T00:00:00"/>
    <s v="VL"/>
    <m/>
    <s v="2 VL"/>
    <n v="2"/>
    <m/>
  </r>
  <r>
    <n v="676"/>
    <x v="10"/>
    <x v="29"/>
    <s v="MARASIGAN BIENVENIDO E."/>
    <s v="GSO"/>
    <x v="0"/>
    <d v="2022-07-11T00:00:00"/>
    <d v="2022-07-11T00:00:00"/>
    <s v="SL"/>
    <m/>
    <s v="1 SL"/>
    <n v="1"/>
    <m/>
  </r>
  <r>
    <n v="677"/>
    <x v="10"/>
    <x v="95"/>
    <s v="MARASIGAN BIENVENIDO E."/>
    <s v="GSO"/>
    <x v="0"/>
    <d v="2022-05-10T00:00:00"/>
    <d v="2022-05-31T00:00:00"/>
    <s v="WITHOUTPAY"/>
    <s v="WITHOUTPAY"/>
    <s v="16 WITHOUTPAY"/>
    <n v="16"/>
    <m/>
  </r>
  <r>
    <n v="678"/>
    <x v="10"/>
    <x v="21"/>
    <s v="MARASIGAN BIENVENIDO E."/>
    <s v="GSO"/>
    <x v="0"/>
    <d v="2022-07-14T00:00:00"/>
    <d v="2022-07-15T00:00:00"/>
    <s v="WITHOUTPAY"/>
    <s v="WITHOUTPAY"/>
    <s v="2 WITHOUTPAY"/>
    <n v="2"/>
    <m/>
  </r>
  <r>
    <n v="678"/>
    <x v="10"/>
    <x v="21"/>
    <s v="MARASIGAN BIENVENIDO E."/>
    <s v="GSO"/>
    <x v="0"/>
    <d v="2022-07-18T00:00:00"/>
    <d v="2022-07-19T00:00:00"/>
    <s v="WITHOUTPAY"/>
    <s v="WITHOUTPAY "/>
    <s v="2 WITHOUTPAY"/>
    <n v="2"/>
    <m/>
  </r>
  <r>
    <n v="679"/>
    <x v="10"/>
    <x v="96"/>
    <s v="ANGCAYA JENNY ROSE S."/>
    <s v="CTO-LICENSE"/>
    <x v="0"/>
    <d v="2022-08-08T00:00:00"/>
    <d v="2022-08-08T00:00:00"/>
    <s v="OTHER"/>
    <s v="SEC 21 EO 292 SPECIAL PRIVILEDGE"/>
    <s v="1 OTHER"/>
    <n v="1"/>
    <m/>
  </r>
  <r>
    <n v="680"/>
    <x v="10"/>
    <x v="74"/>
    <s v="MARASIGAN BIENVENIDO E."/>
    <s v="GSO"/>
    <x v="0"/>
    <d v="2022-04-26T00:00:00"/>
    <d v="2022-04-29T00:00:00"/>
    <s v="WITHOUTPAY"/>
    <s v="WITHOUTPAY"/>
    <s v="4 WITHOUTPAY"/>
    <n v="4"/>
    <m/>
  </r>
  <r>
    <n v="680"/>
    <x v="10"/>
    <x v="74"/>
    <s v="MARASIGAN BIENVENIDO E."/>
    <s v="GSO"/>
    <x v="0"/>
    <d v="2022-05-02T00:00:00"/>
    <d v="2022-05-06T00:00:00"/>
    <s v="WITHOUTPAY"/>
    <s v="WITHOUTPAY"/>
    <s v="5 WITHOUTPAY"/>
    <n v="5"/>
    <m/>
  </r>
  <r>
    <n v="681"/>
    <x v="10"/>
    <x v="78"/>
    <s v="TIBAYAN EUFEMIA O."/>
    <s v="CHO"/>
    <x v="0"/>
    <d v="2022-08-01T00:00:00"/>
    <d v="2022-08-03T00:00:00"/>
    <s v="SL"/>
    <m/>
    <s v="3 SL"/>
    <n v="3"/>
    <m/>
  </r>
  <r>
    <n v="681"/>
    <x v="10"/>
    <x v="78"/>
    <s v="TIBAYAN EUFEMIA O."/>
    <s v="CHO"/>
    <x v="0"/>
    <d v="2022-08-05T00:00:00"/>
    <d v="2022-08-05T00:00:00"/>
    <s v="OTHER"/>
    <s v="BIRTHDAY LEAVE"/>
    <s v="1 OTHER"/>
    <n v="1"/>
    <m/>
  </r>
  <r>
    <n v="682"/>
    <x v="10"/>
    <x v="80"/>
    <s v="DEL MUNDO JONASA B."/>
    <s v="CHO"/>
    <x v="0"/>
    <d v="2022-08-03T00:00:00"/>
    <d v="2022-08-03T00:00:00"/>
    <s v="SL"/>
    <m/>
    <s v="1 SL"/>
    <n v="1"/>
    <m/>
  </r>
  <r>
    <n v="683"/>
    <x v="10"/>
    <x v="95"/>
    <s v="MERCARDO RENGIE M."/>
    <s v="LCR"/>
    <x v="0"/>
    <d v="2022-05-02T00:00:00"/>
    <d v="2022-05-02T00:00:00"/>
    <s v="SL"/>
    <m/>
    <s v="1 SL"/>
    <n v="1"/>
    <m/>
  </r>
  <r>
    <n v="684"/>
    <x v="10"/>
    <x v="16"/>
    <s v="MERCARDO RENGIE M."/>
    <s v="LCR"/>
    <x v="0"/>
    <d v="2022-06-06T00:00:00"/>
    <d v="2022-06-06T00:00:00"/>
    <s v="SL"/>
    <m/>
    <s v="1 SL"/>
    <n v="1"/>
    <m/>
  </r>
  <r>
    <n v="685"/>
    <x v="10"/>
    <x v="46"/>
    <s v="MERCADO ARLENNIE D."/>
    <s v="BPLO"/>
    <x v="0"/>
    <d v="2022-05-18T00:00:00"/>
    <d v="2022-05-18T00:00:00"/>
    <s v="SL"/>
    <m/>
    <s v="1 SL"/>
    <n v="1"/>
    <m/>
  </r>
  <r>
    <n v="686"/>
    <x v="10"/>
    <x v="35"/>
    <s v="MERCADO ARLENNIE D."/>
    <s v="BPLO"/>
    <x v="0"/>
    <d v="2022-08-08T00:00:00"/>
    <d v="2022-08-08T00:00:00"/>
    <s v="OTHER"/>
    <s v="SEC 21 EO 292 SPECIAL PRIVILEDGE"/>
    <s v="1 OTHER"/>
    <n v="1"/>
    <m/>
  </r>
  <r>
    <n v="687"/>
    <x v="10"/>
    <x v="37"/>
    <s v="MARASIGAN CHRISTIAN M."/>
    <s v="MO"/>
    <x v="0"/>
    <d v="2022-05-16T00:00:00"/>
    <d v="2022-05-16T00:00:00"/>
    <s v="OTHER"/>
    <s v="SEC 25 EO 292 FORCE LEAVE"/>
    <s v="1 OTHER"/>
    <n v="1"/>
    <m/>
  </r>
  <r>
    <n v="688"/>
    <x v="10"/>
    <x v="35"/>
    <s v="MARASIGAN CHRISTIAN M."/>
    <s v="MO"/>
    <x v="0"/>
    <d v="2022-07-28T00:00:00"/>
    <d v="2022-07-29T00:00:00"/>
    <s v="SL"/>
    <m/>
    <s v="2 SL"/>
    <n v="2"/>
    <m/>
  </r>
  <r>
    <n v="689"/>
    <x v="10"/>
    <x v="97"/>
    <s v="MARASIGAN BIENVENIDO E."/>
    <s v="GSO"/>
    <x v="0"/>
    <d v="2022-09-19T00:00:00"/>
    <d v="2022-09-19T00:00:00"/>
    <s v="SL"/>
    <m/>
    <s v="1 SL"/>
    <n v="1"/>
    <m/>
  </r>
  <r>
    <n v="690"/>
    <x v="10"/>
    <x v="86"/>
    <s v="MARASIGAN BIENVENIDO E."/>
    <s v="GSO"/>
    <x v="0"/>
    <d v="2022-09-12T00:00:00"/>
    <d v="2022-09-16T00:00:00"/>
    <s v="VL"/>
    <m/>
    <s v="5 VL"/>
    <n v="5"/>
    <m/>
  </r>
  <r>
    <n v="691"/>
    <x v="10"/>
    <x v="98"/>
    <s v="GARCIA JOAN B."/>
    <s v="ONT"/>
    <x v="0"/>
    <d v="2022-10-26T00:00:00"/>
    <d v="2022-10-28T00:00:00"/>
    <s v="OTHER"/>
    <s v="SEC 25 EO 292 FORCE LEAVE"/>
    <s v="3 OTHER"/>
    <n v="3"/>
    <m/>
  </r>
  <r>
    <n v="692"/>
    <x v="10"/>
    <x v="98"/>
    <s v="GARCIA JOAN B."/>
    <s v="ONT"/>
    <x v="0"/>
    <d v="2022-10-21T00:00:00"/>
    <d v="2022-10-21T00:00:00"/>
    <s v="OTHER"/>
    <s v="SEC 21 EO 292 SPECIAL PRIVILEDGE"/>
    <s v="1 OTHER"/>
    <n v="1"/>
    <m/>
  </r>
  <r>
    <n v="693"/>
    <x v="10"/>
    <x v="99"/>
    <s v="PEJI NARCISO V."/>
    <s v="TCIS"/>
    <x v="2"/>
    <d v="2022-10-13T00:00:00"/>
    <d v="2022-10-14T00:00:00"/>
    <s v="WITHOUTPAY"/>
    <s v="SL"/>
    <s v="2 WITHOUTPAY"/>
    <n v="2"/>
    <m/>
  </r>
  <r>
    <n v="693"/>
    <x v="10"/>
    <x v="99"/>
    <s v="PEJI NARCISO V."/>
    <s v="TCIS"/>
    <x v="2"/>
    <d v="2022-10-17T00:00:00"/>
    <d v="2022-10-21T00:00:00"/>
    <s v="WITHOUTPAY"/>
    <s v="SL"/>
    <s v="5 WITHOUTPAY"/>
    <n v="5"/>
    <m/>
  </r>
  <r>
    <n v="693"/>
    <x v="10"/>
    <x v="99"/>
    <s v="PEJI NARCISO V."/>
    <s v="TCIS"/>
    <x v="2"/>
    <d v="2022-10-24T00:00:00"/>
    <d v="2022-10-28T00:00:00"/>
    <s v="WITHOUTPAY"/>
    <s v="SL"/>
    <s v="5 WITHOUTPAY"/>
    <n v="5"/>
    <m/>
  </r>
  <r>
    <n v="693"/>
    <x v="10"/>
    <x v="99"/>
    <s v="PEJI NARCISO V."/>
    <s v="TCIS"/>
    <x v="2"/>
    <d v="2022-10-31T00:00:00"/>
    <d v="2022-10-31T00:00:00"/>
    <s v="WITHOUTPAY"/>
    <s v="SL"/>
    <s v="1 WITHOUTPAY"/>
    <n v="1"/>
    <m/>
  </r>
  <r>
    <n v="694"/>
    <x v="11"/>
    <x v="100"/>
    <s v="RODRIGUEZ JERALD  "/>
    <s v="CENRO"/>
    <x v="0"/>
    <d v="2022-09-21T00:00:00"/>
    <d v="2022-09-22T00:00:00"/>
    <s v="SL"/>
    <m/>
    <s v="2 SL"/>
    <n v="2"/>
    <m/>
  </r>
  <r>
    <n v="695"/>
    <x v="11"/>
    <x v="101"/>
    <s v="AMBION HERSHEY D."/>
    <s v="CHO"/>
    <x v="0"/>
    <d v="2022-09-08T00:00:00"/>
    <d v="2022-09-08T00:00:00"/>
    <s v="VL"/>
    <m/>
    <s v="1 VL"/>
    <n v="1"/>
    <m/>
  </r>
  <r>
    <n v="696"/>
    <x v="11"/>
    <x v="102"/>
    <s v="CONTRERAS SARAH JANE P."/>
    <s v="TCNHS-ISHS"/>
    <x v="0"/>
    <d v="2022-09-07T00:00:00"/>
    <d v="2022-09-07T00:00:00"/>
    <s v="VL"/>
    <m/>
    <s v="1 VL"/>
    <n v="1"/>
    <m/>
  </r>
  <r>
    <n v="697"/>
    <x v="11"/>
    <x v="35"/>
    <s v="ESTIEBER ARISTOTLE B."/>
    <s v="CENRO"/>
    <x v="0"/>
    <d v="2022-07-28T00:00:00"/>
    <d v="2022-07-29T00:00:00"/>
    <s v="SL"/>
    <m/>
    <s v="2 SL"/>
    <n v="2"/>
    <m/>
  </r>
  <r>
    <n v="698"/>
    <x v="11"/>
    <x v="79"/>
    <s v="DE CASTRO  CHRISTINE JEAN D."/>
    <s v="CSWDO"/>
    <x v="0"/>
    <d v="2022-08-10T00:00:00"/>
    <d v="2022-08-10T00:00:00"/>
    <s v="OTHER"/>
    <s v="SEC 21 EO 292 SPECIAL PRIVILEDGE"/>
    <s v="1 OTHER"/>
    <n v="1"/>
    <m/>
  </r>
  <r>
    <n v="699"/>
    <x v="11"/>
    <x v="79"/>
    <s v="ZAFRA REYNANTE B."/>
    <s v="TICC"/>
    <x v="0"/>
    <d v="2022-07-21T00:00:00"/>
    <d v="2022-07-22T00:00:00"/>
    <s v="SL"/>
    <m/>
    <s v="2 SL"/>
    <n v="2"/>
    <m/>
  </r>
  <r>
    <n v="699"/>
    <x v="11"/>
    <x v="79"/>
    <s v="ZAFRA REYNANTE B."/>
    <s v="TICC"/>
    <x v="0"/>
    <d v="2022-07-24T00:00:00"/>
    <d v="2022-07-24T00:00:00"/>
    <s v="SL"/>
    <m/>
    <s v="0 SL"/>
    <n v="0"/>
    <m/>
  </r>
  <r>
    <n v="700"/>
    <x v="11"/>
    <x v="79"/>
    <s v="VILLANUEVA RICHELLE A."/>
    <s v="TICC"/>
    <x v="0"/>
    <d v="2022-08-10T00:00:00"/>
    <d v="2022-08-10T00:00:00"/>
    <s v="OTHER"/>
    <s v="SEC 21 EO 292 SPECIAL PRIVILEDGE"/>
    <s v="1 OTHER"/>
    <n v="1"/>
    <m/>
  </r>
  <r>
    <n v="701"/>
    <x v="11"/>
    <x v="80"/>
    <s v="ANGCAYA IRENE V."/>
    <s v="TICC"/>
    <x v="0"/>
    <d v="2022-07-29T00:00:00"/>
    <d v="2022-07-29T00:00:00"/>
    <s v="OTHER"/>
    <s v="SEC 21 EO 292 SPECIAL PRIVILEDGE"/>
    <s v="1 OTHER"/>
    <n v="1"/>
    <m/>
  </r>
  <r>
    <n v="702"/>
    <x v="11"/>
    <x v="80"/>
    <s v="ANGCAYA IRENE V."/>
    <s v="TICC"/>
    <x v="0"/>
    <d v="2022-08-01T00:00:00"/>
    <d v="2022-08-01T00:00:00"/>
    <s v="SL"/>
    <m/>
    <s v="1 SL"/>
    <n v="1"/>
    <m/>
  </r>
  <r>
    <n v="703"/>
    <x v="11"/>
    <x v="35"/>
    <s v="PANGANIBAN CAROLINA L."/>
    <s v="TICC"/>
    <x v="0"/>
    <d v="2022-07-31T00:00:00"/>
    <d v="2022-07-31T00:00:00"/>
    <s v="SL"/>
    <m/>
    <s v="0 SL"/>
    <n v="0"/>
    <m/>
  </r>
  <r>
    <n v="704"/>
    <x v="11"/>
    <x v="35"/>
    <s v="PUNZALAN LUCIANA A."/>
    <s v="TCNHS"/>
    <x v="0"/>
    <d v="2022-07-25T00:00:00"/>
    <d v="2022-07-27T00:00:00"/>
    <s v="SL"/>
    <m/>
    <s v="3 SL"/>
    <n v="3"/>
    <m/>
  </r>
  <r>
    <n v="705"/>
    <x v="11"/>
    <x v="90"/>
    <s v="LORILLA LOIDA P."/>
    <s v="TCSNHS-ISHS"/>
    <x v="0"/>
    <d v="2022-07-25T00:00:00"/>
    <d v="2022-07-27T00:00:00"/>
    <s v="OTHER"/>
    <s v="BIRTHDAY LEAVE"/>
    <s v="3 OTHER"/>
    <n v="3"/>
    <m/>
  </r>
  <r>
    <n v="706"/>
    <x v="11"/>
    <x v="35"/>
    <s v="DISEPEDA MACARIA P."/>
    <s v="TICC"/>
    <x v="0"/>
    <d v="2022-07-28T00:00:00"/>
    <d v="2022-07-28T00:00:00"/>
    <s v="SL"/>
    <m/>
    <s v="1 SL"/>
    <n v="1"/>
    <m/>
  </r>
  <r>
    <n v="706"/>
    <x v="11"/>
    <x v="35"/>
    <s v="DISEPEDA MACARIA P."/>
    <s v="TICC"/>
    <x v="0"/>
    <d v="2022-07-30T00:00:00"/>
    <d v="2022-07-30T00:00:00"/>
    <s v="SL"/>
    <m/>
    <s v="0 SL"/>
    <n v="0"/>
    <m/>
  </r>
  <r>
    <n v="707"/>
    <x v="11"/>
    <x v="35"/>
    <s v="MERJILLA JEANETTE B."/>
    <s v="TICC"/>
    <x v="0"/>
    <d v="2022-07-27T00:00:00"/>
    <d v="2022-07-27T00:00:00"/>
    <s v="SL"/>
    <m/>
    <s v="1 SL"/>
    <n v="1"/>
    <m/>
  </r>
  <r>
    <n v="708"/>
    <x v="11"/>
    <x v="35"/>
    <s v="GUTIERREZ RENCELLE LALAINE A."/>
    <s v="MO"/>
    <x v="0"/>
    <d v="2022-07-28T00:00:00"/>
    <d v="2022-07-29T00:00:00"/>
    <s v="SL"/>
    <m/>
    <s v="2 SL"/>
    <n v="2"/>
    <m/>
  </r>
  <r>
    <n v="709"/>
    <x v="11"/>
    <x v="35"/>
    <s v="PEJI REGINE B."/>
    <s v="MO"/>
    <x v="0"/>
    <d v="2022-07-25T00:00:00"/>
    <d v="2022-07-25T00:00:00"/>
    <s v="VL"/>
    <m/>
    <s v="1 VL"/>
    <n v="1"/>
    <m/>
  </r>
  <r>
    <n v="710"/>
    <x v="11"/>
    <x v="35"/>
    <s v="PEJI REGINE B."/>
    <s v="MO"/>
    <x v="0"/>
    <d v="2022-07-28T00:00:00"/>
    <d v="2022-07-29T00:00:00"/>
    <s v="SL"/>
    <m/>
    <s v="2 SL"/>
    <n v="2"/>
    <m/>
  </r>
  <r>
    <n v="711"/>
    <x v="11"/>
    <x v="48"/>
    <s v="PAGLINAWAN JESSIE M."/>
    <s v="CENRO"/>
    <x v="0"/>
    <d v="2022-07-28T00:00:00"/>
    <d v="2022-07-28T00:00:00"/>
    <s v="SL"/>
    <m/>
    <s v="1 SL"/>
    <n v="1"/>
    <m/>
  </r>
  <r>
    <n v="712"/>
    <x v="11"/>
    <x v="20"/>
    <s v="COSA PAOLA GRACE P."/>
    <s v="ASSESSOR"/>
    <x v="0"/>
    <d v="2022-08-05T00:00:00"/>
    <d v="2022-08-05T00:00:00"/>
    <s v="VL"/>
    <m/>
    <s v="1 VL"/>
    <n v="1"/>
    <m/>
  </r>
  <r>
    <n v="713"/>
    <x v="11"/>
    <x v="84"/>
    <s v="DILIDILI AIREEN M."/>
    <s v="TICC"/>
    <x v="0"/>
    <d v="2022-07-27T00:00:00"/>
    <d v="2022-07-27T00:00:00"/>
    <s v="SL"/>
    <m/>
    <s v="1 SL"/>
    <n v="1"/>
    <m/>
  </r>
  <r>
    <n v="714"/>
    <x v="11"/>
    <x v="80"/>
    <s v="GATPANDAN MICHAEL E."/>
    <s v="GSO"/>
    <x v="0"/>
    <d v="2022-08-02T00:00:00"/>
    <d v="2022-08-02T00:00:00"/>
    <s v="SL"/>
    <m/>
    <s v="1 SL"/>
    <n v="1"/>
    <m/>
  </r>
  <r>
    <n v="715"/>
    <x v="11"/>
    <x v="2"/>
    <s v="NATANAUAN MARY JANE G."/>
    <s v="PICNIC GROVE"/>
    <x v="0"/>
    <d v="2022-05-21T00:00:00"/>
    <d v="2022-05-23T00:00:00"/>
    <s v="SL"/>
    <m/>
    <s v="1 SL"/>
    <n v="1"/>
    <m/>
  </r>
  <r>
    <n v="716"/>
    <x v="11"/>
    <x v="35"/>
    <s v="GUEVARRA ROLANDO  "/>
    <s v="CENRO"/>
    <x v="0"/>
    <d v="2022-08-08T00:00:00"/>
    <d v="2022-08-10T00:00:00"/>
    <s v="OTHER"/>
    <s v="SEC 25 EO 292 FORCE LEAVE"/>
    <s v="3 OTHER"/>
    <n v="3"/>
    <m/>
  </r>
  <r>
    <n v="717"/>
    <x v="11"/>
    <x v="35"/>
    <s v="GONZALES CHRISTI NERISSE E."/>
    <s v="CEO"/>
    <x v="0"/>
    <d v="2022-07-29T00:00:00"/>
    <d v="2022-07-29T00:00:00"/>
    <s v="SL"/>
    <m/>
    <s v="1 SL"/>
    <n v="1"/>
    <m/>
  </r>
  <r>
    <n v="718"/>
    <x v="11"/>
    <x v="79"/>
    <s v="GONZALES MARY JANE D."/>
    <s v="CSWDO"/>
    <x v="0"/>
    <d v="2022-07-29T00:00:00"/>
    <d v="2022-07-29T00:00:00"/>
    <s v="SL"/>
    <m/>
    <s v="1 SL"/>
    <n v="1"/>
    <m/>
  </r>
  <r>
    <n v="718"/>
    <x v="11"/>
    <x v="79"/>
    <s v="GONZALES MARY JANE D."/>
    <s v="CSWDO"/>
    <x v="0"/>
    <d v="2022-08-01T00:00:00"/>
    <d v="2022-08-03T00:00:00"/>
    <s v="SL"/>
    <m/>
    <s v="3 SL"/>
    <n v="3"/>
    <m/>
  </r>
  <r>
    <n v="719"/>
    <x v="11"/>
    <x v="103"/>
    <s v="GONZALES MARY JANE D."/>
    <s v="CSWDO"/>
    <x v="0"/>
    <d v="2022-08-12T00:00:00"/>
    <d v="2022-08-12T00:00:00"/>
    <s v="SL"/>
    <m/>
    <s v="1 SL"/>
    <n v="1"/>
    <m/>
  </r>
  <r>
    <n v="719"/>
    <x v="11"/>
    <x v="103"/>
    <s v="GONZALES MARY JANE D."/>
    <s v="CSWDO"/>
    <x v="0"/>
    <d v="2022-08-15T00:00:00"/>
    <d v="2022-08-16T00:00:00"/>
    <s v="SL"/>
    <m/>
    <s v="2 SL"/>
    <n v="2"/>
    <m/>
  </r>
  <r>
    <n v="720"/>
    <x v="11"/>
    <x v="14"/>
    <s v="HERNANDEZ RODERICK M."/>
    <s v="EEO/CITY MARKET"/>
    <x v="0"/>
    <d v="2022-07-14T00:00:00"/>
    <d v="2022-07-14T00:00:00"/>
    <s v="SL"/>
    <m/>
    <s v="1 SL"/>
    <n v="1"/>
    <m/>
  </r>
  <r>
    <n v="720"/>
    <x v="11"/>
    <x v="14"/>
    <s v="HERNANDEZ RODERICK M."/>
    <s v="EEO/CITY MARKET"/>
    <x v="0"/>
    <d v="2022-07-16T00:00:00"/>
    <d v="2022-07-16T00:00:00"/>
    <s v="SL"/>
    <m/>
    <s v="0 SL"/>
    <n v="0"/>
    <m/>
  </r>
  <r>
    <n v="720"/>
    <x v="11"/>
    <x v="14"/>
    <s v="HERNANDEZ RODERICK M."/>
    <s v="EEO/CITY MARKET"/>
    <x v="0"/>
    <d v="2022-07-18T00:00:00"/>
    <d v="2022-07-21T00:00:00"/>
    <s v="SL"/>
    <m/>
    <s v="4 SL"/>
    <n v="4"/>
    <m/>
  </r>
  <r>
    <n v="720"/>
    <x v="11"/>
    <x v="14"/>
    <s v="HERNANDEZ RODERICK M."/>
    <s v="EEO/CITY MARKET"/>
    <x v="0"/>
    <d v="2022-07-27T00:00:00"/>
    <d v="2022-07-28T00:00:00"/>
    <s v="SL"/>
    <m/>
    <s v="2 SL"/>
    <n v="2"/>
    <m/>
  </r>
  <r>
    <n v="721"/>
    <x v="11"/>
    <x v="3"/>
    <s v="LORILLA LOIDA P."/>
    <s v="TCSNHS-ISHS"/>
    <x v="0"/>
    <d v="2022-07-11T00:00:00"/>
    <d v="2022-07-13T00:00:00"/>
    <s v="SL"/>
    <m/>
    <s v="3 SL"/>
    <n v="3"/>
    <m/>
  </r>
  <r>
    <n v="722"/>
    <x v="11"/>
    <x v="36"/>
    <s v="LANDICHO ROSALINA B."/>
    <s v="EEO/CITY MARKET"/>
    <x v="0"/>
    <d v="2022-07-04T00:00:00"/>
    <d v="2022-07-06T00:00:00"/>
    <s v="SL"/>
    <m/>
    <s v="3 SL"/>
    <n v="3"/>
    <m/>
  </r>
  <r>
    <n v="723"/>
    <x v="11"/>
    <x v="23"/>
    <s v="LUNA LALAINE D."/>
    <s v="CENRO"/>
    <x v="1"/>
    <d v="2022-05-30T00:00:00"/>
    <d v="2022-05-30T00:00:00"/>
    <s v="SL"/>
    <m/>
    <s v="1 SL"/>
    <n v="1"/>
    <m/>
  </r>
  <r>
    <n v="724"/>
    <x v="11"/>
    <x v="13"/>
    <s v="LANDICHO CHARLENE R."/>
    <s v="GSO"/>
    <x v="0"/>
    <d v="2022-05-24T00:00:00"/>
    <d v="2022-05-24T00:00:00"/>
    <s v="OTHER"/>
    <s v="DOMESTIC EMERGENCY"/>
    <s v="1 OTHER"/>
    <n v="1"/>
    <m/>
  </r>
  <r>
    <n v="725"/>
    <x v="11"/>
    <x v="48"/>
    <s v="OCAMPO NOVELYN U."/>
    <s v="CSWDO"/>
    <x v="0"/>
    <d v="2022-08-01T00:00:00"/>
    <d v="2022-08-01T00:00:00"/>
    <s v="SL"/>
    <m/>
    <s v="1 SL"/>
    <n v="1"/>
    <m/>
  </r>
  <r>
    <n v="726"/>
    <x v="11"/>
    <x v="95"/>
    <s v="VILLANUEVA DAVE RONILLO V."/>
    <s v="CEO"/>
    <x v="0"/>
    <d v="2022-05-04T00:00:00"/>
    <d v="2022-05-06T00:00:00"/>
    <s v="Paternity"/>
    <m/>
    <s v="3 Paternity"/>
    <n v="3"/>
    <m/>
  </r>
  <r>
    <n v="726"/>
    <x v="11"/>
    <x v="95"/>
    <s v="VILLANUEVA DAVE RONILLO V."/>
    <s v="CEO"/>
    <x v="0"/>
    <d v="2022-05-10T00:00:00"/>
    <d v="2022-05-13T00:00:00"/>
    <s v="Paternity"/>
    <m/>
    <s v="4 Paternity"/>
    <n v="4"/>
    <m/>
  </r>
  <r>
    <n v="727"/>
    <x v="11"/>
    <x v="7"/>
    <s v="VILLANUEVA DAVE RONILLO V."/>
    <s v="CEO"/>
    <x v="0"/>
    <d v="2022-06-09T00:00:00"/>
    <d v="2022-06-09T00:00:00"/>
    <s v="OTHER"/>
    <s v="SEC 21 EO 292 SPECIAL PRIVILEDGE"/>
    <s v="1 OTHER"/>
    <n v="1"/>
    <m/>
  </r>
  <r>
    <n v="728"/>
    <x v="11"/>
    <x v="104"/>
    <s v="GONZALES MARIO O."/>
    <s v="GSO"/>
    <x v="0"/>
    <d v="2022-10-06T00:00:00"/>
    <d v="2022-10-07T00:00:00"/>
    <s v="SL"/>
    <m/>
    <s v="2 SL"/>
    <n v="2"/>
    <m/>
  </r>
  <r>
    <n v="729"/>
    <x v="11"/>
    <x v="99"/>
    <s v="MARASIGAN BIENVENIDO E."/>
    <s v="GSO"/>
    <x v="0"/>
    <d v="2022-10-04T00:00:00"/>
    <d v="2022-10-07T00:00:00"/>
    <s v="SL"/>
    <m/>
    <s v="4 SL"/>
    <n v="4"/>
    <m/>
  </r>
  <r>
    <n v="730"/>
    <x v="11"/>
    <x v="105"/>
    <s v="ABELA IMELDA C."/>
    <s v="ACCOUNTING"/>
    <x v="0"/>
    <d v="2022-09-07T00:00:00"/>
    <d v="2022-09-07T00:00:00"/>
    <s v="SL"/>
    <m/>
    <s v="1 SL"/>
    <n v="1"/>
    <m/>
  </r>
  <r>
    <n v="731"/>
    <x v="11"/>
    <x v="106"/>
    <s v="VILLANUEVA ISMAEL D."/>
    <s v="CHO"/>
    <x v="0"/>
    <d v="2022-08-11T00:00:00"/>
    <d v="2022-08-11T00:00:00"/>
    <s v="SL"/>
    <m/>
    <s v="1 SL"/>
    <n v="1"/>
    <m/>
  </r>
  <r>
    <n v="732"/>
    <x v="11"/>
    <x v="81"/>
    <s v="DERLA APOLONIO JR D."/>
    <s v="CENRO"/>
    <x v="0"/>
    <d v="2022-08-09T00:00:00"/>
    <d v="2022-08-09T00:00:00"/>
    <s v="SL"/>
    <m/>
    <s v="1 SL"/>
    <n v="1"/>
    <m/>
  </r>
  <r>
    <n v="733"/>
    <x v="11"/>
    <x v="81"/>
    <s v="COSME CORAZON O."/>
    <s v="TCIS"/>
    <x v="0"/>
    <d v="2022-08-15T00:00:00"/>
    <d v="2022-08-15T00:00:00"/>
    <s v="VL"/>
    <m/>
    <s v="1 VL"/>
    <n v="1"/>
    <m/>
  </r>
  <r>
    <n v="734"/>
    <x v="11"/>
    <x v="79"/>
    <s v="SUMAGUI FELICITAS M."/>
    <s v="CSWDO"/>
    <x v="0"/>
    <d v="2022-08-09T00:00:00"/>
    <d v="2022-08-09T00:00:00"/>
    <s v="OTHER"/>
    <s v="SEC 21 EO 292 SPECIAL PRIVILEDGE"/>
    <s v="1 OTHER"/>
    <n v="1"/>
    <m/>
  </r>
  <r>
    <n v="735"/>
    <x v="11"/>
    <x v="15"/>
    <s v="PEJI REGINE B."/>
    <s v="MO"/>
    <x v="0"/>
    <d v="2022-06-08T00:00:00"/>
    <d v="2022-06-08T00:00:00"/>
    <s v="OTHER"/>
    <s v="SEC 21 EO 292 SPECIAL PRIVILEDGE"/>
    <s v="1 OTHER"/>
    <n v="1"/>
    <m/>
  </r>
  <r>
    <n v="736"/>
    <x v="11"/>
    <x v="107"/>
    <s v="OPO CONEY V."/>
    <s v="HOUSING"/>
    <x v="0"/>
    <d v="2022-09-13T00:00:00"/>
    <d v="2022-09-15T00:00:00"/>
    <s v="SL"/>
    <m/>
    <s v="3 SL"/>
    <n v="3"/>
    <m/>
  </r>
  <r>
    <n v="737"/>
    <x v="11"/>
    <x v="108"/>
    <s v="DE GUIA MARIVIC B."/>
    <s v="TICC"/>
    <x v="2"/>
    <d v="2022-09-01T00:00:00"/>
    <d v="2022-09-01T00:00:00"/>
    <s v="WITHOUTPAY"/>
    <s v="WITHOUTPAY"/>
    <s v="1 WITHOUTPAY"/>
    <n v="1"/>
    <m/>
  </r>
  <r>
    <n v="738"/>
    <x v="11"/>
    <x v="108"/>
    <s v="MELADO LEONILA JR P."/>
    <s v="TICC"/>
    <x v="2"/>
    <d v="2022-09-05T00:00:00"/>
    <d v="2022-09-05T00:00:00"/>
    <s v="WITHOUTPAY"/>
    <s v="SL"/>
    <s v="1 WITHOUTPAY"/>
    <n v="1"/>
    <m/>
  </r>
  <r>
    <n v="739"/>
    <x v="11"/>
    <x v="108"/>
    <s v="NUÑEZ RUBEN JR J."/>
    <s v="TICC"/>
    <x v="2"/>
    <d v="2022-09-05T00:00:00"/>
    <d v="2022-09-05T00:00:00"/>
    <s v="WITHOUTPAY"/>
    <s v="SL"/>
    <s v="1 WITHOUTPAY"/>
    <n v="1"/>
    <m/>
  </r>
  <r>
    <n v="740"/>
    <x v="11"/>
    <x v="86"/>
    <s v="PUNZALAN LUCIANA A."/>
    <s v="TCNHS"/>
    <x v="0"/>
    <d v="2022-08-11T00:00:00"/>
    <d v="2022-08-12T00:00:00"/>
    <s v="SL"/>
    <m/>
    <s v="2 SL"/>
    <n v="2"/>
    <m/>
  </r>
  <r>
    <n v="741"/>
    <x v="11"/>
    <x v="102"/>
    <s v="PUNZALAN LUCIANA A."/>
    <s v="TCNHS"/>
    <x v="0"/>
    <d v="2022-09-21T00:00:00"/>
    <d v="2022-09-22T00:00:00"/>
    <s v="SL"/>
    <m/>
    <s v="2 SL"/>
    <n v="2"/>
    <m/>
  </r>
  <r>
    <n v="742"/>
    <x v="11"/>
    <x v="86"/>
    <s v="PUNZALAN LUCIANA A."/>
    <s v="TCNHS"/>
    <x v="0"/>
    <d v="2022-08-09T00:00:00"/>
    <d v="2022-08-10T00:00:00"/>
    <s v="SL"/>
    <m/>
    <s v="2 SL"/>
    <n v="2"/>
    <m/>
  </r>
  <r>
    <n v="743"/>
    <x v="11"/>
    <x v="102"/>
    <s v="NACARIO GLENN B."/>
    <s v="TCNHS"/>
    <x v="0"/>
    <d v="2022-09-21T00:00:00"/>
    <d v="2022-09-22T00:00:00"/>
    <s v="SL"/>
    <m/>
    <s v="2 SL"/>
    <n v="2"/>
    <m/>
  </r>
  <r>
    <n v="744"/>
    <x v="11"/>
    <x v="109"/>
    <s v="CAGUITLA ELSA A."/>
    <s v="PICNIC GROVE"/>
    <x v="0"/>
    <d v="2022-09-05T00:00:00"/>
    <d v="2022-09-09T00:00:00"/>
    <s v="SL"/>
    <m/>
    <s v="5 SL"/>
    <n v="5"/>
    <m/>
  </r>
  <r>
    <n v="744"/>
    <x v="11"/>
    <x v="109"/>
    <s v="CAGUITLA ELSA A."/>
    <s v="PICNIC GROVE"/>
    <x v="0"/>
    <d v="2022-09-12T00:00:00"/>
    <d v="2022-09-14T00:00:00"/>
    <s v="SL"/>
    <m/>
    <s v="3 SL"/>
    <n v="3"/>
    <m/>
  </r>
  <r>
    <n v="745"/>
    <x v="11"/>
    <x v="109"/>
    <s v="CAGUITLA ELSA A."/>
    <s v="PICNIC GROVE"/>
    <x v="0"/>
    <d v="2022-09-15T00:00:00"/>
    <d v="2022-09-16T00:00:00"/>
    <s v="VL"/>
    <m/>
    <s v="2 VL"/>
    <n v="2"/>
    <m/>
  </r>
  <r>
    <n v="745"/>
    <x v="11"/>
    <x v="109"/>
    <s v="CAGUITLA ELSA A."/>
    <s v="PICNIC GROVE"/>
    <x v="0"/>
    <d v="2022-09-19T00:00:00"/>
    <d v="2022-09-23T00:00:00"/>
    <s v="VL"/>
    <m/>
    <s v="5 VL"/>
    <n v="5"/>
    <m/>
  </r>
  <r>
    <n v="745"/>
    <x v="11"/>
    <x v="109"/>
    <s v="CAGUITLA ELSA A."/>
    <s v="PICNIC GROVE"/>
    <x v="0"/>
    <d v="2022-09-26T00:00:00"/>
    <d v="2022-09-27T00:00:00"/>
    <s v="VL"/>
    <m/>
    <s v="2 VL"/>
    <n v="2"/>
    <m/>
  </r>
  <r>
    <n v="746"/>
    <x v="11"/>
    <x v="109"/>
    <s v="BUTALON DIANNE H."/>
    <s v="ONT"/>
    <x v="0"/>
    <d v="2022-09-16T00:00:00"/>
    <d v="2022-09-16T00:00:00"/>
    <s v="SL"/>
    <m/>
    <s v="1 SL"/>
    <n v="1"/>
    <m/>
  </r>
  <r>
    <n v="747"/>
    <x v="11"/>
    <x v="109"/>
    <s v="COSME CORAZON O."/>
    <s v="TCIS"/>
    <x v="0"/>
    <d v="2022-09-22T00:00:00"/>
    <d v="2022-09-22T00:00:00"/>
    <s v="SL"/>
    <m/>
    <s v="1 SL"/>
    <n v="1"/>
    <m/>
  </r>
  <r>
    <n v="748"/>
    <x v="11"/>
    <x v="109"/>
    <s v="DAVID MELANIE D."/>
    <s v="TCIS"/>
    <x v="0"/>
    <d v="2022-09-29T00:00:00"/>
    <d v="2022-09-30T00:00:00"/>
    <s v="VL"/>
    <s v="STUDY LEAVE"/>
    <s v="2 VL"/>
    <n v="2"/>
    <m/>
  </r>
  <r>
    <n v="748"/>
    <x v="11"/>
    <x v="109"/>
    <s v="DAVID MELANIE D."/>
    <s v="TCIS"/>
    <x v="0"/>
    <d v="2022-10-03T00:00:00"/>
    <d v="2022-10-03T00:00:00"/>
    <s v="VL"/>
    <s v="STUDY LEAVE"/>
    <s v="1 VL"/>
    <n v="1"/>
    <m/>
  </r>
  <r>
    <n v="749"/>
    <x v="11"/>
    <x v="109"/>
    <s v="BALBUENA KRISNA MIGUELA S."/>
    <s v="TCIS"/>
    <x v="0"/>
    <d v="2022-09-29T00:00:00"/>
    <d v="2022-09-30T00:00:00"/>
    <s v="VL"/>
    <m/>
    <s v="2 VL"/>
    <n v="2"/>
    <m/>
  </r>
  <r>
    <n v="749"/>
    <x v="11"/>
    <x v="109"/>
    <s v="BALBUENA KRISNA MIGUELA S."/>
    <s v="TCIS"/>
    <x v="0"/>
    <d v="2022-10-03T00:00:00"/>
    <d v="2022-10-03T00:00:00"/>
    <s v="VL"/>
    <m/>
    <s v="1 VL"/>
    <n v="1"/>
    <m/>
  </r>
  <r>
    <n v="750"/>
    <x v="11"/>
    <x v="110"/>
    <s v="TIMPLE ALLAN R."/>
    <s v="TCIS"/>
    <x v="0"/>
    <d v="2022-09-20T00:00:00"/>
    <d v="2022-09-22T00:00:00"/>
    <s v="SL"/>
    <m/>
    <s v="3 SL"/>
    <n v="3"/>
    <m/>
  </r>
  <r>
    <n v="751"/>
    <x v="11"/>
    <x v="109"/>
    <s v="PAZ JOSUE O."/>
    <s v="CENRO"/>
    <x v="0"/>
    <d v="2022-09-29T00:00:00"/>
    <d v="2022-09-29T00:00:00"/>
    <s v="OTHER"/>
    <s v="SEC 21 EO 292 SPECIAL PRIVILEDGE"/>
    <s v="1 OTHER"/>
    <n v="1"/>
    <m/>
  </r>
  <r>
    <n v="752"/>
    <x v="11"/>
    <x v="111"/>
    <s v="DIMAANO LEOVIGILDA A."/>
    <s v="EEO/CITY MARKET"/>
    <x v="0"/>
    <d v="2022-09-29T00:00:00"/>
    <d v="2022-09-30T00:00:00"/>
    <s v="VL"/>
    <m/>
    <s v="2 VL"/>
    <n v="2"/>
    <m/>
  </r>
  <r>
    <n v="753"/>
    <x v="11"/>
    <x v="109"/>
    <s v="RODRIGUEZ NARCISCO E."/>
    <s v="EEO/CITY MARKET"/>
    <x v="0"/>
    <d v="2022-09-29T00:00:00"/>
    <d v="2022-09-29T00:00:00"/>
    <s v="OTHER"/>
    <s v="SEC 21 EO 292 SPECIAL PRIVILEDGE"/>
    <s v="1 OTHER"/>
    <n v="1"/>
    <m/>
  </r>
  <r>
    <n v="753"/>
    <x v="11"/>
    <x v="109"/>
    <s v="RODRIGUEZ NARCISCO E."/>
    <s v="EEO/CITY MARKET"/>
    <x v="0"/>
    <d v="2022-10-01T00:00:00"/>
    <d v="2022-10-01T00:00:00"/>
    <s v="OTHER"/>
    <s v="SEC 21 EO 292 SPECIAL PRIVILEDGE"/>
    <s v="0 OTHER"/>
    <n v="0"/>
    <m/>
  </r>
  <r>
    <n v="753"/>
    <x v="11"/>
    <x v="109"/>
    <s v="RODRIGUEZ NARCISCO E."/>
    <s v="EEO/CITY MARKET"/>
    <x v="0"/>
    <d v="2022-10-03T00:00:00"/>
    <d v="2022-10-03T00:00:00"/>
    <s v="OTHER"/>
    <s v="SEC 21 EO 292 SPECIAL PRIVILEDGE"/>
    <s v="1 OTHER"/>
    <n v="1"/>
    <m/>
  </r>
  <r>
    <n v="754"/>
    <x v="11"/>
    <x v="109"/>
    <s v="VARGAS MELINDA M."/>
    <s v="CSWDO"/>
    <x v="0"/>
    <d v="2022-09-27T00:00:00"/>
    <d v="2022-09-27T00:00:00"/>
    <s v="SL"/>
    <m/>
    <s v="1 SL"/>
    <n v="1"/>
    <m/>
  </r>
  <r>
    <n v="755"/>
    <x v="11"/>
    <x v="102"/>
    <s v="MAGUINAO NIÑA F."/>
    <s v="ONT"/>
    <x v="0"/>
    <d v="2022-09-23T00:00:00"/>
    <d v="2022-09-23T00:00:00"/>
    <s v="SL"/>
    <m/>
    <s v="1 SL"/>
    <n v="1"/>
    <m/>
  </r>
  <r>
    <n v="756"/>
    <x v="11"/>
    <x v="110"/>
    <s v="ANGCAYA IRENE V."/>
    <s v="TICC"/>
    <x v="0"/>
    <d v="2022-09-20T00:00:00"/>
    <d v="2022-09-21T00:00:00"/>
    <s v="SL"/>
    <m/>
    <s v="2 SL"/>
    <n v="2"/>
    <m/>
  </r>
  <r>
    <n v="757"/>
    <x v="11"/>
    <x v="100"/>
    <s v="MERJILLA JEANETTE B."/>
    <s v="TICC"/>
    <x v="0"/>
    <d v="2022-09-22T00:00:00"/>
    <d v="2022-09-22T00:00:00"/>
    <s v="SL"/>
    <m/>
    <s v="1 SL"/>
    <n v="1"/>
    <m/>
  </r>
  <r>
    <n v="758"/>
    <x v="11"/>
    <x v="102"/>
    <s v="ZAFRA REYNANTE B."/>
    <s v="TICC"/>
    <x v="0"/>
    <d v="2022-09-22T00:00:00"/>
    <d v="2022-09-23T00:00:00"/>
    <s v="SL"/>
    <m/>
    <s v="2 SL"/>
    <n v="2"/>
    <m/>
  </r>
  <r>
    <n v="759"/>
    <x v="11"/>
    <x v="102"/>
    <s v="MELADO LEONILA JR P."/>
    <s v="TICC"/>
    <x v="2"/>
    <d v="2022-09-23T00:00:00"/>
    <d v="2022-09-24T00:00:00"/>
    <s v="SL"/>
    <m/>
    <s v="1 SL"/>
    <n v="1"/>
    <m/>
  </r>
  <r>
    <n v="760"/>
    <x v="11"/>
    <x v="102"/>
    <s v="DILIDILI AIREEN M."/>
    <s v="TICC"/>
    <x v="0"/>
    <d v="2022-09-23T00:00:00"/>
    <d v="2022-09-23T00:00:00"/>
    <s v="SL"/>
    <m/>
    <s v="1 SL"/>
    <n v="1"/>
    <m/>
  </r>
  <r>
    <n v="761"/>
    <x v="11"/>
    <x v="100"/>
    <s v="PEPA ARIEL N."/>
    <s v="CHO"/>
    <x v="0"/>
    <d v="2022-09-22T00:00:00"/>
    <d v="2022-09-22T00:00:00"/>
    <s v="SL"/>
    <m/>
    <s v="1 SL"/>
    <n v="1"/>
    <m/>
  </r>
  <r>
    <n v="762"/>
    <x v="11"/>
    <x v="100"/>
    <s v="PEPA ARIEL N."/>
    <s v="CHO"/>
    <x v="0"/>
    <d v="2022-09-15T00:00:00"/>
    <d v="2022-09-15T00:00:00"/>
    <s v="SL"/>
    <m/>
    <s v="1 SL"/>
    <n v="1"/>
    <m/>
  </r>
  <r>
    <n v="763"/>
    <x v="11"/>
    <x v="110"/>
    <s v="DE LEON ANALITA B."/>
    <s v="PICNIC GROVE"/>
    <x v="0"/>
    <d v="2022-09-17T00:00:00"/>
    <d v="2022-09-21T00:00:00"/>
    <s v="SL"/>
    <m/>
    <s v="3 SL"/>
    <n v="3"/>
    <m/>
  </r>
  <r>
    <n v="764"/>
    <x v="11"/>
    <x v="110"/>
    <s v="COSINO RIMWELL  "/>
    <s v="CHO"/>
    <x v="0"/>
    <d v="2022-09-21T00:00:00"/>
    <d v="2022-09-23T00:00:00"/>
    <s v="SL"/>
    <m/>
    <s v="3 SL"/>
    <n v="3"/>
    <m/>
  </r>
  <r>
    <n v="765"/>
    <x v="11"/>
    <x v="99"/>
    <s v="MARASIGAN AGUINO D."/>
    <s v="TOPS-CSU"/>
    <x v="0"/>
    <d v="2022-10-17T00:00:00"/>
    <d v="2022-10-21T00:00:00"/>
    <s v="VL"/>
    <m/>
    <s v="5 VL"/>
    <n v="5"/>
    <m/>
  </r>
  <r>
    <n v="765"/>
    <x v="11"/>
    <x v="99"/>
    <s v="MARASIGAN AGUINO D."/>
    <s v="TOPS-CSU"/>
    <x v="0"/>
    <d v="2022-10-24T00:00:00"/>
    <d v="2022-10-28T00:00:00"/>
    <s v="VL"/>
    <m/>
    <s v="5 VL"/>
    <n v="5"/>
    <m/>
  </r>
  <r>
    <n v="766"/>
    <x v="11"/>
    <x v="112"/>
    <s v="BRIZUELA LENIE E."/>
    <s v="CTO-LICENSE"/>
    <x v="0"/>
    <d v="2022-08-30T00:00:00"/>
    <d v="2022-08-30T00:00:00"/>
    <s v="SL"/>
    <m/>
    <s v="1 SL"/>
    <n v="1"/>
    <m/>
  </r>
  <r>
    <n v="767"/>
    <x v="12"/>
    <x v="64"/>
    <s v="DOGELIO JEAN MELODY M."/>
    <s v="CTO"/>
    <x v="2"/>
    <d v="2022-06-20T00:00:00"/>
    <d v="2022-06-23T00:00:00"/>
    <s v="WITHOUTPAY"/>
    <s v="SL WITHOUTPAY"/>
    <s v="4 WITHOUTPAY"/>
    <n v="4"/>
    <m/>
  </r>
  <r>
    <n v="768"/>
    <x v="12"/>
    <x v="64"/>
    <s v="DOGELIO JEAN MELODY M."/>
    <s v="CTO"/>
    <x v="2"/>
    <d v="2022-06-30T00:00:00"/>
    <d v="2022-06-30T00:00:00"/>
    <s v="WITHOUTPAY"/>
    <s v="SL WITHOUTPAY"/>
    <s v="1 WITHOUTPAY"/>
    <n v="1"/>
    <m/>
  </r>
  <r>
    <n v="768"/>
    <x v="12"/>
    <x v="113"/>
    <s v="ZAFRA REYNANTE B."/>
    <s v="TICC"/>
    <x v="0"/>
    <d v="2022-04-27T00:00:00"/>
    <d v="2022-04-27T00:00:00"/>
    <s v="SL"/>
    <m/>
    <s v="1 SL"/>
    <n v="1"/>
    <m/>
  </r>
  <r>
    <n v="769"/>
    <x v="12"/>
    <x v="114"/>
    <s v="ZAFRA REYNANTE B."/>
    <s v="TICC"/>
    <x v="0"/>
    <d v="2022-05-25T00:00:00"/>
    <d v="2022-05-25T00:00:00"/>
    <s v="SL"/>
    <m/>
    <s v="1 SL"/>
    <n v="1"/>
    <m/>
  </r>
  <r>
    <n v="770"/>
    <x v="12"/>
    <x v="7"/>
    <s v="ZAFRA REYNANTE B."/>
    <s v="TICC"/>
    <x v="0"/>
    <d v="2022-06-08T00:00:00"/>
    <d v="2022-06-08T00:00:00"/>
    <s v="VL"/>
    <m/>
    <s v="1 VL"/>
    <n v="1"/>
    <m/>
  </r>
  <r>
    <n v="771"/>
    <x v="12"/>
    <x v="14"/>
    <s v="ZAFRA REYNANTE B."/>
    <s v="TICC"/>
    <x v="0"/>
    <d v="2022-07-18T00:00:00"/>
    <d v="2022-07-20T00:00:00"/>
    <s v="SL"/>
    <m/>
    <s v="3 SL"/>
    <n v="3"/>
    <m/>
  </r>
  <r>
    <n v="772"/>
    <x v="12"/>
    <x v="66"/>
    <s v="MARAÑON AMY LOU T."/>
    <s v="VMO/SP"/>
    <x v="0"/>
    <m/>
    <m/>
    <s v="OTHER"/>
    <s v="TERMINAL LEAVE"/>
    <s v="0 OTHER"/>
    <n v="0"/>
    <m/>
  </r>
  <r>
    <n v="773"/>
    <x v="12"/>
    <x v="115"/>
    <s v="CAGUITLA GEMINIANO M."/>
    <s v="CENRO"/>
    <x v="0"/>
    <m/>
    <m/>
    <s v="OTHER"/>
    <s v="TERMINAL LEAVE"/>
    <s v="0 OTHER"/>
    <n v="0"/>
    <m/>
  </r>
  <r>
    <n v="774"/>
    <x v="13"/>
    <x v="38"/>
    <s v="COSME CORAZON O."/>
    <s v="TCIS"/>
    <x v="0"/>
    <d v="2022-04-27T00:00:00"/>
    <d v="2022-04-27T00:00:00"/>
    <s v="VL"/>
    <m/>
    <s v="1 VL"/>
    <n v="1"/>
    <m/>
  </r>
  <r>
    <n v="774"/>
    <x v="13"/>
    <x v="38"/>
    <s v="COSME CORAZON O."/>
    <s v="TCIS"/>
    <x v="0"/>
    <d v="2022-04-29T00:00:00"/>
    <d v="2022-04-29T00:00:00"/>
    <s v="VL"/>
    <m/>
    <s v="1 VL"/>
    <n v="1"/>
    <m/>
  </r>
  <r>
    <n v="775"/>
    <x v="13"/>
    <x v="63"/>
    <s v="GUEVARRA ROLANDO  "/>
    <s v="CENRO"/>
    <x v="0"/>
    <d v="2022-07-18T00:00:00"/>
    <d v="2022-07-18T00:00:00"/>
    <s v="VL"/>
    <m/>
    <s v="1 VL"/>
    <n v="1"/>
    <m/>
  </r>
  <r>
    <n v="776"/>
    <x v="13"/>
    <x v="44"/>
    <s v="SORIANO FRANCISCO O."/>
    <s v="TICC"/>
    <x v="0"/>
    <d v="2022-05-17T00:00:00"/>
    <d v="2022-05-17T00:00:00"/>
    <s v="OTHER"/>
    <s v="SEC 21 EO 292 SPECIAL PRIVILEDGE"/>
    <s v="1 OTHER"/>
    <n v="1"/>
    <m/>
  </r>
  <r>
    <n v="777"/>
    <x v="13"/>
    <x v="60"/>
    <s v="GUEVARRA ROLANDO  "/>
    <s v="CENRO"/>
    <x v="0"/>
    <d v="2022-05-16T00:00:00"/>
    <d v="2022-05-17T00:00:00"/>
    <s v="SL"/>
    <m/>
    <s v="2 SL"/>
    <n v="2"/>
    <m/>
  </r>
  <r>
    <n v="778"/>
    <x v="13"/>
    <x v="116"/>
    <s v="VILLANUEVA MARILYN L."/>
    <s v="TICC"/>
    <x v="0"/>
    <d v="2022-06-24T00:00:00"/>
    <d v="2022-06-24T00:00:00"/>
    <s v="VL"/>
    <m/>
    <s v="1 VL"/>
    <n v="1"/>
    <m/>
  </r>
  <r>
    <n v="778"/>
    <x v="13"/>
    <x v="116"/>
    <s v="VILLANUEVA MARILYN L."/>
    <s v="TICC"/>
    <x v="0"/>
    <d v="2022-06-27T00:00:00"/>
    <d v="2022-06-30T00:00:00"/>
    <s v="VL"/>
    <m/>
    <s v="4 VL"/>
    <n v="4"/>
    <m/>
  </r>
  <r>
    <n v="779"/>
    <x v="13"/>
    <x v="116"/>
    <s v="VILLANUEVA MARILYN L."/>
    <s v="TICC"/>
    <x v="0"/>
    <d v="2022-06-16T00:00:00"/>
    <d v="2022-06-17T00:00:00"/>
    <s v="OTHER"/>
    <s v="SEC 25 EO 292 FORCE LEAVE"/>
    <s v="2 OTHER"/>
    <n v="2"/>
    <m/>
  </r>
  <r>
    <n v="779"/>
    <x v="13"/>
    <x v="116"/>
    <s v="VILLANUEVA MARILYN L."/>
    <s v="TICC"/>
    <x v="0"/>
    <d v="2022-06-20T00:00:00"/>
    <d v="2022-06-20T00:00:00"/>
    <s v="OTHER"/>
    <s v="SEC 25 EO 292 FORCE LEAVE"/>
    <s v="1 OTHER"/>
    <n v="1"/>
    <m/>
  </r>
  <r>
    <n v="779"/>
    <x v="13"/>
    <x v="116"/>
    <s v="VILLANUEVA MARILYN L."/>
    <s v="TICC"/>
    <x v="0"/>
    <d v="2022-06-22T00:00:00"/>
    <d v="2022-06-23T00:00:00"/>
    <s v="OTHER"/>
    <s v="SEC 25 EO 292 FORCE LEAVE"/>
    <s v="2 OTHER"/>
    <n v="2"/>
    <m/>
  </r>
  <r>
    <n v="780"/>
    <x v="13"/>
    <x v="25"/>
    <s v="VILLANUEVA MARILYN L."/>
    <s v="TICC"/>
    <x v="0"/>
    <d v="2022-06-02T00:00:00"/>
    <d v="2022-06-02T00:00:00"/>
    <s v="SL"/>
    <m/>
    <s v="1 SL"/>
    <n v="1"/>
    <m/>
  </r>
  <r>
    <n v="781"/>
    <x v="13"/>
    <x v="32"/>
    <s v="DISEPEDA MACARIA P."/>
    <s v="TICC"/>
    <x v="0"/>
    <d v="2022-06-25T00:00:00"/>
    <d v="2022-06-25T00:00:00"/>
    <s v="SL"/>
    <m/>
    <s v="0 SL"/>
    <n v="0"/>
    <m/>
  </r>
  <r>
    <n v="782"/>
    <x v="13"/>
    <x v="117"/>
    <s v="MERJILLA JEANETTE B."/>
    <s v="TICC"/>
    <x v="0"/>
    <d v="2022-07-11T00:00:00"/>
    <d v="2022-07-11T00:00:00"/>
    <s v="OTHER"/>
    <s v="ANNIVERSARY LEAVE"/>
    <s v="1 OTHER"/>
    <n v="1"/>
    <m/>
  </r>
  <r>
    <n v="783"/>
    <x v="13"/>
    <x v="117"/>
    <s v="MERJILLA JEANETTE B."/>
    <s v="TICC"/>
    <x v="0"/>
    <d v="2022-07-19T00:00:00"/>
    <d v="2022-07-19T00:00:00"/>
    <s v="OTHER"/>
    <s v="BIRTHDAY LEAVE"/>
    <s v="1 OTHER"/>
    <n v="1"/>
    <m/>
  </r>
  <r>
    <n v="784"/>
    <x v="13"/>
    <x v="31"/>
    <s v="MERJILLA JEANETTE B."/>
    <s v="TICC"/>
    <x v="0"/>
    <d v="2022-06-09T00:00:00"/>
    <d v="2022-06-10T00:00:00"/>
    <s v="SL"/>
    <m/>
    <s v="2 SL"/>
    <n v="2"/>
    <m/>
  </r>
  <r>
    <n v="785"/>
    <x v="13"/>
    <x v="57"/>
    <s v="MERJILLA JEANETTE B."/>
    <s v="TICC"/>
    <x v="0"/>
    <d v="2022-06-20T00:00:00"/>
    <d v="2022-06-20T00:00:00"/>
    <s v="SL"/>
    <m/>
    <s v="1 SL"/>
    <n v="1"/>
    <m/>
  </r>
  <r>
    <n v="786"/>
    <x v="13"/>
    <x v="61"/>
    <s v="DILIDILI AIREEN M."/>
    <s v="TICC"/>
    <x v="0"/>
    <d v="2022-06-29T00:00:00"/>
    <d v="2022-06-29T00:00:00"/>
    <s v="OTHER"/>
    <s v="ANNIVERSARY LEAVE"/>
    <s v="1 OTHER"/>
    <n v="1"/>
    <m/>
  </r>
  <r>
    <n v="787"/>
    <x v="13"/>
    <x v="0"/>
    <s v="PANGANIBAN CAROLINA L."/>
    <s v="TICC"/>
    <x v="0"/>
    <d v="2022-06-05T00:00:00"/>
    <d v="2022-06-05T00:00:00"/>
    <s v="SL"/>
    <m/>
    <s v="0 SL"/>
    <n v="0"/>
    <m/>
  </r>
  <r>
    <n v="788"/>
    <x v="13"/>
    <x v="58"/>
    <s v="RODRIGUEZ JOSEPHINE R."/>
    <s v="TICC"/>
    <x v="0"/>
    <d v="2022-06-13T00:00:00"/>
    <d v="2022-06-13T00:00:00"/>
    <s v="SL"/>
    <m/>
    <s v="1 SL"/>
    <n v="1"/>
    <m/>
  </r>
  <r>
    <n v="789"/>
    <x v="13"/>
    <x v="9"/>
    <s v="ESTIEBER ARISTOTLE B."/>
    <s v="CENRO"/>
    <x v="0"/>
    <d v="2022-06-18T00:00:00"/>
    <d v="2022-06-19T00:00:00"/>
    <s v="SL"/>
    <m/>
    <s v="0 SL"/>
    <n v="0"/>
    <m/>
  </r>
  <r>
    <n v="790"/>
    <x v="13"/>
    <x v="118"/>
    <s v="DERLA ARTHUR D."/>
    <s v="CENRO"/>
    <x v="0"/>
    <d v="2022-07-16T00:00:00"/>
    <d v="2022-07-16T00:00:00"/>
    <s v="VL"/>
    <m/>
    <s v="0 VL"/>
    <n v="0"/>
    <m/>
  </r>
  <r>
    <n v="791"/>
    <x v="13"/>
    <x v="119"/>
    <s v="DERLA ARTHUR D."/>
    <s v="CENRO"/>
    <x v="0"/>
    <d v="2022-06-20T00:00:00"/>
    <d v="2022-06-20T00:00:00"/>
    <s v="SL"/>
    <m/>
    <s v="1 SL"/>
    <n v="1"/>
    <m/>
  </r>
  <r>
    <n v="791"/>
    <x v="13"/>
    <x v="119"/>
    <s v="DERLA ARTHUR D."/>
    <s v="CENRO"/>
    <x v="0"/>
    <d v="2022-06-22T00:00:00"/>
    <d v="2022-06-23T00:00:00"/>
    <s v="SL"/>
    <m/>
    <s v="2 SL"/>
    <n v="2"/>
    <m/>
  </r>
  <r>
    <n v="792"/>
    <x v="13"/>
    <x v="63"/>
    <s v="SORIANO FRANCISCO O."/>
    <s v="TICC"/>
    <x v="0"/>
    <d v="2022-08-02T00:00:00"/>
    <d v="2022-08-05T00:00:00"/>
    <s v="VL"/>
    <m/>
    <s v="4 VL"/>
    <n v="4"/>
    <m/>
  </r>
  <r>
    <n v="793"/>
    <x v="13"/>
    <x v="71"/>
    <s v="DISEPEDA MACARIA P."/>
    <s v="TICC"/>
    <x v="0"/>
    <d v="2022-07-02T00:00:00"/>
    <d v="2022-07-02T00:00:00"/>
    <s v="SL"/>
    <m/>
    <s v="0 SL"/>
    <n v="0"/>
    <m/>
  </r>
  <r>
    <n v="793"/>
    <x v="13"/>
    <x v="71"/>
    <s v="DISEPEDA MACARIA P."/>
    <s v="TICC"/>
    <x v="0"/>
    <d v="2022-07-04T00:00:00"/>
    <d v="2022-07-04T00:00:00"/>
    <s v="SL"/>
    <m/>
    <s v="1 SL"/>
    <n v="1"/>
    <m/>
  </r>
  <r>
    <n v="794"/>
    <x v="13"/>
    <x v="10"/>
    <s v="CESICAR JOCHELLE JOAN S."/>
    <s v="TICC/TCCH"/>
    <x v="0"/>
    <d v="2022-07-20T00:00:00"/>
    <d v="2022-07-20T00:00:00"/>
    <s v="SL"/>
    <m/>
    <s v="1 SL"/>
    <n v="1"/>
    <m/>
  </r>
  <r>
    <n v="795"/>
    <x v="13"/>
    <x v="3"/>
    <s v="PANGANIBAN CAROLINA L."/>
    <s v="TICC"/>
    <x v="0"/>
    <d v="2022-07-07T00:00:00"/>
    <d v="2022-07-09T00:00:00"/>
    <s v="SL"/>
    <m/>
    <s v="2 SL"/>
    <n v="2"/>
    <m/>
  </r>
  <r>
    <n v="796"/>
    <x v="13"/>
    <x v="8"/>
    <s v="PAZ JOSUE O."/>
    <s v="CENRO"/>
    <x v="0"/>
    <d v="2022-07-13T00:00:00"/>
    <d v="2022-07-14T00:00:00"/>
    <s v="SL"/>
    <m/>
    <s v="2 SL"/>
    <n v="2"/>
    <m/>
  </r>
  <r>
    <n v="797"/>
    <x v="13"/>
    <x v="37"/>
    <s v="MENDOZA MARVIC M."/>
    <s v="ONT"/>
    <x v="1"/>
    <d v="2022-05-18T00:00:00"/>
    <d v="2022-05-18T00:00:00"/>
    <s v="VL"/>
    <m/>
    <s v="1 VL"/>
    <n v="1"/>
    <m/>
  </r>
  <r>
    <n v="798"/>
    <x v="13"/>
    <x v="25"/>
    <s v="CAJAS MINA H."/>
    <s v="PICNIC GROVE"/>
    <x v="0"/>
    <m/>
    <m/>
    <s v="OTHER"/>
    <s v="TERMINAL LEAVE"/>
    <s v="0 OTHER"/>
    <n v="0"/>
    <m/>
  </r>
  <r>
    <n v="799"/>
    <x v="14"/>
    <x v="120"/>
    <s v="OLAZO LIZA E."/>
    <s v="TERMINAL"/>
    <x v="2"/>
    <d v="2022-09-13T00:00:00"/>
    <d v="2022-12-26T00:00:00"/>
    <s v="WITHOUTPAY"/>
    <s v="ML"/>
    <s v="73 WITHOUTPAY"/>
    <n v="73"/>
    <m/>
  </r>
  <r>
    <n v="800"/>
    <x v="14"/>
    <x v="102"/>
    <s v="SEMBRANA JENNIE S."/>
    <s v="CHO"/>
    <x v="2"/>
    <d v="2022-09-27T00:00:00"/>
    <d v="2022-10-03T00:00:00"/>
    <s v="WITHOUTPAY"/>
    <s v="SL QUARANTIVE LEAVE"/>
    <s v="5 WITHOUTPAY"/>
    <n v="5"/>
    <m/>
  </r>
  <r>
    <n v="801"/>
    <x v="14"/>
    <x v="102"/>
    <s v="DIMAPILIS VINCE BENEDICT R."/>
    <s v="CHO"/>
    <x v="2"/>
    <d v="2022-09-20T00:00:00"/>
    <d v="2022-09-23T00:00:00"/>
    <s v="WITHOUTPAY"/>
    <s v="SL QUARANTIVE LEAVE"/>
    <s v="4 WITHOUTPAY"/>
    <n v="4"/>
    <m/>
  </r>
  <r>
    <n v="802"/>
    <x v="14"/>
    <x v="111"/>
    <s v="LOGROÑO JONATHAN C."/>
    <s v="EEO/CITY MARKET"/>
    <x v="2"/>
    <d v="2022-09-28T00:00:00"/>
    <d v="2022-09-28T00:00:00"/>
    <s v="WITHOUTPAY"/>
    <s v="BDAY LEAVE"/>
    <s v="1 WITHOUTPAY"/>
    <n v="1"/>
    <m/>
  </r>
  <r>
    <n v="803"/>
    <x v="14"/>
    <x v="121"/>
    <s v="DOGELIO JEAN MELODY M."/>
    <s v="CTO"/>
    <x v="2"/>
    <d v="2022-09-15T00:00:00"/>
    <d v="2022-09-16T00:00:00"/>
    <s v="WITHOUTPAY"/>
    <s v="VL WITHOUTPAY"/>
    <s v="2 WITHOUTPAY"/>
    <n v="2"/>
    <m/>
  </r>
  <r>
    <n v="804"/>
    <x v="14"/>
    <x v="120"/>
    <s v="DOGELIO JEAN MELODY M."/>
    <s v="CTO"/>
    <x v="2"/>
    <d v="2022-09-19T00:00:00"/>
    <d v="2022-09-20T00:00:00"/>
    <s v="WITHOUTPAY"/>
    <s v="VL WITHOUTPAY"/>
    <s v="2 WITHOUTPAY"/>
    <n v="2"/>
    <m/>
  </r>
  <r>
    <n v="805"/>
    <x v="14"/>
    <x v="122"/>
    <s v="DE GUIA MARIVIC B."/>
    <s v="TICC"/>
    <x v="2"/>
    <d v="2022-08-16T00:00:00"/>
    <d v="2022-08-17T00:00:00"/>
    <s v="WITHOUTPAY"/>
    <s v="SL WITHOUTPAY"/>
    <s v="2 WITHOUTPAY"/>
    <n v="2"/>
    <m/>
  </r>
  <r>
    <n v="806"/>
    <x v="14"/>
    <x v="89"/>
    <s v="ABELA IMELDA C."/>
    <s v="ACCOUNTING"/>
    <x v="0"/>
    <d v="2022-08-23T00:00:00"/>
    <d v="2022-08-23T00:00:00"/>
    <s v="SL"/>
    <m/>
    <s v="1 SL"/>
    <n v="1"/>
    <m/>
  </r>
  <r>
    <n v="806"/>
    <x v="14"/>
    <x v="101"/>
    <s v="ABELA IMELDA C."/>
    <s v="ACCOUNTING"/>
    <x v="0"/>
    <d v="2022-08-26T00:00:00"/>
    <d v="2022-08-26T00:00:00"/>
    <s v="SL"/>
    <m/>
    <s v="1 SL"/>
    <n v="1"/>
    <m/>
  </r>
  <r>
    <n v="807"/>
    <x v="14"/>
    <x v="103"/>
    <s v="ABELA IMELDA C."/>
    <s v="ACCOUNTING"/>
    <x v="0"/>
    <d v="2022-08-12T00:00:00"/>
    <d v="2022-08-12T00:00:00"/>
    <s v="SL"/>
    <m/>
    <s v="1 SL"/>
    <n v="1"/>
    <m/>
  </r>
  <r>
    <n v="807"/>
    <x v="14"/>
    <x v="123"/>
    <s v="ABELA IMELDA C."/>
    <s v="ACCOUNTING"/>
    <x v="0"/>
    <d v="2022-08-16T00:00:00"/>
    <d v="2022-08-16T00:00:00"/>
    <s v="SL"/>
    <m/>
    <s v="1 SL"/>
    <n v="1"/>
    <m/>
  </r>
  <r>
    <n v="808"/>
    <x v="14"/>
    <x v="86"/>
    <s v="ALBARRACIN ROLAND  "/>
    <s v="CENRO"/>
    <x v="0"/>
    <d v="2022-08-29T00:00:00"/>
    <d v="2022-08-31T00:00:00"/>
    <s v="VL"/>
    <s v="SEC 25 EO 292 FORCE LEAVE"/>
    <s v="2 VL"/>
    <n v="2"/>
    <m/>
  </r>
  <r>
    <n v="808"/>
    <x v="14"/>
    <x v="124"/>
    <s v="ALBARRACIN ROLAND  "/>
    <s v="CENRO"/>
    <x v="0"/>
    <d v="2022-09-01T00:00:00"/>
    <d v="2022-09-02T00:00:00"/>
    <s v="VL"/>
    <s v="SEC 25 EO 292 FORCE LEAVE"/>
    <s v="2 VL"/>
    <n v="2"/>
    <m/>
  </r>
  <r>
    <n v="809"/>
    <x v="14"/>
    <x v="125"/>
    <s v="ACUB MA. MARILYN L."/>
    <s v="PICNIC GROVE"/>
    <x v="0"/>
    <d v="2022-08-22T00:00:00"/>
    <d v="2022-08-24T00:00:00"/>
    <s v="SL"/>
    <m/>
    <s v="3 SL"/>
    <n v="3"/>
    <m/>
  </r>
  <r>
    <n v="810"/>
    <x v="14"/>
    <x v="126"/>
    <s v="ACUB MA. MARILYN L."/>
    <s v="PICNIC GROVE"/>
    <x v="0"/>
    <d v="2022-08-18T00:00:00"/>
    <d v="2022-08-20T00:00:00"/>
    <s v="SL"/>
    <m/>
    <s v="2 SL"/>
    <n v="2"/>
    <m/>
  </r>
  <r>
    <n v="811"/>
    <x v="14"/>
    <x v="62"/>
    <s v="ANGCAYA JENNY ROSE S."/>
    <s v="CTO-LICENSE"/>
    <x v="0"/>
    <d v="2022-08-22T00:00:00"/>
    <d v="2022-08-22T00:00:00"/>
    <s v="SL"/>
    <m/>
    <s v="1 SL"/>
    <n v="1"/>
    <m/>
  </r>
  <r>
    <n v="812"/>
    <x v="14"/>
    <x v="112"/>
    <s v="ANGCAYA JENNY ROSE S."/>
    <s v="CTO-LICENSE"/>
    <x v="0"/>
    <d v="2022-09-01T00:00:00"/>
    <d v="2022-09-01T00:00:00"/>
    <s v="OTHER"/>
    <s v="SEC 21 EO 292 SPECIAL PRIVILEDGE"/>
    <s v="1 OTHER"/>
    <n v="1"/>
    <m/>
  </r>
  <r>
    <n v="813"/>
    <x v="14"/>
    <x v="77"/>
    <s v="ALERA JEFFREY B."/>
    <s v="TICC"/>
    <x v="2"/>
    <d v="2022-08-24T00:00:00"/>
    <d v="2022-08-24T00:00:00"/>
    <s v="WITHOUTPAY"/>
    <s v="SL WITHOUTPAY"/>
    <s v="1 WITHOUTPAY"/>
    <n v="1"/>
    <m/>
  </r>
  <r>
    <n v="814"/>
    <x v="14"/>
    <x v="124"/>
    <s v="BAYBAY ARNOLD C."/>
    <s v="CENRO"/>
    <x v="0"/>
    <d v="2022-08-23T00:00:00"/>
    <d v="2022-08-23T00:00:00"/>
    <s v="SL"/>
    <m/>
    <s v="1 SL"/>
    <n v="1"/>
    <m/>
  </r>
  <r>
    <n v="814"/>
    <x v="14"/>
    <x v="93"/>
    <s v="BAYBAY ARNOLD C."/>
    <s v="CENRO"/>
    <x v="0"/>
    <d v="2022-08-27T00:00:00"/>
    <d v="2022-08-27T00:00:00"/>
    <s v="SL"/>
    <m/>
    <s v="0 SL"/>
    <n v="0"/>
    <m/>
  </r>
  <r>
    <n v="815"/>
    <x v="14"/>
    <x v="82"/>
    <s v="BUTALON DIANNE H."/>
    <s v="ONT"/>
    <x v="0"/>
    <d v="2022-08-18T00:00:00"/>
    <d v="2022-08-19T00:00:00"/>
    <s v="VL"/>
    <m/>
    <s v="2 VL"/>
    <n v="2"/>
    <m/>
  </r>
  <r>
    <n v="816"/>
    <x v="14"/>
    <x v="127"/>
    <s v="BATHAN ELVIRA R."/>
    <s v="TICC"/>
    <x v="0"/>
    <d v="2022-08-19T00:00:00"/>
    <d v="2022-08-19T00:00:00"/>
    <s v="OTHER"/>
    <s v="SEC 21 EO 292 SPECIAL PRIVILEDGE"/>
    <s v="1 OTHER"/>
    <n v="1"/>
    <m/>
  </r>
  <r>
    <n v="817"/>
    <x v="14"/>
    <x v="128"/>
    <s v="CARLITO ELENA M."/>
    <s v="ONT"/>
    <x v="0"/>
    <d v="2022-08-22T00:00:00"/>
    <d v="2022-08-26T00:00:00"/>
    <s v="VL"/>
    <m/>
    <s v="5 VL"/>
    <n v="5"/>
    <m/>
  </r>
  <r>
    <n v="817"/>
    <x v="14"/>
    <x v="103"/>
    <s v="CARLITO ELENA M."/>
    <s v="ONT"/>
    <x v="0"/>
    <d v="2022-08-29T00:00:00"/>
    <d v="2022-08-31T00:00:00"/>
    <s v="VL"/>
    <m/>
    <s v="2 VL"/>
    <n v="2"/>
    <m/>
  </r>
  <r>
    <n v="818"/>
    <x v="14"/>
    <x v="103"/>
    <s v="CESICAR JOCHELLE JOAN S."/>
    <s v="TICC/TCCH"/>
    <x v="0"/>
    <d v="2022-08-15T00:00:00"/>
    <d v="2022-08-15T00:00:00"/>
    <s v="SL"/>
    <m/>
    <s v="1 SL"/>
    <n v="1"/>
    <m/>
  </r>
  <r>
    <n v="819"/>
    <x v="14"/>
    <x v="19"/>
    <s v="CONTRERAS SARAH JANE P."/>
    <s v="TCNHS-ISHS"/>
    <x v="0"/>
    <d v="2022-07-25T00:00:00"/>
    <d v="2022-07-25T00:00:00"/>
    <s v="VL"/>
    <m/>
    <s v="1 VL"/>
    <n v="1"/>
    <m/>
  </r>
  <r>
    <n v="819"/>
    <x v="14"/>
    <x v="63"/>
    <s v="CONTRERAS SARAH JANE P."/>
    <s v="TCNHS-ISHS"/>
    <x v="0"/>
    <d v="2022-07-29T00:00:00"/>
    <d v="2022-07-29T00:00:00"/>
    <s v="VL"/>
    <m/>
    <s v="1 VL"/>
    <n v="1"/>
    <m/>
  </r>
  <r>
    <n v="820"/>
    <x v="14"/>
    <x v="128"/>
    <s v="COSA PAOLA GRACE P."/>
    <s v="ASSESSOR"/>
    <x v="0"/>
    <d v="2022-08-22T00:00:00"/>
    <d v="2022-08-22T00:00:00"/>
    <s v="VL"/>
    <m/>
    <s v="1 VL"/>
    <n v="1"/>
    <m/>
  </r>
  <r>
    <n v="821"/>
    <x v="14"/>
    <x v="128"/>
    <s v="COSA PAOLA GRACE P."/>
    <s v="ASSESSOR"/>
    <x v="0"/>
    <d v="2022-08-15T00:00:00"/>
    <d v="2022-08-15T00:00:00"/>
    <s v="SL"/>
    <m/>
    <s v="1 SL"/>
    <n v="1"/>
    <m/>
  </r>
  <r>
    <n v="822"/>
    <x v="14"/>
    <x v="89"/>
    <s v="CESICAR JOCHELLE JOAN S."/>
    <s v="TICC/TCCH"/>
    <x v="0"/>
    <d v="2022-09-05T00:00:00"/>
    <d v="2022-09-06T00:00:00"/>
    <s v="VL"/>
    <m/>
    <s v="2 VL"/>
    <n v="2"/>
    <m/>
  </r>
  <r>
    <n v="822"/>
    <x v="14"/>
    <x v="89"/>
    <s v="CESICAR JOCHELLE JOAN S."/>
    <s v="TICC/TCCH"/>
    <x v="0"/>
    <d v="2022-09-10T00:00:00"/>
    <d v="2022-09-10T00:00:00"/>
    <s v="VL"/>
    <m/>
    <s v="0 VL"/>
    <n v="0"/>
    <m/>
  </r>
  <r>
    <n v="823"/>
    <x v="14"/>
    <x v="89"/>
    <s v="CABANLIT ZOSIMA M."/>
    <s v="MAHOGANY MARKET"/>
    <x v="0"/>
    <d v="2022-09-04T00:00:00"/>
    <d v="2022-09-04T00:00:00"/>
    <s v="OTHER"/>
    <s v="ANNIVERSARY LEAVE"/>
    <s v="0 OTHER"/>
    <n v="0"/>
    <m/>
  </r>
  <r>
    <n v="824"/>
    <x v="14"/>
    <x v="89"/>
    <s v="DIMARANAN JOEL M."/>
    <s v="TICC"/>
    <x v="2"/>
    <d v="2022-08-29T00:00:00"/>
    <d v="2022-08-29T00:00:00"/>
    <s v="WITHOUTPAY"/>
    <s v="SL WITHOUTPAY"/>
    <s v="0 WITHOUTPAY"/>
    <n v="0"/>
    <m/>
  </r>
  <r>
    <n v="825"/>
    <x v="14"/>
    <x v="124"/>
    <s v="DIMAILIG ARLYN R."/>
    <s v="MAHOGANY MARKET"/>
    <x v="0"/>
    <d v="2022-08-22T00:00:00"/>
    <d v="2022-08-22T00:00:00"/>
    <s v="OTHER"/>
    <s v="ENROLLMENT"/>
    <s v="1 OTHER"/>
    <n v="1"/>
    <m/>
  </r>
  <r>
    <n v="826"/>
    <x v="14"/>
    <x v="82"/>
    <s v="DIMARANAN ANNA P."/>
    <s v="COOP"/>
    <x v="2"/>
    <d v="2022-08-09T00:00:00"/>
    <d v="2022-08-09T00:00:00"/>
    <s v="SL"/>
    <m/>
    <s v="1 SL"/>
    <n v="1"/>
    <m/>
  </r>
  <r>
    <n v="827"/>
    <x v="14"/>
    <x v="82"/>
    <s v="DERLA ARTHUR D."/>
    <s v="CENRO"/>
    <x v="0"/>
    <d v="2022-08-06T00:00:00"/>
    <d v="2022-08-06T00:00:00"/>
    <s v="SL"/>
    <m/>
    <s v="0 SL"/>
    <n v="0"/>
    <m/>
  </r>
  <r>
    <n v="827"/>
    <x v="14"/>
    <x v="82"/>
    <s v="DERLA ARTHUR D."/>
    <s v="CENRO"/>
    <x v="0"/>
    <d v="2022-08-08T00:00:00"/>
    <d v="2022-08-09T00:00:00"/>
    <s v="SL"/>
    <m/>
    <s v="2 SL"/>
    <n v="2"/>
    <m/>
  </r>
  <r>
    <n v="828"/>
    <x v="14"/>
    <x v="96"/>
    <s v="DIMAANO LEOVIGILDA A."/>
    <s v="EEO/CITY MARKET"/>
    <x v="0"/>
    <d v="2022-08-20T00:00:00"/>
    <d v="2022-08-20T00:00:00"/>
    <s v="OTHER"/>
    <s v="BIRTHDAY LEAVE"/>
    <s v="0 OTHER"/>
    <n v="0"/>
    <m/>
  </r>
  <r>
    <n v="829"/>
    <x v="14"/>
    <x v="82"/>
    <s v="DILIDILI AIREEN M."/>
    <s v="TICC"/>
    <x v="0"/>
    <d v="2022-08-22T00:00:00"/>
    <d v="2022-08-22T00:00:00"/>
    <s v="OTHER"/>
    <s v="SEC 21 EO 292 SPECIAL PRIVILEDGE"/>
    <s v="1 OTHER"/>
    <n v="1"/>
    <m/>
  </r>
  <r>
    <n v="830"/>
    <x v="14"/>
    <x v="129"/>
    <s v="DERLA APOLONIO JR D."/>
    <s v="CENRO"/>
    <x v="0"/>
    <d v="2022-08-17T00:00:00"/>
    <d v="2022-08-17T00:00:00"/>
    <s v="SL"/>
    <m/>
    <s v="1 SL"/>
    <n v="1"/>
    <m/>
  </r>
  <r>
    <n v="830"/>
    <x v="14"/>
    <x v="129"/>
    <s v="DERLA APOLONIO JR D."/>
    <s v="CENRO"/>
    <x v="0"/>
    <d v="2022-08-27T00:00:00"/>
    <d v="2022-08-27T00:00:00"/>
    <s v="SL"/>
    <m/>
    <s v="0 SL"/>
    <n v="0"/>
    <m/>
  </r>
  <r>
    <n v="831"/>
    <x v="14"/>
    <x v="81"/>
    <s v="FERMA ETHEL GRACE N."/>
    <s v="ONT"/>
    <x v="0"/>
    <d v="2022-08-06T00:00:00"/>
    <d v="2022-08-09T00:00:00"/>
    <s v="SL"/>
    <m/>
    <s v="2 SL"/>
    <n v="2"/>
    <m/>
  </r>
  <r>
    <n v="832"/>
    <x v="14"/>
    <x v="122"/>
    <s v="FLORES RICHARD  "/>
    <s v="CENRO"/>
    <x v="0"/>
    <d v="2022-08-16T00:00:00"/>
    <d v="2022-08-18T00:00:00"/>
    <s v="SL"/>
    <m/>
    <s v="3 SL"/>
    <n v="3"/>
    <m/>
  </r>
  <r>
    <n v="833"/>
    <x v="14"/>
    <x v="101"/>
    <s v="FERMA RAYMOND  "/>
    <s v="CENRO"/>
    <x v="0"/>
    <d v="2022-08-30T00:00:00"/>
    <d v="2022-08-30T00:00:00"/>
    <s v="SL"/>
    <m/>
    <s v="1 SL"/>
    <n v="1"/>
    <m/>
  </r>
  <r>
    <n v="834"/>
    <x v="14"/>
    <x v="122"/>
    <s v="GALARDE DELFIN A."/>
    <s v="CHARACTER"/>
    <x v="0"/>
    <d v="2022-08-16T00:00:00"/>
    <d v="2022-08-17T00:00:00"/>
    <s v="SL"/>
    <m/>
    <s v="2 SL"/>
    <n v="2"/>
    <m/>
  </r>
  <r>
    <n v="835"/>
    <x v="14"/>
    <x v="130"/>
    <s v="GATPANDAN MICHAEL E."/>
    <s v="GSO"/>
    <x v="0"/>
    <d v="2022-08-08T00:00:00"/>
    <d v="2022-08-10T00:00:00"/>
    <s v="SL"/>
    <m/>
    <s v="3 SL"/>
    <n v="3"/>
    <m/>
  </r>
  <r>
    <n v="836"/>
    <x v="14"/>
    <x v="86"/>
    <s v="GONZALES MARIO O."/>
    <s v="GSO"/>
    <x v="0"/>
    <d v="2022-08-19T00:00:00"/>
    <d v="2022-08-19T00:00:00"/>
    <s v="SL"/>
    <m/>
    <s v="1 SL"/>
    <n v="1"/>
    <m/>
  </r>
  <r>
    <n v="837"/>
    <x v="14"/>
    <x v="131"/>
    <s v="GONZALES MARIO O."/>
    <s v="GSO"/>
    <x v="0"/>
    <d v="2022-08-11T00:00:00"/>
    <d v="2022-08-12T00:00:00"/>
    <s v="SL"/>
    <m/>
    <s v="2 SL"/>
    <n v="2"/>
    <m/>
  </r>
  <r>
    <n v="838"/>
    <x v="14"/>
    <x v="131"/>
    <s v="GONZALES CHRISTI NERISSE E."/>
    <s v="CEO"/>
    <x v="0"/>
    <d v="2022-08-22T00:00:00"/>
    <d v="2022-08-23T00:00:00"/>
    <s v="VL"/>
    <m/>
    <s v="2 VL"/>
    <n v="2"/>
    <m/>
  </r>
  <r>
    <n v="839"/>
    <x v="14"/>
    <x v="35"/>
    <s v="LUNA LALAINE D."/>
    <s v="CENRO"/>
    <x v="1"/>
    <d v="2022-07-25T00:00:00"/>
    <d v="2022-07-27T00:00:00"/>
    <s v="SL"/>
    <m/>
    <s v="3 SL"/>
    <n v="3"/>
    <m/>
  </r>
  <r>
    <n v="840"/>
    <x v="14"/>
    <x v="132"/>
    <s v="MERCADO ARLENNIE D."/>
    <s v="BPLO"/>
    <x v="0"/>
    <d v="2022-08-03T00:00:00"/>
    <d v="2022-08-03T00:00:00"/>
    <s v="SL"/>
    <m/>
    <s v="1 SL"/>
    <n v="1"/>
    <m/>
  </r>
  <r>
    <n v="841"/>
    <x v="14"/>
    <x v="133"/>
    <s v="MERHAN FRANCISCO  "/>
    <s v="CENRO"/>
    <x v="0"/>
    <d v="2022-08-03T00:00:00"/>
    <d v="2022-08-05T00:00:00"/>
    <s v="SL"/>
    <m/>
    <s v="3 SL"/>
    <n v="3"/>
    <m/>
  </r>
  <r>
    <n v="842"/>
    <x v="14"/>
    <x v="132"/>
    <s v="MENDOZA MARVIC M."/>
    <s v="ONT"/>
    <x v="1"/>
    <d v="2022-08-15T00:00:00"/>
    <d v="2022-08-16T00:00:00"/>
    <s v="OTHER"/>
    <s v="SEC 25 EO 292 FORCE LEAVE"/>
    <s v="2 OTHER"/>
    <n v="2"/>
    <m/>
  </r>
  <r>
    <n v="843"/>
    <x v="14"/>
    <x v="81"/>
    <s v="MERCADO ARLENNIE D."/>
    <s v="BPLO"/>
    <x v="0"/>
    <d v="2022-08-09T00:00:00"/>
    <d v="2022-08-11T00:00:00"/>
    <s v="SL"/>
    <m/>
    <s v="3 SL"/>
    <n v="3"/>
    <m/>
  </r>
  <r>
    <n v="844"/>
    <x v="14"/>
    <x v="78"/>
    <s v="NACARIO GLENN B."/>
    <s v="TCNHS"/>
    <x v="0"/>
    <d v="2022-08-02T00:00:00"/>
    <d v="2022-08-02T00:00:00"/>
    <s v="SL"/>
    <m/>
    <s v="1 SL"/>
    <n v="1"/>
    <m/>
  </r>
  <r>
    <n v="844"/>
    <x v="14"/>
    <x v="78"/>
    <s v="NACARIO GLENN B."/>
    <s v="TCNHS"/>
    <x v="0"/>
    <d v="2022-08-05T00:00:00"/>
    <d v="2022-08-05T00:00:00"/>
    <s v="SL"/>
    <m/>
    <s v="1 SL"/>
    <n v="1"/>
    <m/>
  </r>
  <r>
    <n v="845"/>
    <x v="14"/>
    <x v="132"/>
    <s v="NUESTRO RICA MAY G."/>
    <s v="TCNHS - ISHS"/>
    <x v="0"/>
    <d v="2022-08-22T00:00:00"/>
    <d v="2022-08-26T00:00:00"/>
    <s v="WITHOUTPAY"/>
    <s v="VL WITHOUTPAY"/>
    <s v="5 WITHOUTPAY"/>
    <n v="5"/>
    <m/>
  </r>
  <r>
    <n v="845"/>
    <x v="14"/>
    <x v="132"/>
    <s v="NUESTRO RICA MAY G."/>
    <s v="TCNHS - ISHS"/>
    <x v="0"/>
    <d v="2022-08-30T00:00:00"/>
    <d v="2022-08-31T00:00:00"/>
    <s v="WITHOUTPAY"/>
    <s v="VL WITHOUTPAY"/>
    <s v="2 WITHOUTPAY"/>
    <n v="2"/>
    <m/>
  </r>
  <r>
    <n v="846"/>
    <x v="14"/>
    <x v="62"/>
    <s v="MULINGTAPANG GUILLERMA O."/>
    <s v="GSO"/>
    <x v="0"/>
    <d v="2022-08-24T00:00:00"/>
    <d v="2022-08-24T00:00:00"/>
    <s v="SL"/>
    <m/>
    <s v="1 SL"/>
    <n v="1"/>
    <m/>
  </r>
  <r>
    <n v="847"/>
    <x v="14"/>
    <x v="124"/>
    <s v="MULINGTAPANG GUILLERMA O."/>
    <s v="GSO"/>
    <x v="0"/>
    <d v="2022-08-30T00:00:00"/>
    <d v="2022-08-30T00:00:00"/>
    <s v="OTHER"/>
    <s v="SEC 25 EO 292 FORCE LEAVE"/>
    <s v="1 OTHER"/>
    <n v="1"/>
    <m/>
  </r>
  <r>
    <n v="848"/>
    <x v="14"/>
    <x v="96"/>
    <s v="MERJILLA JEANETTE B."/>
    <s v="TICC"/>
    <x v="0"/>
    <d v="2022-08-08T00:00:00"/>
    <d v="2022-08-08T00:00:00"/>
    <s v="SL"/>
    <m/>
    <s v="1 SL"/>
    <n v="1"/>
    <m/>
  </r>
  <r>
    <n v="849"/>
    <x v="14"/>
    <x v="81"/>
    <s v="MERJILLA JEANETTE B."/>
    <s v="TICC"/>
    <x v="0"/>
    <d v="2022-08-11T00:00:00"/>
    <d v="2022-08-11T00:00:00"/>
    <s v="SL"/>
    <m/>
    <s v="1 SL"/>
    <n v="1"/>
    <m/>
  </r>
  <r>
    <n v="850"/>
    <x v="14"/>
    <x v="48"/>
    <s v="OCAMPO MERLINDA R."/>
    <s v="ONT"/>
    <x v="0"/>
    <d v="2022-07-26T00:00:00"/>
    <d v="2022-07-26T00:00:00"/>
    <s v="SL"/>
    <m/>
    <s v="1 SL"/>
    <n v="1"/>
    <m/>
  </r>
  <r>
    <n v="850"/>
    <x v="14"/>
    <x v="48"/>
    <s v="OCAMPO MERLINDA R."/>
    <s v="ONT"/>
    <x v="0"/>
    <d v="2022-07-28T00:00:00"/>
    <d v="2022-07-29T00:00:00"/>
    <s v="SL"/>
    <m/>
    <s v="2 SL"/>
    <n v="2"/>
    <m/>
  </r>
  <r>
    <n v="851"/>
    <x v="14"/>
    <x v="82"/>
    <s v="OPO CONEY V."/>
    <s v="HOUSING"/>
    <x v="0"/>
    <d v="2022-08-09T00:00:00"/>
    <d v="2022-08-09T00:00:00"/>
    <s v="SL"/>
    <m/>
    <s v="1 SL"/>
    <n v="1"/>
    <m/>
  </r>
  <r>
    <n v="852"/>
    <x v="14"/>
    <x v="128"/>
    <s v="OBINA APOLINARIO B."/>
    <s v="CENRO"/>
    <x v="0"/>
    <d v="2022-08-08T00:00:00"/>
    <d v="2022-08-12T00:00:00"/>
    <s v="SL"/>
    <m/>
    <s v="5 SL"/>
    <n v="5"/>
    <m/>
  </r>
  <r>
    <n v="853"/>
    <x v="14"/>
    <x v="122"/>
    <s v="OBINA JAIME  "/>
    <s v="CENRO"/>
    <x v="0"/>
    <d v="2022-08-07T00:00:00"/>
    <d v="2022-08-08T00:00:00"/>
    <s v="SL"/>
    <m/>
    <s v="1 SL"/>
    <n v="1"/>
    <m/>
  </r>
  <r>
    <n v="854"/>
    <x v="14"/>
    <x v="132"/>
    <s v="PUNZALAN LUCIANA A."/>
    <s v="TCNHS"/>
    <x v="0"/>
    <d v="2022-08-15T00:00:00"/>
    <d v="2022-08-19T00:00:00"/>
    <s v="VL"/>
    <m/>
    <s v="5 VL"/>
    <n v="5"/>
    <m/>
  </r>
  <r>
    <n v="855"/>
    <x v="14"/>
    <x v="128"/>
    <s v="PAZ JOSUE O."/>
    <s v="CENRO"/>
    <x v="0"/>
    <d v="2022-08-11T00:00:00"/>
    <d v="2022-08-12T00:00:00"/>
    <s v="SL"/>
    <m/>
    <s v="2 SL"/>
    <n v="2"/>
    <m/>
  </r>
  <r>
    <n v="855"/>
    <x v="14"/>
    <x v="128"/>
    <s v="PAZ JOSUE O."/>
    <s v="CENRO"/>
    <x v="0"/>
    <d v="2022-08-15T00:00:00"/>
    <d v="2022-08-15T00:00:00"/>
    <s v="SL"/>
    <m/>
    <s v="1 SL"/>
    <n v="1"/>
    <m/>
  </r>
  <r>
    <n v="856"/>
    <x v="14"/>
    <x v="132"/>
    <s v="PAYAD RONALDO  "/>
    <s v="CENRO"/>
    <x v="0"/>
    <d v="2022-08-04T00:00:00"/>
    <d v="2022-08-04T00:00:00"/>
    <s v="SL"/>
    <m/>
    <s v="1 SL"/>
    <n v="1"/>
    <m/>
  </r>
  <r>
    <n v="857"/>
    <x v="14"/>
    <x v="122"/>
    <s v="PAJENAGO FRANCIS B."/>
    <s v="CSWDO"/>
    <x v="0"/>
    <d v="2022-08-15T00:00:00"/>
    <d v="2022-08-18T00:00:00"/>
    <s v="SL"/>
    <m/>
    <s v="4 SL"/>
    <n v="4"/>
    <m/>
  </r>
  <r>
    <n v="858"/>
    <x v="14"/>
    <x v="77"/>
    <s v="PATRICIO APRIL V."/>
    <n v="0"/>
    <x v="1"/>
    <d v="2022-09-01T00:00:00"/>
    <d v="2022-09-01T00:00:00"/>
    <s v="OTHER"/>
    <s v="SEC 21 EO 292 SPECIAL PRIVILEDGE"/>
    <s v="1 OTHER"/>
    <n v="1"/>
    <m/>
  </r>
  <r>
    <n v="859"/>
    <x v="14"/>
    <x v="128"/>
    <s v="PATERNO MARIA LOURDERS P."/>
    <s v="CCT"/>
    <x v="0"/>
    <d v="2022-08-15T00:00:00"/>
    <d v="2022-08-15T00:00:00"/>
    <s v="SL"/>
    <m/>
    <s v="1 SL"/>
    <n v="1"/>
    <m/>
  </r>
  <r>
    <n v="860"/>
    <x v="14"/>
    <x v="96"/>
    <s v="PATERNO MARIA LOURDERS P."/>
    <s v="CCT"/>
    <x v="0"/>
    <d v="2022-08-08T00:00:00"/>
    <d v="2022-08-08T00:00:00"/>
    <s v="SL"/>
    <m/>
    <s v="1 SL"/>
    <n v="1"/>
    <m/>
  </r>
  <r>
    <n v="861"/>
    <x v="14"/>
    <x v="103"/>
    <s v="PATRICIO APRIL V."/>
    <n v="0"/>
    <x v="1"/>
    <d v="2022-08-15T00:00:00"/>
    <d v="2022-08-16T00:00:00"/>
    <s v="SL"/>
    <m/>
    <s v="2 SL"/>
    <n v="2"/>
    <m/>
  </r>
  <r>
    <n v="862"/>
    <x v="14"/>
    <x v="129"/>
    <s v="PAGLINAWAN JESSIE M."/>
    <s v="CENRO"/>
    <x v="0"/>
    <d v="2022-08-22T00:00:00"/>
    <d v="2022-08-22T00:00:00"/>
    <s v="SL"/>
    <m/>
    <s v="1 SL"/>
    <n v="1"/>
    <m/>
  </r>
  <r>
    <n v="862"/>
    <x v="14"/>
    <x v="129"/>
    <s v="PAGLINAWAN JESSIE M."/>
    <s v="CENRO"/>
    <x v="0"/>
    <d v="2022-08-27T00:00:00"/>
    <d v="2022-08-27T00:00:00"/>
    <s v="SL"/>
    <m/>
    <s v="0 SL"/>
    <n v="0"/>
    <m/>
  </r>
  <r>
    <n v="863"/>
    <x v="14"/>
    <x v="105"/>
    <s v="PAGLINAWAN JESSIE M."/>
    <s v="CENRO"/>
    <x v="0"/>
    <d v="2022-08-10T00:00:00"/>
    <d v="2022-08-10T00:00:00"/>
    <s v="SL"/>
    <m/>
    <s v="1 SL"/>
    <n v="1"/>
    <m/>
  </r>
  <r>
    <n v="864"/>
    <x v="14"/>
    <x v="130"/>
    <s v="RAMA RAQUEL J."/>
    <s v="INTERNAL"/>
    <x v="0"/>
    <d v="2022-08-26T00:00:00"/>
    <d v="2022-08-26T00:00:00"/>
    <s v="OTHER"/>
    <s v="SEC 21 EO 292 SPECIAL PRIVILEDGE"/>
    <s v="1 OTHER"/>
    <n v="1"/>
    <m/>
  </r>
  <r>
    <n v="865"/>
    <x v="14"/>
    <x v="131"/>
    <s v="RODRIGUEZ RAYMUNDO  "/>
    <s v="CENRO"/>
    <x v="0"/>
    <d v="2022-08-04T00:00:00"/>
    <d v="2022-08-06T00:00:00"/>
    <s v="Paternity"/>
    <m/>
    <s v="2 Paternity"/>
    <n v="2"/>
    <m/>
  </r>
  <r>
    <n v="865"/>
    <x v="14"/>
    <x v="131"/>
    <s v="RODRIGUEZ RAYMUNDO  "/>
    <s v="CENRO"/>
    <x v="0"/>
    <d v="2022-08-08T00:00:00"/>
    <d v="2022-08-13T00:00:00"/>
    <s v="Paternity"/>
    <m/>
    <s v="5 Paternity"/>
    <n v="5"/>
    <m/>
  </r>
  <r>
    <n v="866"/>
    <x v="14"/>
    <x v="93"/>
    <s v="RODRIGUEZ ARNEL  "/>
    <s v="CENRO"/>
    <x v="0"/>
    <d v="2022-09-03T00:00:00"/>
    <d v="2022-09-05T00:00:00"/>
    <s v="VL"/>
    <m/>
    <s v="1 VL"/>
    <n v="1"/>
    <m/>
  </r>
  <r>
    <n v="867"/>
    <x v="14"/>
    <x v="101"/>
    <s v="ROMILLA MARIBEL P."/>
    <s v="ACCOUNTING"/>
    <x v="0"/>
    <d v="2022-09-07T00:00:00"/>
    <d v="2022-09-08T00:00:00"/>
    <s v="VL"/>
    <m/>
    <s v="2 VL"/>
    <n v="2"/>
    <m/>
  </r>
  <r>
    <n v="868"/>
    <x v="14"/>
    <x v="79"/>
    <s v="ROMILLA MARIBEL P."/>
    <s v="ACCOUNTING"/>
    <x v="0"/>
    <d v="2022-08-02T00:00:00"/>
    <d v="2022-08-02T00:00:00"/>
    <s v="SL"/>
    <m/>
    <s v="1 SL"/>
    <n v="1"/>
    <m/>
  </r>
  <r>
    <n v="869"/>
    <x v="14"/>
    <x v="79"/>
    <s v="ROMILLA MARIBEL P."/>
    <s v="ACCOUNTING"/>
    <x v="0"/>
    <d v="2022-07-25T00:00:00"/>
    <d v="2022-07-25T00:00:00"/>
    <s v="SL"/>
    <m/>
    <s v="1 SL"/>
    <n v="1"/>
    <m/>
  </r>
  <r>
    <n v="870"/>
    <x v="14"/>
    <x v="130"/>
    <s v="ROMILLA MARIBEL P."/>
    <s v="ACCOUNTING"/>
    <x v="0"/>
    <d v="2022-08-22T00:00:00"/>
    <d v="2022-08-22T00:00:00"/>
    <s v="VL"/>
    <m/>
    <s v="1 VL"/>
    <n v="1"/>
    <m/>
  </r>
  <r>
    <n v="871"/>
    <x v="14"/>
    <x v="131"/>
    <s v="QUIAMBAO ERICSON B."/>
    <s v="TICC"/>
    <x v="2"/>
    <d v="2022-08-15T00:00:00"/>
    <d v="2022-08-15T00:00:00"/>
    <s v="WITHOUTPAY"/>
    <s v="SL WITHOUTPAY"/>
    <s v="1 WITHOUTPAY"/>
    <n v="1"/>
    <m/>
  </r>
  <r>
    <n v="872"/>
    <x v="14"/>
    <x v="123"/>
    <s v="SABULAAN MARIA LEAH M."/>
    <s v="CPDO"/>
    <x v="0"/>
    <d v="2022-08-31T00:00:00"/>
    <d v="2022-08-31T00:00:00"/>
    <s v="OTHER"/>
    <s v="SEC 21 EO 292 SPECIAL PRIVILEDGE"/>
    <s v="1 OTHER"/>
    <n v="1"/>
    <m/>
  </r>
  <r>
    <n v="873"/>
    <x v="14"/>
    <x v="89"/>
    <s v="SESMA LAZARO C."/>
    <s v="PICNIC GROVE"/>
    <x v="0"/>
    <d v="2022-08-21T00:00:00"/>
    <d v="2022-11-30T00:00:00"/>
    <s v="SL"/>
    <m/>
    <s v="72 SL"/>
    <n v="72"/>
    <m/>
  </r>
  <r>
    <n v="874"/>
    <x v="14"/>
    <x v="131"/>
    <s v="SUMAGUI LORENA P."/>
    <s v="BIR"/>
    <x v="0"/>
    <d v="2022-08-03T00:00:00"/>
    <d v="2022-08-05T00:00:00"/>
    <s v="VL"/>
    <m/>
    <s v="3 VL"/>
    <n v="3"/>
    <m/>
  </r>
  <r>
    <n v="874"/>
    <x v="14"/>
    <x v="131"/>
    <s v="SUMAGUI LORENA P."/>
    <s v="BIR"/>
    <x v="0"/>
    <d v="2022-08-08T00:00:00"/>
    <d v="2022-08-12T00:00:00"/>
    <s v="VL"/>
    <m/>
    <s v="5 VL"/>
    <n v="5"/>
    <m/>
  </r>
  <r>
    <n v="875"/>
    <x v="14"/>
    <x v="86"/>
    <s v="SUMAGUI LORENA P."/>
    <s v="BIR"/>
    <x v="0"/>
    <d v="2022-08-22T00:00:00"/>
    <d v="2022-08-22T00:00:00"/>
    <s v="SL"/>
    <m/>
    <s v="1 SL"/>
    <n v="1"/>
    <m/>
  </r>
  <r>
    <n v="876"/>
    <x v="14"/>
    <x v="89"/>
    <s v="SIM JO RITZELLE C."/>
    <s v="CHO"/>
    <x v="1"/>
    <d v="2022-09-01T00:00:00"/>
    <d v="2022-09-01T00:00:00"/>
    <s v="VL"/>
    <m/>
    <s v="1 VL"/>
    <n v="1"/>
    <m/>
  </r>
  <r>
    <n v="877"/>
    <x v="14"/>
    <x v="89"/>
    <s v="TAPAY EDWARD  "/>
    <s v="CENRO"/>
    <x v="0"/>
    <d v="2022-08-27T00:00:00"/>
    <d v="2022-08-27T00:00:00"/>
    <s v="SL"/>
    <m/>
    <s v="0 SL"/>
    <n v="0"/>
    <m/>
  </r>
  <r>
    <n v="877"/>
    <x v="14"/>
    <x v="89"/>
    <s v="TAPAY EDWARD  "/>
    <s v="CENRO"/>
    <x v="0"/>
    <d v="2022-08-30T00:00:00"/>
    <d v="2022-08-30T00:00:00"/>
    <s v="SL"/>
    <m/>
    <s v="1 SL"/>
    <n v="1"/>
    <m/>
  </r>
  <r>
    <n v="878"/>
    <x v="14"/>
    <x v="81"/>
    <s v="TIBAYAN EUFEMIA O."/>
    <s v="CHO"/>
    <x v="0"/>
    <d v="2022-08-09T00:00:00"/>
    <d v="2022-08-10T00:00:00"/>
    <s v="SL"/>
    <m/>
    <s v="2 SL"/>
    <n v="2"/>
    <m/>
  </r>
  <r>
    <n v="879"/>
    <x v="14"/>
    <x v="48"/>
    <s v="VILLANUEVA DAVE RONILLO V."/>
    <s v="CEO"/>
    <x v="0"/>
    <d v="2022-08-01T00:00:00"/>
    <d v="2022-08-01T00:00:00"/>
    <s v="OTHER"/>
    <s v="SEC 21 EO 292 SPECIAL PRIVILEDGE"/>
    <s v="1 OTHER"/>
    <n v="1"/>
    <m/>
  </r>
  <r>
    <n v="880"/>
    <x v="14"/>
    <x v="78"/>
    <s v="VILLANUEVA DAVE RONILLO V."/>
    <s v="CEO"/>
    <x v="0"/>
    <d v="2022-08-03T00:00:00"/>
    <d v="2022-08-05T00:00:00"/>
    <s v="SL"/>
    <m/>
    <s v="3 SL"/>
    <n v="3"/>
    <m/>
  </r>
  <r>
    <n v="881"/>
    <x v="14"/>
    <x v="124"/>
    <s v="VILLANUEVA MARILYN L."/>
    <s v="TICC"/>
    <x v="0"/>
    <d v="2022-08-22T00:00:00"/>
    <d v="2022-08-22T00:00:00"/>
    <s v="SL"/>
    <m/>
    <s v="1 SL"/>
    <n v="1"/>
    <m/>
  </r>
  <r>
    <n v="882"/>
    <x v="14"/>
    <x v="81"/>
    <s v="VILLANUEVA RICHELLE A."/>
    <s v="TICC"/>
    <x v="0"/>
    <d v="2022-08-16T00:00:00"/>
    <d v="2022-08-16T00:00:00"/>
    <s v="VL"/>
    <m/>
    <s v="1 VL"/>
    <n v="1"/>
    <m/>
  </r>
  <r>
    <n v="883"/>
    <x v="14"/>
    <x v="101"/>
    <s v="VARGAS MELINDA M."/>
    <s v="CSWDO"/>
    <x v="0"/>
    <d v="2022-08-30T00:00:00"/>
    <d v="2022-08-30T00:00:00"/>
    <s v="SL"/>
    <m/>
    <s v="1 SL"/>
    <n v="1"/>
    <m/>
  </r>
  <r>
    <n v="884"/>
    <x v="15"/>
    <x v="134"/>
    <s v="MAULLON JAENA F."/>
    <s v="SP"/>
    <x v="0"/>
    <d v="2022-10-25T00:00:00"/>
    <d v="2022-10-25T00:00:00"/>
    <s v="VL"/>
    <m/>
    <s v="1 VL"/>
    <n v="1"/>
    <m/>
  </r>
  <r>
    <n v="884"/>
    <x v="15"/>
    <x v="134"/>
    <s v="MAULLON JAENA F."/>
    <s v="SP"/>
    <x v="0"/>
    <d v="2022-10-20T00:00:00"/>
    <d v="2022-10-20T00:00:00"/>
    <s v="VL"/>
    <m/>
    <s v="1 VL"/>
    <n v="1"/>
    <m/>
  </r>
  <r>
    <n v="884"/>
    <x v="15"/>
    <x v="134"/>
    <s v="MAULLON JAENA F."/>
    <s v="SP"/>
    <x v="0"/>
    <d v="2022-10-18T00:00:00"/>
    <d v="2022-10-18T00:00:00"/>
    <s v="VL"/>
    <m/>
    <s v="1 VL"/>
    <n v="1"/>
    <m/>
  </r>
  <r>
    <n v="885"/>
    <x v="15"/>
    <x v="135"/>
    <s v="DE SAGUN NANCY D."/>
    <s v="SP"/>
    <x v="0"/>
    <d v="2022-10-19T00:00:00"/>
    <d v="2022-10-19T00:00:00"/>
    <s v="SL"/>
    <m/>
    <s v="1 SL"/>
    <n v="1"/>
    <m/>
  </r>
  <r>
    <n v="886"/>
    <x v="15"/>
    <x v="136"/>
    <s v="MAULLON JAENA F."/>
    <s v="SP"/>
    <x v="0"/>
    <d v="2022-11-18T00:00:00"/>
    <d v="2022-11-18T00:00:00"/>
    <s v="VL"/>
    <m/>
    <s v="1 VL"/>
    <n v="1"/>
    <m/>
  </r>
  <r>
    <n v="886"/>
    <x v="15"/>
    <x v="136"/>
    <s v="MAULLON JAENA F."/>
    <s v="SP"/>
    <x v="0"/>
    <d v="2022-11-22T00:00:00"/>
    <d v="2022-11-22T00:00:00"/>
    <s v="VL"/>
    <m/>
    <s v="1 VL"/>
    <n v="1"/>
    <m/>
  </r>
  <r>
    <n v="886"/>
    <x v="15"/>
    <x v="136"/>
    <s v="MAULLON JAENA F."/>
    <s v="SP"/>
    <x v="0"/>
    <d v="2022-11-29T00:00:00"/>
    <d v="2022-11-29T00:00:00"/>
    <s v="VL"/>
    <m/>
    <s v="1 VL"/>
    <n v="1"/>
    <m/>
  </r>
  <r>
    <n v="887"/>
    <x v="15"/>
    <x v="98"/>
    <s v="MARINDUQUE ROWENA G."/>
    <s v="SP"/>
    <x v="0"/>
    <d v="2022-10-06T00:00:00"/>
    <d v="2022-10-06T00:00:00"/>
    <s v="SL"/>
    <m/>
    <s v="1 SL"/>
    <n v="1"/>
    <m/>
  </r>
  <r>
    <n v="888"/>
    <x v="15"/>
    <x v="137"/>
    <s v="ANGELES ANNABEL D."/>
    <n v="0"/>
    <x v="0"/>
    <d v="2022-10-26T00:00:00"/>
    <d v="2022-10-28T00:00:00"/>
    <s v="SL"/>
    <m/>
    <s v="3 SL"/>
    <n v="3"/>
    <m/>
  </r>
  <r>
    <n v="889"/>
    <x v="15"/>
    <x v="135"/>
    <s v="ANGELES ANNABEL D."/>
    <n v="0"/>
    <x v="0"/>
    <d v="2022-10-20T00:00:00"/>
    <d v="2022-10-21T00:00:00"/>
    <s v="SL"/>
    <m/>
    <s v="2 SL"/>
    <n v="2"/>
    <m/>
  </r>
  <r>
    <n v="890"/>
    <x v="15"/>
    <x v="87"/>
    <s v="MARASIGAN AGUINO D."/>
    <s v="TOPS-CSU"/>
    <x v="0"/>
    <d v="2022-09-12T00:00:00"/>
    <d v="2022-09-16T00:00:00"/>
    <s v="VL"/>
    <m/>
    <s v="5 VL"/>
    <n v="5"/>
    <m/>
  </r>
  <r>
    <n v="890"/>
    <x v="15"/>
    <x v="87"/>
    <s v="MARASIGAN AGUINO D."/>
    <s v="TOPS-CSU"/>
    <x v="0"/>
    <d v="2022-09-19T00:00:00"/>
    <d v="2022-09-23T00:00:00"/>
    <s v="VL"/>
    <m/>
    <s v="5 VL"/>
    <n v="5"/>
    <m/>
  </r>
  <r>
    <n v="890"/>
    <x v="15"/>
    <x v="87"/>
    <s v="MARASIGAN AGUINO D."/>
    <s v="TOPS-CSU"/>
    <x v="0"/>
    <d v="2022-09-26T00:00:00"/>
    <d v="2022-09-30T00:00:00"/>
    <s v="VL"/>
    <m/>
    <s v="5 VL"/>
    <n v="5"/>
    <m/>
  </r>
  <r>
    <n v="891"/>
    <x v="15"/>
    <x v="105"/>
    <s v="DIGNO DANILO  "/>
    <s v="CENRO"/>
    <x v="0"/>
    <d v="2022-09-21T00:00:00"/>
    <d v="2022-09-22T00:00:00"/>
    <s v="VL"/>
    <s v="SEC 25 EO 292 FORCE LEAVE"/>
    <s v="2 VL"/>
    <n v="2"/>
    <m/>
  </r>
  <r>
    <n v="892"/>
    <x v="15"/>
    <x v="97"/>
    <s v="MERCARDO RENGIE M."/>
    <s v="LCR"/>
    <x v="0"/>
    <d v="2022-09-19T00:00:00"/>
    <d v="2022-09-19T00:00:00"/>
    <s v="SL"/>
    <m/>
    <s v="1 SL"/>
    <n v="1"/>
    <m/>
  </r>
  <r>
    <n v="893"/>
    <x v="15"/>
    <x v="138"/>
    <s v="MAMARIL JOSEFINA P."/>
    <s v="TICC"/>
    <x v="0"/>
    <d v="2022-09-10T00:00:00"/>
    <d v="2022-09-10T00:00:00"/>
    <s v="SL"/>
    <m/>
    <s v="0 SL"/>
    <n v="0"/>
    <m/>
  </r>
  <r>
    <n v="894"/>
    <x v="15"/>
    <x v="139"/>
    <s v="MALANAN JENNYLYN R."/>
    <s v="PICNIC GROVE"/>
    <x v="0"/>
    <d v="2022-09-19T00:00:00"/>
    <d v="2022-09-23T00:00:00"/>
    <s v="VL"/>
    <m/>
    <s v="5 VL"/>
    <n v="5"/>
    <m/>
  </r>
  <r>
    <n v="895"/>
    <x v="15"/>
    <x v="111"/>
    <s v="MENDOZA MARICEL C."/>
    <s v="ONT"/>
    <x v="0"/>
    <d v="2022-09-09T00:00:00"/>
    <d v="2022-09-11T00:00:00"/>
    <s v="SL"/>
    <m/>
    <s v="1 SL"/>
    <n v="1"/>
    <m/>
  </r>
  <r>
    <n v="895"/>
    <x v="15"/>
    <x v="111"/>
    <s v="MENDOZA MARICEL C."/>
    <s v="ONT"/>
    <x v="0"/>
    <d v="2022-09-14T00:00:00"/>
    <d v="2022-09-14T00:00:00"/>
    <s v="SL"/>
    <m/>
    <s v="1 SL"/>
    <n v="1"/>
    <m/>
  </r>
  <r>
    <n v="896"/>
    <x v="15"/>
    <x v="87"/>
    <s v="MENDOZA MARIA ABIGAIL A."/>
    <s v="CHO"/>
    <x v="1"/>
    <d v="2022-09-16T00:00:00"/>
    <d v="2022-09-16T00:00:00"/>
    <s v="VL"/>
    <m/>
    <s v="1 VL"/>
    <n v="1"/>
    <m/>
  </r>
  <r>
    <n v="897"/>
    <x v="15"/>
    <x v="140"/>
    <s v="MERJILLA JEANETTE B."/>
    <s v="TICC"/>
    <x v="0"/>
    <d v="2022-09-15T00:00:00"/>
    <d v="2022-09-15T00:00:00"/>
    <s v="SL"/>
    <m/>
    <s v="1 SL"/>
    <n v="1"/>
    <m/>
  </r>
  <r>
    <n v="898"/>
    <x v="15"/>
    <x v="140"/>
    <s v="MERHAN FRANCISCO  "/>
    <s v="CENRO"/>
    <x v="0"/>
    <d v="2022-09-01T00:00:00"/>
    <d v="2022-09-02T00:00:00"/>
    <s v="SL"/>
    <m/>
    <s v="2 SL"/>
    <n v="2"/>
    <m/>
  </r>
  <r>
    <n v="898"/>
    <x v="15"/>
    <x v="140"/>
    <s v="MERHAN FRANCISCO  "/>
    <s v="CENRO"/>
    <x v="0"/>
    <d v="2022-09-05T00:00:00"/>
    <d v="2022-09-09T00:00:00"/>
    <s v="SL"/>
    <m/>
    <s v="5 SL"/>
    <n v="5"/>
    <m/>
  </r>
  <r>
    <n v="898"/>
    <x v="15"/>
    <x v="140"/>
    <s v="MERHAN FRANCISCO  "/>
    <s v="CENRO"/>
    <x v="0"/>
    <d v="2022-09-12T00:00:00"/>
    <d v="2022-09-16T00:00:00"/>
    <s v="SL"/>
    <m/>
    <s v="5 SL"/>
    <n v="5"/>
    <m/>
  </r>
  <r>
    <n v="898"/>
    <x v="15"/>
    <x v="140"/>
    <s v="MERHAN FRANCISCO  "/>
    <s v="CENRO"/>
    <x v="0"/>
    <d v="2022-09-19T00:00:00"/>
    <d v="2022-09-23T00:00:00"/>
    <s v="SL"/>
    <m/>
    <s v="5 SL"/>
    <n v="5"/>
    <m/>
  </r>
  <r>
    <n v="898"/>
    <x v="15"/>
    <x v="140"/>
    <s v="MERHAN FRANCISCO  "/>
    <s v="CENRO"/>
    <x v="0"/>
    <d v="2022-09-26T00:00:00"/>
    <d v="2022-09-30T00:00:00"/>
    <s v="SL"/>
    <m/>
    <s v="5 SL"/>
    <n v="5"/>
    <m/>
  </r>
  <r>
    <n v="898"/>
    <x v="15"/>
    <x v="140"/>
    <s v="MERHAN FRANCISCO  "/>
    <s v="CENRO"/>
    <x v="0"/>
    <d v="2022-10-03T00:00:00"/>
    <d v="2022-10-07T00:00:00"/>
    <s v="SL"/>
    <m/>
    <s v="5 SL"/>
    <n v="5"/>
    <m/>
  </r>
  <r>
    <n v="898"/>
    <x v="15"/>
    <x v="140"/>
    <s v="MERHAN FRANCISCO  "/>
    <s v="CENRO"/>
    <x v="0"/>
    <d v="2022-10-10T00:00:00"/>
    <d v="2022-10-12T00:00:00"/>
    <s v="SL"/>
    <m/>
    <s v="3 SL"/>
    <n v="3"/>
    <m/>
  </r>
  <r>
    <n v="899"/>
    <x v="15"/>
    <x v="112"/>
    <s v="MERHAN FRANCISCO  "/>
    <s v="CENRO"/>
    <x v="0"/>
    <d v="2022-08-20T00:00:00"/>
    <d v="2022-08-20T00:00:00"/>
    <s v="SL"/>
    <m/>
    <s v="0 SL"/>
    <n v="0"/>
    <m/>
  </r>
  <r>
    <n v="899"/>
    <x v="15"/>
    <x v="112"/>
    <s v="MERHAN FRANCISCO  "/>
    <s v="CENRO"/>
    <x v="0"/>
    <d v="2022-08-22T00:00:00"/>
    <d v="2022-08-27T00:00:00"/>
    <s v="SL"/>
    <m/>
    <s v="5 SL"/>
    <n v="5"/>
    <m/>
  </r>
  <r>
    <n v="899"/>
    <x v="15"/>
    <x v="111"/>
    <s v="LANDICHO ROSALINA B."/>
    <s v="EEO/CITY MARKET"/>
    <x v="0"/>
    <d v="2022-09-28T00:00:00"/>
    <d v="2022-09-28T00:00:00"/>
    <s v="OTHER"/>
    <s v="SEC 21 EO 292 SPECIAL PRIVILEDGE"/>
    <s v="1 OTHER"/>
    <n v="1"/>
    <m/>
  </r>
  <r>
    <n v="900"/>
    <x v="15"/>
    <x v="85"/>
    <s v="LANDICHO ROSALINA B."/>
    <s v="EEO/CITY MARKET"/>
    <x v="0"/>
    <d v="2022-09-16T00:00:00"/>
    <d v="2022-09-17T00:00:00"/>
    <s v="SL"/>
    <m/>
    <s v="1 SL"/>
    <n v="1"/>
    <m/>
  </r>
  <r>
    <n v="901"/>
    <x v="15"/>
    <x v="138"/>
    <s v="LANDICHO ROSALINA B."/>
    <s v="EEO/CITY MARKET"/>
    <x v="0"/>
    <d v="2022-09-10T00:00:00"/>
    <d v="2022-09-10T00:00:00"/>
    <s v="SL"/>
    <m/>
    <s v="0 SL"/>
    <n v="0"/>
    <m/>
  </r>
  <r>
    <n v="901"/>
    <x v="15"/>
    <x v="138"/>
    <s v="LANDICHO ROSALINA B."/>
    <s v="EEO/CITY MARKET"/>
    <x v="0"/>
    <d v="2022-09-12T00:00:00"/>
    <d v="2022-09-14T00:00:00"/>
    <s v="SL"/>
    <m/>
    <s v="3 SL"/>
    <n v="3"/>
    <m/>
  </r>
  <r>
    <n v="902"/>
    <x v="15"/>
    <x v="87"/>
    <s v="ZAFRA REYNANTE B."/>
    <s v="TICC"/>
    <x v="0"/>
    <d v="2022-09-01T00:00:00"/>
    <d v="2022-09-02T00:00:00"/>
    <s v="SL"/>
    <m/>
    <s v="2 SL"/>
    <n v="2"/>
    <m/>
  </r>
  <r>
    <n v="903"/>
    <x v="15"/>
    <x v="83"/>
    <s v="VILLANUEVA ISMAEL D."/>
    <s v="CHO"/>
    <x v="0"/>
    <d v="2022-09-20T00:00:00"/>
    <d v="2022-09-20T00:00:00"/>
    <s v="SL"/>
    <m/>
    <s v="1 SL"/>
    <n v="1"/>
    <m/>
  </r>
  <r>
    <n v="904"/>
    <x v="15"/>
    <x v="140"/>
    <s v="VILLANUEVA RICHELLE A."/>
    <s v="TICC"/>
    <x v="0"/>
    <d v="2022-09-15T00:00:00"/>
    <d v="2022-09-15T00:00:00"/>
    <s v="SL"/>
    <m/>
    <s v="1 SL"/>
    <n v="1"/>
    <m/>
  </r>
  <r>
    <n v="905"/>
    <x v="15"/>
    <x v="141"/>
    <s v="VILLANUEVA RICHELLE A."/>
    <s v="TICC"/>
    <x v="0"/>
    <d v="2022-09-06T00:00:00"/>
    <d v="2022-09-06T00:00:00"/>
    <s v="SL"/>
    <m/>
    <s v="1 SL"/>
    <n v="1"/>
    <m/>
  </r>
  <r>
    <n v="905"/>
    <x v="15"/>
    <x v="141"/>
    <s v="VILLANUEVA RICHELLE A."/>
    <s v="TICC"/>
    <x v="0"/>
    <d v="2022-09-12T00:00:00"/>
    <d v="2022-09-12T00:00:00"/>
    <s v="SL"/>
    <m/>
    <s v="1 SL"/>
    <n v="1"/>
    <m/>
  </r>
  <r>
    <n v="906"/>
    <x v="15"/>
    <x v="142"/>
    <s v="TOPACIO ABEGAIL P."/>
    <s v="ONT"/>
    <x v="1"/>
    <d v="2022-08-09T00:00:00"/>
    <d v="2022-08-10T00:00:00"/>
    <s v="SL"/>
    <m/>
    <s v="2 SL"/>
    <n v="2"/>
    <m/>
  </r>
  <r>
    <n v="907"/>
    <x v="15"/>
    <x v="85"/>
    <s v="TOPACIO ABEGAIL P."/>
    <s v="ONT"/>
    <x v="1"/>
    <d v="2022-09-02T00:00:00"/>
    <d v="2022-09-03T00:00:00"/>
    <s v="SL"/>
    <m/>
    <s v="1 SL"/>
    <n v="1"/>
    <m/>
  </r>
  <r>
    <n v="908"/>
    <x v="15"/>
    <x v="105"/>
    <s v="TORRES MOISES Q."/>
    <s v="MAHOGANY MARKET"/>
    <x v="0"/>
    <d v="2022-09-08T00:00:00"/>
    <d v="2022-09-10T00:00:00"/>
    <s v="SL"/>
    <m/>
    <s v="2 SL"/>
    <n v="2"/>
    <m/>
  </r>
  <r>
    <n v="909"/>
    <x v="15"/>
    <x v="85"/>
    <s v="SIM JO RITZELLE C."/>
    <s v="CHO"/>
    <x v="1"/>
    <d v="2022-09-28T00:00:00"/>
    <d v="2022-09-28T00:00:00"/>
    <s v="SL"/>
    <m/>
    <s v="1 SL"/>
    <n v="1"/>
    <m/>
  </r>
  <r>
    <n v="910"/>
    <x v="15"/>
    <x v="121"/>
    <s v="TIMPLE ALLAN R."/>
    <s v="TCIS"/>
    <x v="0"/>
    <d v="2022-09-14T00:00:00"/>
    <d v="2022-09-14T00:00:00"/>
    <s v="SL"/>
    <m/>
    <s v="1 SL"/>
    <n v="1"/>
    <m/>
  </r>
  <r>
    <n v="911"/>
    <x v="15"/>
    <x v="109"/>
    <s v="ROLLE CARIZA P."/>
    <s v="CHO"/>
    <x v="0"/>
    <d v="2022-10-10T00:00:00"/>
    <d v="2022-10-10T00:00:00"/>
    <s v="OTHER"/>
    <s v="SEC 21 EO 292 SPECIAL PRIVILEDGE"/>
    <s v="1 OTHER"/>
    <n v="1"/>
    <m/>
  </r>
  <r>
    <n v="912"/>
    <x v="15"/>
    <x v="143"/>
    <s v="AUSTRIA KIM E."/>
    <s v="ONT"/>
    <x v="1"/>
    <d v="2022-10-03T00:00:00"/>
    <d v="2022-10-04T00:00:00"/>
    <s v="VL"/>
    <m/>
    <s v="2 VL"/>
    <n v="2"/>
    <m/>
  </r>
  <r>
    <n v="913"/>
    <x v="15"/>
    <x v="107"/>
    <s v="ACERON ANGELU V."/>
    <s v="ONT"/>
    <x v="1"/>
    <d v="2022-10-08T00:00:00"/>
    <d v="2022-10-09T00:00:00"/>
    <s v="OTHER"/>
    <s v="SEC 21 EO 292 SPECIAL PRIVILEDGE"/>
    <s v="0 OTHER"/>
    <n v="0"/>
    <m/>
  </r>
  <r>
    <n v="914"/>
    <x v="15"/>
    <x v="107"/>
    <s v="ACERON ANGELU V."/>
    <s v="ONT"/>
    <x v="1"/>
    <d v="2022-10-23T00:00:00"/>
    <d v="2022-10-24T00:00:00"/>
    <s v="VL"/>
    <m/>
    <s v="1 VL"/>
    <n v="1"/>
    <m/>
  </r>
  <r>
    <n v="915"/>
    <x v="15"/>
    <x v="108"/>
    <s v="ABELA IMELDA C."/>
    <s v="ACCOUNTING"/>
    <x v="0"/>
    <d v="2022-09-01T00:00:00"/>
    <d v="2022-09-01T00:00:00"/>
    <s v="SL"/>
    <m/>
    <s v="1 SL"/>
    <n v="1"/>
    <m/>
  </r>
  <r>
    <n v="916"/>
    <x v="15"/>
    <x v="140"/>
    <s v="AMBION MARIETA B."/>
    <s v="CENRO"/>
    <x v="0"/>
    <d v="2022-09-27T00:00:00"/>
    <d v="2022-09-27T00:00:00"/>
    <s v="VL"/>
    <s v="SEC 25 EO 292 FORCE LEAVE"/>
    <s v="1 VL"/>
    <n v="1"/>
    <m/>
  </r>
  <r>
    <n v="917"/>
    <x v="15"/>
    <x v="140"/>
    <s v="ASIDO LEONILA R."/>
    <s v="PICNIC GROVE"/>
    <x v="0"/>
    <d v="2022-09-12T00:00:00"/>
    <d v="2022-09-14T00:00:00"/>
    <s v="SL"/>
    <m/>
    <s v="3 SL"/>
    <n v="3"/>
    <m/>
  </r>
  <r>
    <n v="917"/>
    <x v="15"/>
    <x v="140"/>
    <s v="ASIDO LEONILA R."/>
    <s v="PICNIC GROVE"/>
    <x v="0"/>
    <d v="2022-09-17T00:00:00"/>
    <d v="2022-09-17T00:00:00"/>
    <s v="SL"/>
    <m/>
    <s v="0 SL"/>
    <n v="0"/>
    <m/>
  </r>
  <r>
    <n v="918"/>
    <x v="15"/>
    <x v="140"/>
    <s v="ANGCAYA JENNY ROSE S."/>
    <s v="CTO-LICENSE"/>
    <x v="0"/>
    <d v="2022-09-16T00:00:00"/>
    <d v="2022-09-16T00:00:00"/>
    <s v="SL"/>
    <m/>
    <s v="1 SL"/>
    <n v="1"/>
    <m/>
  </r>
  <r>
    <n v="919"/>
    <x v="15"/>
    <x v="141"/>
    <s v="AMBION MARIETA B."/>
    <s v="CENRO"/>
    <x v="0"/>
    <d v="2022-10-07T00:00:00"/>
    <d v="2022-10-07T00:00:00"/>
    <s v="VL"/>
    <s v="SEC 25 EO 292 FORCE LEAVE"/>
    <s v="1 VL"/>
    <n v="1"/>
    <m/>
  </r>
  <r>
    <n v="920"/>
    <x v="15"/>
    <x v="120"/>
    <s v="AMBION HERSHEY D."/>
    <s v="CHO"/>
    <x v="0"/>
    <d v="2022-09-12T00:00:00"/>
    <d v="2022-09-13T00:00:00"/>
    <s v="SL"/>
    <m/>
    <s v="2 SL"/>
    <n v="2"/>
    <m/>
  </r>
  <r>
    <n v="921"/>
    <x v="15"/>
    <x v="120"/>
    <s v="ANGCAYA IRENE V."/>
    <s v="TICC"/>
    <x v="0"/>
    <d v="2022-09-26T00:00:00"/>
    <d v="2022-09-26T00:00:00"/>
    <s v="VL"/>
    <m/>
    <s v="1 VL"/>
    <n v="1"/>
    <m/>
  </r>
  <r>
    <n v="921"/>
    <x v="15"/>
    <x v="120"/>
    <s v="ANGCAYA IRENE V."/>
    <s v="TICC"/>
    <x v="0"/>
    <d v="2022-09-29T00:00:00"/>
    <d v="2022-09-29T00:00:00"/>
    <s v="VL"/>
    <m/>
    <s v="1 VL"/>
    <n v="1"/>
    <m/>
  </r>
  <r>
    <n v="922"/>
    <x v="15"/>
    <x v="120"/>
    <s v="ANGCAYA IRENE V."/>
    <s v="TICC"/>
    <x v="0"/>
    <d v="2022-09-28T00:00:00"/>
    <d v="2022-09-28T00:00:00"/>
    <s v="OTHER"/>
    <s v="SEC 21 EO 292 SPECIAL PRIVILEDGE"/>
    <s v="1 OTHER"/>
    <n v="1"/>
    <m/>
  </r>
  <r>
    <n v="923"/>
    <x v="15"/>
    <x v="142"/>
    <s v="BRON FLORENCIO L."/>
    <s v="EEO/CITY MARKET"/>
    <x v="0"/>
    <d v="2022-09-11T00:00:00"/>
    <d v="2022-09-11T00:00:00"/>
    <s v="VL"/>
    <m/>
    <s v="0 VL"/>
    <n v="0"/>
    <m/>
  </r>
  <r>
    <n v="924"/>
    <x v="15"/>
    <x v="105"/>
    <s v="BERGADO MARILOU B."/>
    <s v="ONT"/>
    <x v="0"/>
    <d v="2022-09-28T00:00:00"/>
    <d v="2022-09-30T00:00:00"/>
    <s v="VL"/>
    <m/>
    <s v="3 VL"/>
    <n v="3"/>
    <m/>
  </r>
  <r>
    <n v="925"/>
    <x v="15"/>
    <x v="105"/>
    <s v="BUTALON DIANNE H."/>
    <s v="ONT"/>
    <x v="0"/>
    <d v="2022-09-05T00:00:00"/>
    <d v="1900-01-08T12:00:00"/>
    <s v="SL"/>
    <m/>
    <s v="-31998 SL"/>
    <n v="-31998"/>
    <m/>
  </r>
  <r>
    <n v="926"/>
    <x v="15"/>
    <x v="140"/>
    <s v="CESICAR JOCHELLE JOAN S."/>
    <s v="TICC/TCCH"/>
    <x v="0"/>
    <d v="2022-09-09T00:00:00"/>
    <d v="2022-09-09T00:00:00"/>
    <s v="SL"/>
    <m/>
    <s v="1 SL"/>
    <n v="1"/>
    <m/>
  </r>
  <r>
    <n v="926"/>
    <x v="15"/>
    <x v="140"/>
    <s v="CESICAR JOCHELLE JOAN S."/>
    <s v="TICC/TCCH"/>
    <x v="0"/>
    <d v="2022-09-11T00:00:00"/>
    <d v="2022-09-15T00:00:00"/>
    <s v="SL"/>
    <m/>
    <s v="4 SL"/>
    <n v="4"/>
    <m/>
  </r>
  <r>
    <n v="927"/>
    <x v="15"/>
    <x v="112"/>
    <s v="CESICAR JOCHELLE JOAN S."/>
    <s v="TICC/TCCH"/>
    <x v="0"/>
    <d v="2022-08-31T00:00:00"/>
    <d v="2022-08-31T00:00:00"/>
    <s v="SL"/>
    <m/>
    <s v="1 SL"/>
    <n v="1"/>
    <m/>
  </r>
  <r>
    <n v="928"/>
    <x v="15"/>
    <x v="87"/>
    <s v="COSME CORAZON O."/>
    <s v="TCIS"/>
    <x v="0"/>
    <d v="2022-09-01T00:00:00"/>
    <d v="2022-09-02T00:00:00"/>
    <s v="SL"/>
    <m/>
    <s v="2 SL"/>
    <n v="2"/>
    <m/>
  </r>
  <r>
    <n v="929"/>
    <x v="15"/>
    <x v="107"/>
    <s v="CAPUNO OLIVER M."/>
    <s v="FIRE DEPARTMENT"/>
    <x v="0"/>
    <d v="2022-09-21T00:00:00"/>
    <d v="2022-09-23T00:00:00"/>
    <s v="VL"/>
    <m/>
    <s v="3 VL"/>
    <n v="3"/>
    <m/>
  </r>
  <r>
    <n v="929"/>
    <x v="15"/>
    <x v="107"/>
    <s v="CAPUNO OLIVER M."/>
    <s v="FIRE DEPARTMENT"/>
    <x v="0"/>
    <d v="2022-09-27T00:00:00"/>
    <d v="2022-09-29T00:00:00"/>
    <s v="VL"/>
    <m/>
    <s v="3 VL"/>
    <n v="3"/>
    <m/>
  </r>
  <r>
    <n v="930"/>
    <x v="15"/>
    <x v="107"/>
    <s v="COSA PAOLA GRACE P."/>
    <s v="ASSESSOR"/>
    <x v="0"/>
    <d v="2022-09-15T00:00:00"/>
    <d v="2022-09-15T00:00:00"/>
    <s v="SL"/>
    <m/>
    <s v="1 SL"/>
    <n v="1"/>
    <m/>
  </r>
  <r>
    <n v="931"/>
    <x v="15"/>
    <x v="120"/>
    <s v="COSA PAOLA GRACE P."/>
    <s v="ASSESSOR"/>
    <x v="0"/>
    <d v="2022-09-21T00:00:00"/>
    <d v="2022-09-21T00:00:00"/>
    <s v="VL"/>
    <m/>
    <s v="1 VL"/>
    <n v="1"/>
    <m/>
  </r>
  <r>
    <n v="932"/>
    <x v="15"/>
    <x v="105"/>
    <s v="CABANTING AIRA P."/>
    <s v="ONT"/>
    <x v="0"/>
    <d v="2022-10-05T00:00:00"/>
    <d v="2022-10-07T00:00:00"/>
    <s v="OTHER"/>
    <s v="SEC 21 EO 292 SPECIAL PRIVILEDGE"/>
    <s v="3 OTHER"/>
    <n v="3"/>
    <m/>
  </r>
  <r>
    <n v="933"/>
    <x v="15"/>
    <x v="105"/>
    <s v="CABANLIT ZOSIMA M."/>
    <s v="MAHOGANY MARKET"/>
    <x v="0"/>
    <d v="2022-09-11T00:00:00"/>
    <d v="2022-09-11T00:00:00"/>
    <s v="SL"/>
    <m/>
    <s v="0 SL"/>
    <n v="0"/>
    <m/>
  </r>
  <r>
    <n v="934"/>
    <x v="15"/>
    <x v="141"/>
    <s v="CABANLIT ZOSIMA M."/>
    <s v="MAHOGANY MARKET"/>
    <x v="0"/>
    <d v="2022-09-30T00:00:00"/>
    <d v="2022-10-04T00:00:00"/>
    <s v="SL"/>
    <m/>
    <s v="3 SL"/>
    <n v="3"/>
    <m/>
  </r>
  <r>
    <n v="934"/>
    <x v="15"/>
    <x v="141"/>
    <s v="CABANLIT ZOSIMA M."/>
    <s v="MAHOGANY MARKET"/>
    <x v="0"/>
    <d v="2022-10-07T00:00:00"/>
    <d v="2022-10-07T00:00:00"/>
    <s v="SL"/>
    <m/>
    <s v="1 SL"/>
    <n v="1"/>
    <m/>
  </r>
  <r>
    <n v="935"/>
    <x v="15"/>
    <x v="107"/>
    <s v="DATU SHIRLEY G."/>
    <s v="ONT"/>
    <x v="0"/>
    <d v="2022-09-09T00:00:00"/>
    <d v="2022-09-09T00:00:00"/>
    <s v="SL"/>
    <m/>
    <s v="1 SL"/>
    <n v="1"/>
    <m/>
  </r>
  <r>
    <n v="935"/>
    <x v="15"/>
    <x v="107"/>
    <s v="DATU SHIRLEY G."/>
    <s v="ONT"/>
    <x v="0"/>
    <d v="2022-09-11T00:00:00"/>
    <d v="2022-09-11T00:00:00"/>
    <s v="SL"/>
    <m/>
    <s v="0 SL"/>
    <n v="0"/>
    <m/>
  </r>
  <r>
    <n v="935"/>
    <x v="15"/>
    <x v="107"/>
    <s v="DATU SHIRLEY G."/>
    <s v="ONT"/>
    <x v="0"/>
    <d v="2022-09-14T00:00:00"/>
    <d v="2022-09-14T00:00:00"/>
    <s v="SL"/>
    <m/>
    <s v="1 SL"/>
    <n v="1"/>
    <m/>
  </r>
  <r>
    <n v="936"/>
    <x v="15"/>
    <x v="85"/>
    <s v="DIMAILIG ARLYN R."/>
    <s v="MAHOGANY MARKET"/>
    <x v="0"/>
    <d v="2022-09-27T00:00:00"/>
    <d v="2022-09-28T00:00:00"/>
    <s v="SL"/>
    <m/>
    <s v="2 SL"/>
    <n v="2"/>
    <m/>
  </r>
  <r>
    <n v="937"/>
    <x v="15"/>
    <x v="120"/>
    <s v="DISEPEDA MACARIA P."/>
    <s v="TICC"/>
    <x v="0"/>
    <d v="2022-09-09T00:00:00"/>
    <d v="2022-09-09T00:00:00"/>
    <s v="SL"/>
    <m/>
    <s v="1 SL"/>
    <n v="1"/>
    <m/>
  </r>
  <r>
    <n v="938"/>
    <x v="15"/>
    <x v="142"/>
    <s v="DISEPEDA MACARIA P."/>
    <s v="TICC"/>
    <x v="0"/>
    <d v="2022-09-02T00:00:00"/>
    <d v="2022-09-02T00:00:00"/>
    <s v="SL"/>
    <m/>
    <s v="1 SL"/>
    <n v="1"/>
    <m/>
  </r>
  <r>
    <n v="939"/>
    <x v="15"/>
    <x v="87"/>
    <s v="DOGELIO CHRISTIAN B."/>
    <s v="LEGAL"/>
    <x v="0"/>
    <d v="2022-09-05T00:00:00"/>
    <d v="2022-09-05T00:00:00"/>
    <s v="VL"/>
    <m/>
    <s v="1 VL"/>
    <n v="1"/>
    <m/>
  </r>
  <r>
    <n v="939"/>
    <x v="15"/>
    <x v="87"/>
    <s v="DOGELIO CHRISTIAN B."/>
    <s v="LEGAL"/>
    <x v="0"/>
    <d v="2022-09-06T00:00:00"/>
    <d v="2022-09-06T00:00:00"/>
    <s v="OTHER"/>
    <s v="SEC 21 EO 292 SPECIAL PRIVILEDGE"/>
    <s v="1 OTHER"/>
    <n v="1"/>
    <m/>
  </r>
  <r>
    <n v="939"/>
    <x v="15"/>
    <x v="87"/>
    <s v="DOGELIO CHRISTIAN B."/>
    <s v="LEGAL"/>
    <x v="0"/>
    <d v="2022-09-19T00:00:00"/>
    <d v="2022-09-20T00:00:00"/>
    <s v="OTHER"/>
    <s v="SEC 21 EO 292 SPECIAL PRIVILEDGE"/>
    <s v="2 OTHER"/>
    <n v="2"/>
    <m/>
  </r>
  <r>
    <n v="940"/>
    <x v="15"/>
    <x v="142"/>
    <s v="DILIDILI AIREEN M."/>
    <s v="TICC"/>
    <x v="0"/>
    <d v="2022-09-19T00:00:00"/>
    <d v="2022-09-19T00:00:00"/>
    <s v="OTHER"/>
    <s v="SEC 21 EO 292 SPECIAL PRIVILEDGE"/>
    <s v="1 OTHER"/>
    <n v="1"/>
    <m/>
  </r>
  <r>
    <n v="941"/>
    <x v="15"/>
    <x v="112"/>
    <s v="DIGO MARIE BERNADETTE C."/>
    <s v="ONT"/>
    <x v="0"/>
    <d v="2022-08-01T00:00:00"/>
    <d v="2022-08-19T00:00:00"/>
    <s v="SL"/>
    <m/>
    <s v="15 SL"/>
    <n v="15"/>
    <m/>
  </r>
  <r>
    <n v="942"/>
    <x v="15"/>
    <x v="100"/>
    <s v="DIMAILIG ARLYN R."/>
    <s v="MAHOGANY MARKET"/>
    <x v="0"/>
    <d v="2022-09-22T00:00:00"/>
    <d v="2022-09-22T00:00:00"/>
    <s v="SL"/>
    <m/>
    <s v="1 SL"/>
    <n v="1"/>
    <m/>
  </r>
  <r>
    <n v="943"/>
    <x v="15"/>
    <x v="111"/>
    <s v="DIMAILIG ARLYN R."/>
    <s v="MAHOGANY MARKET"/>
    <x v="0"/>
    <d v="2022-09-30T00:00:00"/>
    <d v="2022-09-30T00:00:00"/>
    <s v="OTHER"/>
    <s v="SEC 21 EO 292 SPECIAL PRIVILEDGE"/>
    <s v="1 OTHER"/>
    <n v="1"/>
    <m/>
  </r>
  <r>
    <n v="944"/>
    <x v="15"/>
    <x v="133"/>
    <s v="DATU SHIRLEY G."/>
    <s v="ONT"/>
    <x v="0"/>
    <d v="2022-09-08T00:00:00"/>
    <d v="2022-09-08T00:00:00"/>
    <s v="OTHER"/>
    <s v="SEC 21 EO 292 SPECIAL PRIVILEDGE"/>
    <s v="1 OTHER"/>
    <n v="1"/>
    <m/>
  </r>
  <r>
    <n v="945"/>
    <x v="15"/>
    <x v="88"/>
    <s v="DERLA ARTHUR D."/>
    <s v="CENRO"/>
    <x v="0"/>
    <d v="2022-09-06T00:00:00"/>
    <d v="2022-09-06T00:00:00"/>
    <s v="SL"/>
    <m/>
    <s v="1 SL"/>
    <n v="1"/>
    <m/>
  </r>
  <r>
    <n v="946"/>
    <x v="15"/>
    <x v="81"/>
    <s v="FERMA ETHEL GRACE N."/>
    <s v="ONT"/>
    <x v="0"/>
    <d v="2022-08-06T00:00:00"/>
    <d v="2022-08-09T00:00:00"/>
    <s v="SL"/>
    <m/>
    <s v="2 SL"/>
    <n v="2"/>
    <m/>
  </r>
  <r>
    <n v="947"/>
    <x v="15"/>
    <x v="105"/>
    <s v="DE CASTRO  CHRISTINE JEAN D."/>
    <s v="CSWDO"/>
    <x v="0"/>
    <d v="2022-09-09T00:00:00"/>
    <d v="2022-09-09T00:00:00"/>
    <s v="SL"/>
    <m/>
    <s v="1 SL"/>
    <n v="1"/>
    <m/>
  </r>
  <r>
    <n v="948"/>
    <x v="15"/>
    <x v="85"/>
    <s v="DE SAGUN NANCY D."/>
    <s v="SP"/>
    <x v="0"/>
    <d v="2022-09-28T00:00:00"/>
    <d v="2022-09-28T00:00:00"/>
    <s v="SL"/>
    <m/>
    <s v="1 SL"/>
    <n v="1"/>
    <m/>
  </r>
  <r>
    <n v="949"/>
    <x v="15"/>
    <x v="100"/>
    <s v="ENRIQUEZ ANABEL O."/>
    <s v="CHO"/>
    <x v="0"/>
    <d v="2022-09-28T00:00:00"/>
    <d v="2022-09-29T00:00:00"/>
    <s v="VL"/>
    <m/>
    <s v="2 VL"/>
    <n v="2"/>
    <m/>
  </r>
  <r>
    <n v="950"/>
    <x v="15"/>
    <x v="105"/>
    <s v="GONZALES CHRISTI NERISSE E."/>
    <s v="CEO"/>
    <x v="0"/>
    <d v="2022-09-09T00:00:00"/>
    <d v="2022-09-09T00:00:00"/>
    <s v="SL"/>
    <m/>
    <s v="1 SL"/>
    <n v="1"/>
    <m/>
  </r>
  <r>
    <n v="951"/>
    <x v="15"/>
    <x v="141"/>
    <s v="GATPANDAN MICHAEL E."/>
    <s v="GSO"/>
    <x v="0"/>
    <d v="2022-09-29T00:00:00"/>
    <d v="2022-09-29T00:00:00"/>
    <s v="SL"/>
    <m/>
    <s v="1 SL"/>
    <n v="1"/>
    <m/>
  </r>
  <r>
    <n v="952"/>
    <x v="15"/>
    <x v="112"/>
    <s v="GONZALES MARIO O."/>
    <s v="GSO"/>
    <x v="0"/>
    <d v="2022-08-30T00:00:00"/>
    <d v="2022-08-31T00:00:00"/>
    <s v="SL"/>
    <m/>
    <s v="2 SL"/>
    <n v="2"/>
    <m/>
  </r>
  <r>
    <n v="953"/>
    <x v="15"/>
    <x v="105"/>
    <s v="GONZALES MARIO O."/>
    <s v="GSO"/>
    <x v="0"/>
    <d v="2022-09-05T00:00:00"/>
    <d v="2022-09-09T00:00:00"/>
    <s v="SL"/>
    <m/>
    <s v="5 SL"/>
    <n v="5"/>
    <m/>
  </r>
  <r>
    <n v="954"/>
    <x v="15"/>
    <x v="97"/>
    <s v="GONZALES MARIO O."/>
    <s v="GSO"/>
    <x v="0"/>
    <d v="2022-09-19T00:00:00"/>
    <d v="2022-09-19T00:00:00"/>
    <s v="SL"/>
    <m/>
    <s v="1 SL"/>
    <n v="1"/>
    <m/>
  </r>
  <r>
    <n v="955"/>
    <x v="15"/>
    <x v="87"/>
    <s v="OPO CONEY V."/>
    <s v="HOUSING"/>
    <x v="0"/>
    <d v="2022-09-02T00:00:00"/>
    <d v="2022-09-02T00:00:00"/>
    <s v="SL"/>
    <m/>
    <s v="1 SL"/>
    <n v="1"/>
    <m/>
  </r>
  <r>
    <n v="956"/>
    <x v="15"/>
    <x v="110"/>
    <s v="PEREA BABEL G."/>
    <s v="HOUSING"/>
    <x v="0"/>
    <d v="2022-10-05T00:00:00"/>
    <d v="2022-10-05T00:00:00"/>
    <s v="OTHER"/>
    <s v="SEC 21 EO 292 SPECIAL PRIVILEDGE"/>
    <s v="1 OTHER"/>
    <n v="1"/>
    <m/>
  </r>
  <r>
    <n v="957"/>
    <x v="15"/>
    <x v="108"/>
    <s v="PEREA BABEL G."/>
    <s v="HOUSING"/>
    <x v="0"/>
    <d v="2022-09-01T00:00:00"/>
    <d v="2022-09-01T00:00:00"/>
    <s v="OTHER"/>
    <s v="SEC 21 EO 292 SPECIAL PRIVILEDGE"/>
    <s v="1 OTHER"/>
    <n v="1"/>
    <m/>
  </r>
  <r>
    <n v="958"/>
    <x v="15"/>
    <x v="111"/>
    <s v="PADILLA JANE Z."/>
    <s v="CPDO"/>
    <x v="1"/>
    <d v="2022-09-22T00:00:00"/>
    <d v="2022-09-22T00:00:00"/>
    <s v="OTHER"/>
    <s v="SEC 21 EO 292 SPECIAL PRIVILEDGE"/>
    <s v="1 OTHER"/>
    <n v="1"/>
    <m/>
  </r>
  <r>
    <n v="959"/>
    <x v="15"/>
    <x v="88"/>
    <s v="PATERNO MARIA LOURDERS P."/>
    <s v="CCT"/>
    <x v="0"/>
    <d v="2022-09-02T00:00:00"/>
    <d v="2022-09-02T00:00:00"/>
    <s v="SL"/>
    <m/>
    <s v="1 SL"/>
    <n v="1"/>
    <m/>
  </r>
  <r>
    <n v="959"/>
    <x v="15"/>
    <x v="88"/>
    <s v="PATERNO MARIA LOURDERS P."/>
    <s v="CCT"/>
    <x v="0"/>
    <d v="2022-09-05T00:00:00"/>
    <d v="2022-09-06T00:00:00"/>
    <s v="SL"/>
    <m/>
    <s v="2 SL"/>
    <n v="2"/>
    <m/>
  </r>
  <r>
    <n v="960"/>
    <x v="15"/>
    <x v="110"/>
    <s v="PANGANIBAN CAROLINA L."/>
    <s v="TICC"/>
    <x v="0"/>
    <d v="2022-09-19T00:00:00"/>
    <d v="2022-09-19T00:00:00"/>
    <s v="SL"/>
    <m/>
    <s v="1 SL"/>
    <n v="1"/>
    <m/>
  </r>
  <r>
    <n v="961"/>
    <x v="15"/>
    <x v="138"/>
    <s v="PANGANIBAN CAROLINA L."/>
    <s v="TICC"/>
    <x v="0"/>
    <d v="2022-09-10T00:00:00"/>
    <d v="2022-09-10T00:00:00"/>
    <s v="SL"/>
    <m/>
    <s v="0 SL"/>
    <n v="0"/>
    <m/>
  </r>
  <r>
    <n v="962"/>
    <x v="15"/>
    <x v="133"/>
    <s v="RODRIGUEZ NARCISCO E."/>
    <s v="EEO/CITY MARKET"/>
    <x v="0"/>
    <d v="2022-09-01T00:00:00"/>
    <d v="2022-09-01T00:00:00"/>
    <s v="SL"/>
    <m/>
    <s v="1 SL"/>
    <n v="1"/>
    <m/>
  </r>
  <r>
    <n v="963"/>
    <x v="15"/>
    <x v="109"/>
    <s v="REGINALDO MARISSA C."/>
    <s v="TCIS"/>
    <x v="2"/>
    <d v="2022-09-29T00:00:00"/>
    <d v="2022-09-30T00:00:00"/>
    <s v="OTHER"/>
    <s v="SEC 21 EO 292 SPECIAL PRIVILEDGE"/>
    <s v="2 OTHER"/>
    <n v="2"/>
    <m/>
  </r>
  <r>
    <n v="963"/>
    <x v="15"/>
    <x v="109"/>
    <s v="REGINALDO MARISSA C."/>
    <s v="TCIS"/>
    <x v="2"/>
    <d v="2022-10-03T00:00:00"/>
    <d v="2022-10-03T00:00:00"/>
    <s v="OTHER"/>
    <s v="SEC 21 EO 292 SPECIAL PRIVILEDGE"/>
    <s v="1 OTHER"/>
    <n v="1"/>
    <m/>
  </r>
  <r>
    <n v="964"/>
    <x v="15"/>
    <x v="140"/>
    <s v="RAMA RAQUEL J."/>
    <s v="INTERNAL"/>
    <x v="0"/>
    <d v="2022-10-12T00:00:00"/>
    <d v="2022-10-12T00:00:00"/>
    <s v="OTHER"/>
    <s v="SEC 21 EO 292 SPECIAL PRIVILEDGE"/>
    <s v="1 OTHER"/>
    <n v="1"/>
    <m/>
  </r>
  <r>
    <n v="964"/>
    <x v="15"/>
    <x v="140"/>
    <s v="RAMA RAQUEL J."/>
    <s v="INTERNAL"/>
    <x v="0"/>
    <d v="2022-10-14T00:00:00"/>
    <d v="2022-10-14T00:00:00"/>
    <s v="OTHER"/>
    <s v="SEC 21 EO 292 SPECIAL PRIVILEDGE"/>
    <s v="1 OTHER"/>
    <n v="1"/>
    <m/>
  </r>
  <r>
    <n v="965"/>
    <x v="15"/>
    <x v="140"/>
    <s v="RODRIGUEZ MANNY  "/>
    <s v="CENRO"/>
    <x v="0"/>
    <d v="2022-09-29T00:00:00"/>
    <d v="2022-09-30T00:00:00"/>
    <s v="VL"/>
    <s v="SEC 25 EO 292 FORCE LEAVE"/>
    <s v="2 VL"/>
    <n v="2"/>
    <m/>
  </r>
  <r>
    <n v="966"/>
    <x v="15"/>
    <x v="105"/>
    <s v="ROMILLA MARIBEL P."/>
    <s v="ACCOUNTING"/>
    <x v="0"/>
    <d v="2022-09-02T00:00:00"/>
    <d v="2022-09-02T00:00:00"/>
    <s v="SL"/>
    <m/>
    <s v="1 SL"/>
    <n v="1"/>
    <m/>
  </r>
  <r>
    <n v="966"/>
    <x v="15"/>
    <x v="105"/>
    <s v="ROMILLA MARIBEL P."/>
    <s v="ACCOUNTING"/>
    <x v="0"/>
    <d v="2022-09-09T00:00:00"/>
    <d v="2022-09-09T00:00:00"/>
    <s v="SL"/>
    <m/>
    <s v="1 SL"/>
    <n v="1"/>
    <m/>
  </r>
  <r>
    <n v="967"/>
    <x v="15"/>
    <x v="83"/>
    <s v="ROMILLA MARIBEL P."/>
    <s v="ACCOUNTING"/>
    <x v="0"/>
    <d v="2022-09-28T00:00:00"/>
    <d v="2022-09-28T00:00:00"/>
    <s v="VL"/>
    <m/>
    <s v="1 VL"/>
    <n v="1"/>
    <m/>
  </r>
  <r>
    <n v="968"/>
    <x v="15"/>
    <x v="142"/>
    <s v="ROLLE MICHELLYN G."/>
    <s v="ONT"/>
    <x v="0"/>
    <d v="2022-09-05T00:00:00"/>
    <d v="2022-09-05T00:00:00"/>
    <s v="SL"/>
    <m/>
    <s v="1 SL"/>
    <n v="1"/>
    <m/>
  </r>
  <r>
    <n v="969"/>
    <x v="15"/>
    <x v="142"/>
    <s v="ROLLE MICHELLYN G."/>
    <s v="ONT"/>
    <x v="0"/>
    <d v="2022-09-16T00:00:00"/>
    <d v="2022-09-16T00:00:00"/>
    <s v="OTHER"/>
    <s v="SEC 21 EO 292 SPECIAL PRIVILEDGE"/>
    <s v="1 OTHER"/>
    <n v="1"/>
    <m/>
  </r>
  <r>
    <n v="970"/>
    <x v="15"/>
    <x v="87"/>
    <s v="ROLLE MICHELLYN G."/>
    <s v="ONT"/>
    <x v="0"/>
    <d v="2022-09-12T00:00:00"/>
    <d v="2022-09-12T00:00:00"/>
    <s v="VL"/>
    <m/>
    <s v="1 VL"/>
    <n v="1"/>
    <m/>
  </r>
  <r>
    <n v="970"/>
    <x v="15"/>
    <x v="87"/>
    <s v="ROLLE MICHELLYN G."/>
    <s v="ONT"/>
    <x v="0"/>
    <d v="2022-09-16T00:00:00"/>
    <d v="2022-09-16T00:00:00"/>
    <s v="VL"/>
    <m/>
    <s v="1 VL"/>
    <n v="1"/>
    <m/>
  </r>
  <r>
    <n v="971"/>
    <x v="15"/>
    <x v="141"/>
    <s v="SUMAGUI FELICITAS M."/>
    <s v="CSWDO"/>
    <x v="0"/>
    <d v="2022-09-29T00:00:00"/>
    <d v="2022-09-29T00:00:00"/>
    <s v="SL"/>
    <m/>
    <s v="1 SL"/>
    <n v="1"/>
    <m/>
  </r>
  <r>
    <n v="972"/>
    <x v="16"/>
    <x v="144"/>
    <s v="DIMARANAN ANNA P."/>
    <s v="COOP"/>
    <x v="2"/>
    <d v="2022-10-27T00:00:00"/>
    <d v="2022-10-27T00:00:00"/>
    <s v="WITHOUTPAY"/>
    <s v="VL WITHOUTPAY"/>
    <s v="1 WITHOUTPAY"/>
    <n v="1"/>
    <m/>
  </r>
  <r>
    <n v="973"/>
    <x v="16"/>
    <x v="135"/>
    <s v="DIMARANAN KHRISSELLE E."/>
    <s v="TCIS"/>
    <x v="2"/>
    <d v="2022-09-28T00:00:00"/>
    <d v="2022-10-07T00:00:00"/>
    <s v="WITHOUTPAY"/>
    <s v="SL WITHOUTPAY"/>
    <s v="8 WITHOUTPAY"/>
    <n v="8"/>
    <m/>
  </r>
  <r>
    <n v="974"/>
    <x v="16"/>
    <x v="134"/>
    <s v="AMBAT JAIME L."/>
    <s v="VMO/SP"/>
    <x v="0"/>
    <d v="2022-10-21T00:00:00"/>
    <d v="2022-10-21T00:00:00"/>
    <s v="OTHER"/>
    <s v="SEC 21 EO 292 SPECIAL PRIVILEDGE"/>
    <s v="1 OTHER"/>
    <n v="1"/>
    <m/>
  </r>
  <r>
    <n v="975"/>
    <x v="16"/>
    <x v="145"/>
    <s v="CASTILLO ROBENSON  "/>
    <s v="CENRO"/>
    <x v="0"/>
    <d v="2022-10-20T00:00:00"/>
    <d v="2022-10-21T00:00:00"/>
    <s v="SL"/>
    <m/>
    <s v="2 SL"/>
    <n v="2"/>
    <m/>
  </r>
  <r>
    <n v="976"/>
    <x v="16"/>
    <x v="146"/>
    <s v="CORTADO JOEL B."/>
    <s v="PICNIC GROVE"/>
    <x v="0"/>
    <d v="2022-10-16T00:00:00"/>
    <d v="2022-10-26T00:00:00"/>
    <m/>
    <m/>
    <s v="8 "/>
    <n v="8"/>
    <m/>
  </r>
  <r>
    <n v="977"/>
    <x v="16"/>
    <x v="147"/>
    <s v="CAGUICLA JO HAENA D."/>
    <n v="0"/>
    <x v="2"/>
    <d v="2022-10-07T00:00:00"/>
    <d v="2022-10-07T00:00:00"/>
    <s v="SL"/>
    <m/>
    <s v="1 SL"/>
    <n v="1"/>
    <m/>
  </r>
  <r>
    <n v="978"/>
    <x v="16"/>
    <x v="148"/>
    <s v="COSINO RIMWELL  "/>
    <s v="CHO"/>
    <x v="0"/>
    <d v="2022-11-04T00:00:00"/>
    <d v="2022-11-04T00:00:00"/>
    <s v="SL"/>
    <m/>
    <s v="1 SL"/>
    <n v="1"/>
    <m/>
  </r>
  <r>
    <n v="979"/>
    <x v="16"/>
    <x v="149"/>
    <s v="COSINO RIMWELL  "/>
    <s v="CHO"/>
    <x v="0"/>
    <d v="2022-10-20T00:00:00"/>
    <d v="2022-10-21T00:00:00"/>
    <s v="VL"/>
    <m/>
    <s v="2 VL"/>
    <n v="2"/>
    <m/>
  </r>
  <r>
    <n v="980"/>
    <x v="16"/>
    <x v="104"/>
    <s v="BITUIN LUCKY NIKKO G."/>
    <s v="CHO"/>
    <x v="0"/>
    <d v="2022-10-11T00:00:00"/>
    <d v="2022-10-19T00:00:00"/>
    <s v="Paternity"/>
    <m/>
    <s v="7 Paternity"/>
    <n v="7"/>
    <m/>
  </r>
  <r>
    <n v="981"/>
    <x v="16"/>
    <x v="98"/>
    <s v="BELOSTRINO JULIETA P."/>
    <s v="LCR"/>
    <x v="0"/>
    <d v="2022-11-02T00:00:00"/>
    <d v="2022-11-02T00:00:00"/>
    <s v="OTHER"/>
    <s v="SEC 21 EO 292 SPECIAL PRIVILEDGE"/>
    <s v="1 OTHER"/>
    <n v="1"/>
    <m/>
  </r>
  <r>
    <n v="981"/>
    <x v="16"/>
    <x v="98"/>
    <s v="BELOSTRINO JULIETA P."/>
    <s v="LCR"/>
    <x v="0"/>
    <d v="2022-11-03T00:00:00"/>
    <d v="2022-11-04T00:00:00"/>
    <s v="SL"/>
    <m/>
    <s v="2 SL"/>
    <n v="2"/>
    <m/>
  </r>
  <r>
    <n v="982"/>
    <x v="16"/>
    <x v="150"/>
    <s v="BELOSTRINO JULIETA P."/>
    <s v="LCR"/>
    <x v="0"/>
    <d v="2022-10-03T00:00:00"/>
    <d v="2022-10-03T00:00:00"/>
    <s v="SL"/>
    <m/>
    <s v="1 SL"/>
    <n v="1"/>
    <m/>
  </r>
  <r>
    <n v="983"/>
    <x v="16"/>
    <x v="151"/>
    <s v="BELOSTRINO JULIETA P."/>
    <s v="LCR"/>
    <x v="0"/>
    <d v="2022-10-05T00:00:00"/>
    <d v="2022-10-05T00:00:00"/>
    <s v="SL"/>
    <m/>
    <s v="1 SL"/>
    <n v="1"/>
    <m/>
  </r>
  <r>
    <n v="984"/>
    <x v="16"/>
    <x v="152"/>
    <s v="BERGADO MARILOU B."/>
    <s v="ONT"/>
    <x v="0"/>
    <d v="2022-10-22T00:00:00"/>
    <d v="2022-10-24T00:00:00"/>
    <s v="VL"/>
    <m/>
    <s v="1 VL"/>
    <n v="1"/>
    <m/>
  </r>
  <r>
    <n v="985"/>
    <x v="16"/>
    <x v="153"/>
    <s v="BAY AMIE  "/>
    <s v="CENRO"/>
    <x v="0"/>
    <d v="2022-10-19T00:00:00"/>
    <d v="2022-10-21T00:00:00"/>
    <s v="SL"/>
    <m/>
    <s v="3 SL"/>
    <n v="3"/>
    <m/>
  </r>
  <r>
    <n v="986"/>
    <x v="16"/>
    <x v="147"/>
    <s v="BAROA JONA A."/>
    <s v="CSU"/>
    <x v="0"/>
    <d v="2022-10-24T00:00:00"/>
    <d v="2022-10-25T00:00:00"/>
    <s v="VL"/>
    <m/>
    <s v="2 VL"/>
    <n v="2"/>
    <m/>
  </r>
  <r>
    <n v="987"/>
    <x v="16"/>
    <x v="154"/>
    <s v="AMULONG GERONIMO M."/>
    <s v="EEO/CITY MARKET"/>
    <x v="0"/>
    <d v="2022-11-16T00:00:00"/>
    <d v="2022-11-18T00:00:00"/>
    <s v="VL"/>
    <m/>
    <s v="3 VL"/>
    <n v="3"/>
    <m/>
  </r>
  <r>
    <n v="988"/>
    <x v="16"/>
    <x v="155"/>
    <s v="ANACAY RICHARD B."/>
    <s v="ONT"/>
    <x v="0"/>
    <d v="2022-10-29T00:00:00"/>
    <d v="2022-10-29T00:00:00"/>
    <s v="SL"/>
    <m/>
    <s v="0 SL"/>
    <n v="0"/>
    <m/>
  </r>
  <r>
    <n v="989"/>
    <x v="16"/>
    <x v="156"/>
    <s v="ANTIENZA VENUS R."/>
    <s v="CENRO"/>
    <x v="0"/>
    <d v="2022-11-11T00:00:00"/>
    <d v="2022-11-12T00:00:00"/>
    <s v="VL"/>
    <s v="SEC 25 EO 292 FORCE LEAVE"/>
    <s v="1 VL"/>
    <n v="1"/>
    <m/>
  </r>
  <r>
    <n v="990"/>
    <x v="16"/>
    <x v="157"/>
    <s v="ANTIENZA VENUS R."/>
    <s v="CENRO"/>
    <x v="0"/>
    <d v="2022-11-10T00:00:00"/>
    <d v="2022-11-10T00:00:00"/>
    <s v="OTHER"/>
    <s v="SEC 21 EO 292 SPECIAL PRIVILEDGE"/>
    <s v="1 OTHER"/>
    <n v="1"/>
    <m/>
  </r>
  <r>
    <n v="991"/>
    <x v="16"/>
    <x v="157"/>
    <s v="ANDAL ALEX C."/>
    <s v="CENRO"/>
    <x v="0"/>
    <d v="2022-11-10T00:00:00"/>
    <d v="2022-11-12T00:00:00"/>
    <s v="VL"/>
    <s v="SEC 25 EO 292 FORCE LEAVE"/>
    <s v="2 VL"/>
    <n v="2"/>
    <m/>
  </r>
  <r>
    <n v="992"/>
    <x v="16"/>
    <x v="146"/>
    <s v="ABLANEDA ARMANDO  "/>
    <s v="CENRO"/>
    <x v="0"/>
    <d v="2022-11-01T00:00:00"/>
    <d v="2022-11-01T00:00:00"/>
    <s v="SL"/>
    <m/>
    <s v="1 SL"/>
    <n v="1"/>
    <m/>
  </r>
  <r>
    <n v="993"/>
    <x v="16"/>
    <x v="158"/>
    <s v="AMBROCIO MELODY B."/>
    <s v="CSWDO"/>
    <x v="0"/>
    <d v="2022-12-29T00:00:00"/>
    <d v="2022-12-19T00:00:00"/>
    <s v="VL"/>
    <m/>
    <s v="-8 VL"/>
    <n v="-8"/>
    <m/>
  </r>
  <r>
    <n v="994"/>
    <x v="16"/>
    <x v="159"/>
    <s v="ALERA JEFFREY B."/>
    <s v="TICC"/>
    <x v="2"/>
    <d v="2022-10-30T00:00:00"/>
    <d v="2022-10-30T00:00:00"/>
    <s v="WITHOUTPAY"/>
    <s v="SL WITHOUTPAY"/>
    <s v="0 WITHOUTPAY"/>
    <n v="0"/>
    <m/>
  </r>
  <r>
    <n v="995"/>
    <x v="16"/>
    <x v="137"/>
    <s v="COSA PAOLA GRACE P."/>
    <s v="ASSESSOR"/>
    <x v="0"/>
    <d v="2022-10-24T00:00:00"/>
    <d v="2022-10-24T00:00:00"/>
    <s v="OTHER"/>
    <s v="SEC 21 EO 292 SPECIAL PRIVILEDGE"/>
    <s v="1 OTHER"/>
    <n v="1"/>
    <m/>
  </r>
  <r>
    <n v="996"/>
    <x v="16"/>
    <x v="160"/>
    <s v="COSA PAOLA GRACE P."/>
    <s v="ASSESSOR"/>
    <x v="0"/>
    <d v="2022-10-13T00:00:00"/>
    <d v="2022-10-13T00:00:00"/>
    <s v="SL"/>
    <m/>
    <s v="1 SL"/>
    <n v="1"/>
    <m/>
  </r>
  <r>
    <n v="997"/>
    <x v="16"/>
    <x v="94"/>
    <s v="CESICAR JOCHELLE JOAN S."/>
    <s v="TICC/TCCH"/>
    <x v="0"/>
    <d v="2022-07-29T00:00:00"/>
    <d v="2022-08-04T00:00:00"/>
    <s v="SL"/>
    <m/>
    <s v="5 SL"/>
    <n v="5"/>
    <m/>
  </r>
  <r>
    <n v="997"/>
    <x v="16"/>
    <x v="94"/>
    <s v="CESICAR JOCHELLE JOAN S."/>
    <s v="TICC/TCCH"/>
    <x v="0"/>
    <d v="2022-08-12T00:00:00"/>
    <d v="2022-08-18T00:00:00"/>
    <s v="SL"/>
    <m/>
    <s v="5 SL"/>
    <n v="5"/>
    <m/>
  </r>
  <r>
    <n v="997"/>
    <x v="16"/>
    <x v="94"/>
    <s v="CESICAR JOCHELLE JOAN S."/>
    <s v="TICC/TCCH"/>
    <x v="0"/>
    <d v="2022-08-26T00:00:00"/>
    <d v="2022-08-27T00:00:00"/>
    <s v="SL"/>
    <m/>
    <s v="1 SL"/>
    <n v="1"/>
    <m/>
  </r>
  <r>
    <n v="998"/>
    <x v="16"/>
    <x v="144"/>
    <s v="CESICAR JOCHELLE JOAN S."/>
    <s v="TICC/TCCH"/>
    <x v="0"/>
    <d v="2022-10-25T00:00:00"/>
    <d v="2022-10-25T00:00:00"/>
    <s v="SL"/>
    <m/>
    <s v="1 SL"/>
    <n v="1"/>
    <m/>
  </r>
  <r>
    <n v="999"/>
    <x v="16"/>
    <x v="161"/>
    <s v="BUTALON DIANNE H."/>
    <s v="ONT"/>
    <x v="0"/>
    <d v="2022-10-20T00:00:00"/>
    <d v="2022-10-21T00:00:00"/>
    <s v="OTHER"/>
    <s v="SEC 21 EO 292 SPECIAL PRIVILEDGE"/>
    <s v="2 OTHER"/>
    <n v="2"/>
    <m/>
  </r>
  <r>
    <n v="1000"/>
    <x v="16"/>
    <x v="158"/>
    <s v="BRON FLORENCIO L."/>
    <s v="EEO/CITY MARKET"/>
    <x v="0"/>
    <d v="2022-11-08T00:00:00"/>
    <d v="2022-11-08T00:00:00"/>
    <s v="SL"/>
    <m/>
    <s v="1 SL"/>
    <n v="1"/>
    <m/>
  </r>
  <r>
    <n v="1001"/>
    <x v="16"/>
    <x v="162"/>
    <s v="ACERON ANGELU V."/>
    <s v="ONT"/>
    <x v="1"/>
    <d v="2022-11-17T00:00:00"/>
    <d v="2022-11-21T00:00:00"/>
    <s v="VL"/>
    <s v="SEC 25 EO 292 FORCE LEAVE"/>
    <s v="3 VL"/>
    <n v="3"/>
    <m/>
  </r>
  <r>
    <n v="1002"/>
    <x v="16"/>
    <x v="163"/>
    <s v="ACERON ANGELU V."/>
    <s v="ONT"/>
    <x v="1"/>
    <d v="2022-11-03T00:00:00"/>
    <d v="2022-11-04T00:00:00"/>
    <s v="VL"/>
    <m/>
    <s v="2 VL"/>
    <n v="2"/>
    <m/>
  </r>
  <r>
    <n v="1003"/>
    <x v="16"/>
    <x v="157"/>
    <s v="AALA MELODY M."/>
    <s v="GSO"/>
    <x v="0"/>
    <d v="2022-11-11T00:00:00"/>
    <d v="2022-11-14T00:00:00"/>
    <s v="VL"/>
    <m/>
    <s v="2 VL"/>
    <n v="2"/>
    <m/>
  </r>
  <r>
    <n v="1004"/>
    <x v="16"/>
    <x v="163"/>
    <s v="AMBION HERSHEY D."/>
    <s v="CHO"/>
    <x v="0"/>
    <d v="2022-11-07T00:00:00"/>
    <d v="2022-11-07T00:00:00"/>
    <s v="OTHER"/>
    <s v="SEC 21 EO 292 SPECIAL PRIVILEDGE"/>
    <s v="1 OTHER"/>
    <n v="1"/>
    <m/>
  </r>
  <r>
    <n v="1005"/>
    <x v="16"/>
    <x v="164"/>
    <s v="AMBION HERSHEY D."/>
    <s v="CHO"/>
    <x v="0"/>
    <d v="2022-10-24T00:00:00"/>
    <d v="2022-10-24T00:00:00"/>
    <s v="VL"/>
    <m/>
    <s v="1 VL"/>
    <n v="1"/>
    <m/>
  </r>
  <r>
    <n v="1006"/>
    <x v="16"/>
    <x v="161"/>
    <s v="ACUB MA. MARILYN L."/>
    <s v="PICNIC GROVE"/>
    <x v="0"/>
    <d v="2022-10-21T00:00:00"/>
    <d v="2022-10-31T00:00:00"/>
    <s v="VL"/>
    <m/>
    <s v="7 VL"/>
    <n v="7"/>
    <m/>
  </r>
  <r>
    <n v="1007"/>
    <x v="16"/>
    <x v="141"/>
    <s v="ABALLA JAMAICA C."/>
    <s v="TCNHS-ISHS"/>
    <x v="0"/>
    <d v="2022-10-03T00:00:00"/>
    <d v="2022-10-03T00:00:00"/>
    <s v="SL"/>
    <m/>
    <s v="1 SL"/>
    <n v="1"/>
    <m/>
  </r>
  <r>
    <n v="1008"/>
    <x v="16"/>
    <x v="162"/>
    <s v="ANGCAYA JENNY ROSE S."/>
    <s v="CTO-LICENSE"/>
    <x v="0"/>
    <d v="2022-10-14T00:00:00"/>
    <d v="2022-10-14T00:00:00"/>
    <s v="SL"/>
    <m/>
    <s v="1 SL"/>
    <n v="1"/>
    <m/>
  </r>
  <r>
    <n v="1009"/>
    <x v="16"/>
    <x v="150"/>
    <s v="AMBION MARIETA B."/>
    <s v="CENRO"/>
    <x v="0"/>
    <d v="2022-10-03T00:00:00"/>
    <d v="2022-10-03T00:00:00"/>
    <s v="SL"/>
    <m/>
    <s v="1 SL"/>
    <n v="1"/>
    <m/>
  </r>
  <r>
    <n v="1010"/>
    <x v="16"/>
    <x v="137"/>
    <s v="AALA MELODY M."/>
    <s v="GSO"/>
    <x v="0"/>
    <d v="2022-11-03T00:00:00"/>
    <d v="2022-11-03T00:00:00"/>
    <s v="OTHER"/>
    <s v="SOLO PARENT"/>
    <s v="1 OTHER"/>
    <n v="1"/>
    <m/>
  </r>
  <r>
    <n v="1011"/>
    <x v="16"/>
    <x v="137"/>
    <s v="AALA MELODY M."/>
    <s v="GSO"/>
    <x v="0"/>
    <d v="2022-11-02T00:00:00"/>
    <d v="2022-11-02T00:00:00"/>
    <s v="OTHER"/>
    <s v="SEC 25 EO 292 FORCE LEAVE"/>
    <s v="1 OTHER"/>
    <n v="1"/>
    <m/>
  </r>
  <r>
    <n v="1012"/>
    <x v="16"/>
    <x v="148"/>
    <s v="ABELA IMELDA C."/>
    <s v="ACCOUNTING"/>
    <x v="0"/>
    <d v="2022-11-28T00:00:00"/>
    <d v="2022-11-28T00:00:00"/>
    <s v="OTHER"/>
    <s v="SEC 21 EO 292 SPECIAL PRIVILEDGE"/>
    <s v="1 OTHER"/>
    <n v="1"/>
    <m/>
  </r>
  <r>
    <n v="1012"/>
    <x v="16"/>
    <x v="148"/>
    <s v="ABELA IMELDA C."/>
    <s v="ACCOUNTING"/>
    <x v="0"/>
    <d v="2022-11-29T00:00:00"/>
    <d v="2022-11-29T00:00:00"/>
    <s v="VL"/>
    <m/>
    <s v="1 VL"/>
    <n v="1"/>
    <m/>
  </r>
  <r>
    <n v="1013"/>
    <x v="16"/>
    <x v="146"/>
    <s v="ABELA IMELDA C."/>
    <s v="ACCOUNTING"/>
    <x v="0"/>
    <d v="2022-11-23T00:00:00"/>
    <d v="2022-11-25T00:00:00"/>
    <s v="VL"/>
    <m/>
    <s v="3 VL"/>
    <n v="3"/>
    <m/>
  </r>
  <r>
    <n v="1014"/>
    <x v="16"/>
    <x v="159"/>
    <s v="ABELA IMELDA C."/>
    <s v="ACCOUNTING"/>
    <x v="0"/>
    <d v="2022-10-27T00:00:00"/>
    <d v="2022-10-28T00:00:00"/>
    <s v="SL"/>
    <m/>
    <s v="2 SL"/>
    <n v="2"/>
    <m/>
  </r>
  <r>
    <n v="1015"/>
    <x v="16"/>
    <x v="134"/>
    <s v="ABELA IMELDA C."/>
    <s v="ACCOUNTING"/>
    <x v="0"/>
    <d v="2022-10-21T00:00:00"/>
    <d v="2022-10-21T00:00:00"/>
    <s v="VL"/>
    <m/>
    <s v="1 VL"/>
    <n v="1"/>
    <m/>
  </r>
  <r>
    <n v="1016"/>
    <x v="16"/>
    <x v="145"/>
    <s v="ABELA IMELDA C."/>
    <s v="ACCOUNTING"/>
    <x v="0"/>
    <d v="2022-10-20T00:00:00"/>
    <d v="2022-10-20T00:00:00"/>
    <s v="SL"/>
    <m/>
    <s v="1 SL"/>
    <n v="1"/>
    <m/>
  </r>
  <r>
    <n v="1017"/>
    <x v="16"/>
    <x v="151"/>
    <s v="ABELA IMELDA C."/>
    <s v="ACCOUNTING"/>
    <x v="0"/>
    <d v="2022-10-11T00:00:00"/>
    <d v="2022-10-11T00:00:00"/>
    <s v="OTHER"/>
    <s v="SEC 21 EO 292 SPECIAL PRIVILEDGE"/>
    <s v="1 OTHER"/>
    <n v="1"/>
    <m/>
  </r>
  <r>
    <n v="1018"/>
    <x v="16"/>
    <x v="99"/>
    <s v="ABELA IMELDA C."/>
    <s v="ACCOUNTING"/>
    <x v="0"/>
    <d v="2022-10-07T00:00:00"/>
    <d v="2022-10-07T00:00:00"/>
    <s v="SL"/>
    <m/>
    <s v="1 SL"/>
    <n v="1"/>
    <m/>
  </r>
  <r>
    <n v="1019"/>
    <x v="16"/>
    <x v="165"/>
    <s v="ANGCAYA IRENE V."/>
    <s v="TICC"/>
    <x v="0"/>
    <d v="2022-10-10T00:00:00"/>
    <d v="2022-10-10T00:00:00"/>
    <s v="SL"/>
    <m/>
    <s v="1 SL"/>
    <n v="1"/>
    <m/>
  </r>
  <r>
    <n v="1020"/>
    <x v="16"/>
    <x v="155"/>
    <s v="DISEPEDA MACARIA P."/>
    <s v="TICC"/>
    <x v="0"/>
    <d v="2022-10-09T00:00:00"/>
    <d v="2022-10-09T00:00:00"/>
    <s v="SL"/>
    <m/>
    <s v="0 SL"/>
    <n v="0"/>
    <m/>
  </r>
  <r>
    <n v="1021"/>
    <x v="16"/>
    <x v="160"/>
    <s v="ANGCAYA IRENE V."/>
    <s v="TICC"/>
    <x v="0"/>
    <d v="2022-10-14T00:00:00"/>
    <d v="2022-10-14T00:00:00"/>
    <s v="SL"/>
    <m/>
    <s v="1 SL"/>
    <n v="1"/>
    <m/>
  </r>
  <r>
    <n v="1022"/>
    <x v="16"/>
    <x v="135"/>
    <s v="ANGCAYA IRENE V."/>
    <s v="TICC"/>
    <x v="0"/>
    <d v="2022-11-09T00:00:00"/>
    <d v="2022-11-10T00:00:00"/>
    <s v="VL"/>
    <m/>
    <s v="2 VL"/>
    <n v="2"/>
    <m/>
  </r>
  <r>
    <n v="1023"/>
    <x v="16"/>
    <x v="159"/>
    <s v="MENDOZA MARVIC M."/>
    <s v="ONT"/>
    <x v="1"/>
    <d v="2022-11-21T00:00:00"/>
    <d v="2022-11-23T00:00:00"/>
    <s v="VL"/>
    <m/>
    <s v="3 VL"/>
    <n v="3"/>
    <m/>
  </r>
  <r>
    <n v="1024"/>
    <x v="16"/>
    <x v="99"/>
    <s v="MELADO LEONILA JR P."/>
    <s v="TICC"/>
    <x v="2"/>
    <d v="2022-09-29T00:00:00"/>
    <d v="2022-09-30T00:00:00"/>
    <s v="SL"/>
    <m/>
    <s v="2 SL"/>
    <n v="2"/>
    <m/>
  </r>
  <r>
    <n v="1025"/>
    <x v="16"/>
    <x v="99"/>
    <s v="MENDOZA PATRICK O."/>
    <s v="TICC"/>
    <x v="2"/>
    <d v="2022-10-09T00:00:00"/>
    <d v="2022-10-09T00:00:00"/>
    <s v="WITHOUTPAY"/>
    <s v="SL WITHOUTPAY"/>
    <s v="0 WITHOUTPAY"/>
    <n v="0"/>
    <m/>
  </r>
  <r>
    <n v="1026"/>
    <x v="16"/>
    <x v="165"/>
    <s v="MULINGTAPANG GUILLERMA O."/>
    <s v="GSO"/>
    <x v="0"/>
    <d v="2022-10-19T00:00:00"/>
    <d v="2022-10-19T00:00:00"/>
    <s v="VL"/>
    <s v="SEC 25 EO 292 FORCE LEAVE"/>
    <s v="1 VL"/>
    <n v="1"/>
    <m/>
  </r>
  <r>
    <n v="1026"/>
    <x v="16"/>
    <x v="165"/>
    <s v="MULINGTAPANG GUILLERMA O."/>
    <s v="GSO"/>
    <x v="0"/>
    <d v="2022-10-21T00:00:00"/>
    <d v="2022-10-21T00:00:00"/>
    <s v="OTHER"/>
    <s v="SEC 21 EO 292 SPECIAL PRIVILEDGE"/>
    <s v="1 OTHER"/>
    <n v="1"/>
    <m/>
  </r>
  <r>
    <n v="1027"/>
    <x v="16"/>
    <x v="153"/>
    <s v="MULINGTAPANG GUILLERMA O."/>
    <s v="GSO"/>
    <x v="0"/>
    <d v="2022-10-26T00:00:00"/>
    <d v="2022-10-26T00:00:00"/>
    <s v="OTHER"/>
    <s v="SEC 21 EO 292 SPECIAL PRIVILEDGE"/>
    <s v="1 OTHER"/>
    <n v="1"/>
    <m/>
  </r>
  <r>
    <n v="1028"/>
    <x v="16"/>
    <x v="145"/>
    <s v="MERHAN FRANCISCO  "/>
    <s v="CENRO"/>
    <x v="0"/>
    <d v="2022-10-13T00:00:00"/>
    <d v="2022-10-28T00:00:00"/>
    <s v="SL"/>
    <m/>
    <s v="12 SL"/>
    <n v="12"/>
    <m/>
  </r>
  <r>
    <n v="1029"/>
    <x v="16"/>
    <x v="158"/>
    <s v="MERHAN FRANCISCO  "/>
    <s v="CENRO"/>
    <x v="0"/>
    <d v="2022-11-02T00:00:00"/>
    <d v="2022-11-29T00:00:00"/>
    <s v="SL"/>
    <m/>
    <s v="20 SL"/>
    <n v="20"/>
    <m/>
  </r>
  <r>
    <n v="1030"/>
    <x v="16"/>
    <x v="137"/>
    <s v="MERJILLA JEANETTE B."/>
    <s v="TICC"/>
    <x v="0"/>
    <d v="2022-11-07T00:00:00"/>
    <d v="2022-11-07T00:00:00"/>
    <s v="VL"/>
    <m/>
    <s v="1 VL"/>
    <n v="1"/>
    <m/>
  </r>
  <r>
    <n v="1030"/>
    <x v="16"/>
    <x v="137"/>
    <s v="MERJILLA JEANETTE B."/>
    <s v="TICC"/>
    <x v="0"/>
    <d v="2022-11-28T00:00:00"/>
    <d v="2022-11-28T00:00:00"/>
    <s v="VL"/>
    <m/>
    <s v="1 VL"/>
    <n v="1"/>
    <m/>
  </r>
  <r>
    <n v="1031"/>
    <x v="16"/>
    <x v="157"/>
    <s v="MERJILLA JEANETTE B."/>
    <s v="TICC"/>
    <x v="0"/>
    <d v="2022-11-02T00:00:00"/>
    <d v="2022-11-03T00:00:00"/>
    <s v="SL"/>
    <m/>
    <s v="2 SL"/>
    <n v="2"/>
    <m/>
  </r>
  <r>
    <n v="1032"/>
    <x v="16"/>
    <x v="137"/>
    <s v="MERJILLA JEANETTE B."/>
    <s v="TICC"/>
    <x v="0"/>
    <d v="2022-10-24T00:00:00"/>
    <d v="2022-10-24T00:00:00"/>
    <s v="SL"/>
    <m/>
    <s v="1 SL"/>
    <n v="1"/>
    <m/>
  </r>
  <r>
    <n v="1033"/>
    <x v="16"/>
    <x v="137"/>
    <s v="MARASIGAN BIENVENIDO E."/>
    <s v="GSO"/>
    <x v="0"/>
    <d v="2022-10-24T00:00:00"/>
    <d v="2022-10-24T00:00:00"/>
    <s v="SL"/>
    <m/>
    <s v="1 SL"/>
    <n v="1"/>
    <m/>
  </r>
  <r>
    <n v="1034"/>
    <x v="16"/>
    <x v="150"/>
    <s v="LUNA LALAINE D."/>
    <s v="CENRO"/>
    <x v="1"/>
    <d v="2022-10-03T00:00:00"/>
    <d v="2022-10-03T00:00:00"/>
    <s v="SL"/>
    <m/>
    <s v="1 SL"/>
    <n v="1"/>
    <m/>
  </r>
  <r>
    <n v="1035"/>
    <x v="16"/>
    <x v="166"/>
    <s v="GONZALES MARY JANE D."/>
    <s v="CSWDO"/>
    <x v="0"/>
    <d v="2022-12-27T00:00:00"/>
    <d v="2022-12-29T00:00:00"/>
    <s v="OTHER"/>
    <s v="SEC 21 EO 292 SPECIAL PRIVILEDGE"/>
    <s v="3 OTHER"/>
    <n v="3"/>
    <m/>
  </r>
  <r>
    <n v="1036"/>
    <x v="16"/>
    <x v="166"/>
    <s v="GONZALES MARY JANE D."/>
    <s v="CSWDO"/>
    <x v="0"/>
    <d v="2022-12-26T00:00:00"/>
    <d v="2022-12-26T00:00:00"/>
    <s v="VL"/>
    <s v="SEC 25 EO 292 FORCE LEAVE"/>
    <s v="0 VL"/>
    <n v="0"/>
    <m/>
  </r>
  <r>
    <n v="1037"/>
    <x v="16"/>
    <x v="167"/>
    <s v="GONZALES CHRISTI NERISSE E."/>
    <s v="CEO"/>
    <x v="0"/>
    <d v="2022-10-18T00:00:00"/>
    <d v="2022-10-18T00:00:00"/>
    <s v="SL"/>
    <m/>
    <s v="1 SL"/>
    <n v="1"/>
    <m/>
  </r>
  <r>
    <n v="1038"/>
    <x v="16"/>
    <x v="151"/>
    <s v="GUEVARRA ROLANDO  "/>
    <s v="CENRO"/>
    <x v="0"/>
    <d v="2022-10-05T00:00:00"/>
    <d v="2022-10-05T00:00:00"/>
    <s v="SL"/>
    <m/>
    <s v="1 SL"/>
    <n v="1"/>
    <m/>
  </r>
  <r>
    <n v="1039"/>
    <x v="16"/>
    <x v="165"/>
    <s v="GATPANDAN MICHAEL E."/>
    <s v="GSO"/>
    <x v="0"/>
    <d v="2022-10-07T00:00:00"/>
    <d v="2022-10-11T00:00:00"/>
    <s v="SL"/>
    <m/>
    <s v="3 SL"/>
    <n v="3"/>
    <m/>
  </r>
  <r>
    <n v="1040"/>
    <x v="16"/>
    <x v="134"/>
    <s v="GONZALES MARIO O."/>
    <s v="GSO"/>
    <x v="0"/>
    <d v="2022-10-13T00:00:00"/>
    <d v="2022-10-13T00:00:00"/>
    <s v="SL"/>
    <m/>
    <s v="1 SL"/>
    <n v="1"/>
    <m/>
  </r>
  <r>
    <n v="1041"/>
    <x v="16"/>
    <x v="146"/>
    <s v="GATPANDAN MICHAEL E."/>
    <s v="GSO"/>
    <x v="0"/>
    <d v="2022-11-02T00:00:00"/>
    <d v="2022-11-02T00:00:00"/>
    <s v="SL"/>
    <m/>
    <s v="1 SL"/>
    <n v="1"/>
    <m/>
  </r>
  <r>
    <n v="1042"/>
    <x v="16"/>
    <x v="162"/>
    <s v="GATPANDAN MICHAEL E."/>
    <s v="GSO"/>
    <x v="0"/>
    <d v="2022-10-17T00:00:00"/>
    <d v="2022-10-17T00:00:00"/>
    <s v="SL"/>
    <m/>
    <s v="1 SL"/>
    <n v="1"/>
    <m/>
  </r>
  <r>
    <n v="1043"/>
    <x v="16"/>
    <x v="148"/>
    <s v="FERMA ETHEL GRACE N."/>
    <s v="ONT"/>
    <x v="0"/>
    <d v="2022-11-17T00:00:00"/>
    <d v="2022-11-21T00:00:00"/>
    <s v="VL"/>
    <s v="SEC 25 EO 292 FORCE LEAVE"/>
    <s v="3 VL"/>
    <n v="3"/>
    <m/>
  </r>
  <r>
    <n v="1044"/>
    <x v="16"/>
    <x v="144"/>
    <s v="FERMA RAYMOND  "/>
    <s v="CENRO"/>
    <x v="0"/>
    <d v="2022-11-09T00:00:00"/>
    <d v="2022-11-14T00:00:00"/>
    <s v="VL"/>
    <s v="SEC 25 EO 292 FORCE LEAVE"/>
    <s v="4 VL"/>
    <n v="4"/>
    <m/>
  </r>
  <r>
    <n v="1045"/>
    <x v="16"/>
    <x v="137"/>
    <s v="FERMA RAYMOND  "/>
    <s v="CENRO"/>
    <x v="0"/>
    <d v="2022-10-24T00:00:00"/>
    <d v="2022-10-24T00:00:00"/>
    <s v="SL"/>
    <m/>
    <s v="1 SL"/>
    <n v="1"/>
    <m/>
  </r>
  <r>
    <n v="1046"/>
    <x v="16"/>
    <x v="166"/>
    <s v="DE CASTRO  CHRISTINE JEAN D."/>
    <s v="CSWDO"/>
    <x v="0"/>
    <d v="2022-12-15T00:00:00"/>
    <d v="2022-12-16T00:00:00"/>
    <s v="VL"/>
    <m/>
    <s v="2 VL"/>
    <n v="2"/>
    <m/>
  </r>
  <r>
    <n v="1047"/>
    <x v="16"/>
    <x v="153"/>
    <s v="DERLA ARTHUR D."/>
    <s v="CENRO"/>
    <x v="0"/>
    <d v="2022-11-07T00:00:00"/>
    <d v="2022-11-11T00:00:00"/>
    <s v="VL"/>
    <s v="SEC 25 EO 292 FORCE LEAVE"/>
    <s v="5 VL"/>
    <n v="5"/>
    <m/>
  </r>
  <r>
    <n v="1048"/>
    <x v="16"/>
    <x v="168"/>
    <s v="DERLA ARTHUR D."/>
    <s v="CENRO"/>
    <x v="0"/>
    <d v="2022-10-20T00:00:00"/>
    <d v="2022-10-20T00:00:00"/>
    <s v="OTHER"/>
    <s v="SEC 21 EO 292 SPECIAL PRIVILEDGE"/>
    <s v="1 OTHER"/>
    <n v="1"/>
    <m/>
  </r>
  <r>
    <n v="1049"/>
    <x v="16"/>
    <x v="169"/>
    <s v="DERLA APOLONIO JR D."/>
    <s v="CENRO"/>
    <x v="0"/>
    <d v="2022-10-04T00:00:00"/>
    <d v="2022-10-04T00:00:00"/>
    <s v="SL"/>
    <m/>
    <s v="1 SL"/>
    <n v="1"/>
    <m/>
  </r>
  <r>
    <n v="1049"/>
    <x v="16"/>
    <x v="169"/>
    <s v="DERLA APOLONIO JR D."/>
    <s v="CENRO"/>
    <x v="0"/>
    <d v="2022-10-07T00:00:00"/>
    <d v="2022-10-07T00:00:00"/>
    <s v="SL"/>
    <m/>
    <s v="1 SL"/>
    <n v="1"/>
    <m/>
  </r>
  <r>
    <n v="1049"/>
    <x v="16"/>
    <x v="169"/>
    <s v="DERLA APOLONIO JR D."/>
    <s v="CENRO"/>
    <x v="0"/>
    <d v="2022-10-12T00:00:00"/>
    <d v="2022-10-12T00:00:00"/>
    <s v="SL"/>
    <m/>
    <s v="1 SL"/>
    <n v="1"/>
    <m/>
  </r>
  <r>
    <n v="1050"/>
    <x v="16"/>
    <x v="152"/>
    <s v="DIMARANAN JOEL M."/>
    <s v="TICC"/>
    <x v="2"/>
    <d v="2022-10-02T00:00:00"/>
    <d v="2022-10-02T00:00:00"/>
    <s v="SL"/>
    <m/>
    <s v="0 SL"/>
    <n v="0"/>
    <m/>
  </r>
  <r>
    <n v="1051"/>
    <x v="16"/>
    <x v="146"/>
    <s v="DOGELIO CHRISTIAN B."/>
    <s v="LEGAL"/>
    <x v="0"/>
    <d v="2022-11-11T00:00:00"/>
    <d v="2022-11-14T00:00:00"/>
    <s v="VL"/>
    <m/>
    <s v="2 VL"/>
    <n v="2"/>
    <m/>
  </r>
  <r>
    <n v="1052"/>
    <x v="16"/>
    <x v="148"/>
    <s v="DIMAILIG ARLYN R."/>
    <s v="MAHOGANY MARKET"/>
    <x v="0"/>
    <d v="2022-11-03T00:00:00"/>
    <d v="2022-11-03T00:00:00"/>
    <s v="SL"/>
    <m/>
    <s v="1 SL"/>
    <n v="1"/>
    <m/>
  </r>
  <r>
    <n v="1053"/>
    <x v="16"/>
    <x v="150"/>
    <s v="DISEPEDA MACARIA P."/>
    <s v="TICC"/>
    <x v="0"/>
    <d v="2022-09-25T00:00:00"/>
    <d v="2022-09-25T00:00:00"/>
    <s v="SL"/>
    <m/>
    <s v="0 SL"/>
    <n v="0"/>
    <m/>
  </r>
  <r>
    <n v="1054"/>
    <x v="16"/>
    <x v="152"/>
    <s v="DIMAANO LEOVIGILDA A."/>
    <s v="EEO/CITY MARKET"/>
    <x v="0"/>
    <d v="2022-10-19T00:00:00"/>
    <d v="2022-10-19T00:00:00"/>
    <s v="OTHER"/>
    <s v="SEC 21 EO 292 SPECIAL PRIVILEDGE"/>
    <s v="1 OTHER"/>
    <n v="1"/>
    <m/>
  </r>
  <r>
    <n v="1055"/>
    <x v="16"/>
    <x v="135"/>
    <s v="DIMAANO LEOVIGILDA A."/>
    <s v="EEO/CITY MARKET"/>
    <x v="0"/>
    <d v="2022-10-26T00:00:00"/>
    <d v="2022-10-27T00:00:00"/>
    <s v="OTHER"/>
    <s v="SEC 21 EO 292 SPECIAL PRIVILEDGE"/>
    <s v="2 OTHER"/>
    <n v="2"/>
    <m/>
  </r>
  <r>
    <n v="1056"/>
    <x v="16"/>
    <x v="167"/>
    <s v="DILIDILI AIREEN M."/>
    <s v="TICC"/>
    <x v="0"/>
    <d v="2022-10-24T00:00:00"/>
    <d v="2022-10-24T00:00:00"/>
    <s v="VL"/>
    <m/>
    <s v="1 VL"/>
    <n v="1"/>
    <m/>
  </r>
  <r>
    <n v="1057"/>
    <x v="16"/>
    <x v="135"/>
    <s v="DATU SHIRLEY G."/>
    <s v="ONT"/>
    <x v="0"/>
    <d v="2022-11-03T00:00:00"/>
    <d v="2022-11-07T00:00:00"/>
    <s v="VL"/>
    <s v="SEC 25 EO 292 FORCE LEAVE"/>
    <s v="3 VL"/>
    <n v="3"/>
    <m/>
  </r>
  <r>
    <n v="1058"/>
    <x v="16"/>
    <x v="135"/>
    <s v="DATU SHIRLEY G."/>
    <s v="ONT"/>
    <x v="0"/>
    <d v="2022-10-26T00:00:00"/>
    <d v="2022-10-26T00:00:00"/>
    <s v="SL"/>
    <m/>
    <s v="1 SL"/>
    <n v="1"/>
    <m/>
  </r>
  <r>
    <n v="1059"/>
    <x v="16"/>
    <x v="99"/>
    <s v="COSME CORAZON O."/>
    <s v="TCIS"/>
    <x v="0"/>
    <d v="2022-11-03T00:00:00"/>
    <d v="2022-11-11T00:00:00"/>
    <s v="VL"/>
    <m/>
    <s v="7 VL"/>
    <n v="7"/>
    <m/>
  </r>
  <r>
    <n v="1060"/>
    <x v="16"/>
    <x v="99"/>
    <s v="COSME CORAZON O."/>
    <s v="TCIS"/>
    <x v="0"/>
    <d v="2022-10-17T00:00:00"/>
    <d v="2022-10-31T00:00:00"/>
    <s v="VL"/>
    <m/>
    <s v="11 VL"/>
    <n v="11"/>
    <m/>
  </r>
  <r>
    <n v="1061"/>
    <x v="16"/>
    <x v="137"/>
    <s v="CABANTING AIRA P."/>
    <s v="ONT"/>
    <x v="0"/>
    <d v="2022-11-17T00:00:00"/>
    <d v="2022-11-17T00:00:00"/>
    <s v="VL"/>
    <m/>
    <s v="1 VL"/>
    <n v="1"/>
    <m/>
  </r>
  <r>
    <n v="1061"/>
    <x v="16"/>
    <x v="137"/>
    <s v="CABANTING AIRA P."/>
    <s v="ONT"/>
    <x v="0"/>
    <d v="2022-11-24T00:00:00"/>
    <d v="2022-11-24T00:00:00"/>
    <s v="VL"/>
    <m/>
    <s v="1 VL"/>
    <n v="1"/>
    <m/>
  </r>
  <r>
    <n v="1062"/>
    <x v="16"/>
    <x v="144"/>
    <s v="COSTANTE HERBERT F."/>
    <s v="BPLO"/>
    <x v="2"/>
    <d v="2022-10-24T00:00:00"/>
    <d v="2022-10-25T00:00:00"/>
    <s v="WITHOUTPAY"/>
    <s v="VL WITHOUTPAY"/>
    <s v="2 WITHOUTPAY"/>
    <n v="2"/>
    <m/>
  </r>
  <r>
    <n v="1062"/>
    <x v="16"/>
    <x v="144"/>
    <s v="COSTANTE HERBERT F."/>
    <s v="BPLO"/>
    <x v="2"/>
    <d v="2022-10-27T00:00:00"/>
    <d v="2022-10-27T00:00:00"/>
    <s v="WITHOUTPAY"/>
    <s v="VL WITHOUTPAY"/>
    <s v="1 WITHOUTPAY"/>
    <n v="1"/>
    <m/>
  </r>
  <r>
    <n v="1063"/>
    <x v="16"/>
    <x v="167"/>
    <s v="VARGAS MELINDA M."/>
    <s v="CSWDO"/>
    <x v="0"/>
    <d v="2022-10-18T00:00:00"/>
    <d v="2022-10-18T00:00:00"/>
    <s v="SL"/>
    <m/>
    <s v="1 SL"/>
    <n v="1"/>
    <m/>
  </r>
  <r>
    <n v="1064"/>
    <x v="16"/>
    <x v="149"/>
    <s v="VILLANUEVA RICHELLE A."/>
    <s v="TICC"/>
    <x v="0"/>
    <d v="2022-09-30T00:00:00"/>
    <d v="2022-09-30T00:00:00"/>
    <s v="SL"/>
    <m/>
    <s v="1 SL"/>
    <n v="1"/>
    <m/>
  </r>
  <r>
    <n v="1065"/>
    <x v="16"/>
    <x v="137"/>
    <s v="VILLANUEVA RICHELLE A."/>
    <s v="TICC"/>
    <x v="0"/>
    <d v="2022-10-24T00:00:00"/>
    <d v="2022-10-24T00:00:00"/>
    <s v="SL"/>
    <m/>
    <s v="1 SL"/>
    <n v="1"/>
    <m/>
  </r>
  <r>
    <n v="1066"/>
    <x v="16"/>
    <x v="158"/>
    <s v="VILLANUEVA RICHELLE A."/>
    <s v="TICC"/>
    <x v="0"/>
    <d v="2022-11-15T00:00:00"/>
    <d v="2022-11-15T00:00:00"/>
    <s v="VL"/>
    <m/>
    <s v="1 VL"/>
    <n v="1"/>
    <m/>
  </r>
  <r>
    <n v="1067"/>
    <x v="16"/>
    <x v="147"/>
    <s v="VILLANUEVA RICHELLE A."/>
    <s v="TICC"/>
    <x v="0"/>
    <d v="2022-10-12T00:00:00"/>
    <d v="2022-10-12T00:00:00"/>
    <s v="SL"/>
    <m/>
    <s v="1 SL"/>
    <n v="1"/>
    <m/>
  </r>
  <r>
    <n v="1068"/>
    <x v="16"/>
    <x v="167"/>
    <s v="VILLANUEVA DAVE RONILLO V."/>
    <s v="CEO"/>
    <x v="0"/>
    <d v="2022-10-18T00:00:00"/>
    <d v="2022-10-18T00:00:00"/>
    <s v="SL"/>
    <m/>
    <s v="1 SL"/>
    <n v="1"/>
    <m/>
  </r>
  <r>
    <n v="1069"/>
    <x v="16"/>
    <x v="160"/>
    <s v="TIBAYAN EUFEMIA O."/>
    <s v="CHO"/>
    <x v="0"/>
    <d v="2022-10-10T00:00:00"/>
    <d v="2022-10-14T00:00:00"/>
    <s v="OTHER"/>
    <s v="QUARANTINE LEAVE"/>
    <s v="5 OTHER"/>
    <n v="5"/>
    <m/>
  </r>
  <r>
    <n v="1070"/>
    <x v="16"/>
    <x v="168"/>
    <s v="TAPAY EDWARD  "/>
    <s v="CENRO"/>
    <x v="0"/>
    <d v="2022-10-28T00:00:00"/>
    <d v="2022-11-02T00:00:00"/>
    <s v="VL"/>
    <m/>
    <s v="4 VL"/>
    <n v="4"/>
    <m/>
  </r>
  <r>
    <n v="1071"/>
    <x v="16"/>
    <x v="163"/>
    <s v="SIM JO RITZELLE C."/>
    <s v="CHO"/>
    <x v="1"/>
    <d v="2022-10-18T00:00:00"/>
    <d v="2022-10-27T00:00:00"/>
    <s v="SL"/>
    <m/>
    <s v="8 SL"/>
    <n v="8"/>
    <m/>
  </r>
  <r>
    <n v="1072"/>
    <x v="16"/>
    <x v="170"/>
    <s v="SIM JO RITZELLE C."/>
    <s v="CHO"/>
    <x v="1"/>
    <d v="2022-11-07T00:00:00"/>
    <d v="2022-11-08T00:00:00"/>
    <s v="VL"/>
    <m/>
    <s v="2 VL"/>
    <n v="2"/>
    <m/>
  </r>
  <r>
    <n v="1073"/>
    <x v="16"/>
    <x v="134"/>
    <s v="SUMAGUI LORENA P."/>
    <s v="BIR"/>
    <x v="0"/>
    <d v="2022-10-04T00:00:00"/>
    <d v="2022-10-04T00:00:00"/>
    <s v="SL"/>
    <m/>
    <s v="1 SL"/>
    <n v="1"/>
    <m/>
  </r>
  <r>
    <n v="1073"/>
    <x v="16"/>
    <x v="134"/>
    <s v="SUMAGUI LORENA P."/>
    <s v="BIR"/>
    <x v="0"/>
    <d v="2022-10-11T00:00:00"/>
    <d v="2022-10-11T00:00:00"/>
    <s v="SL"/>
    <m/>
    <s v="1 SL"/>
    <n v="1"/>
    <m/>
  </r>
  <r>
    <n v="1074"/>
    <x v="16"/>
    <x v="153"/>
    <s v="SUMAGUI LORENA P."/>
    <s v="BIR"/>
    <x v="0"/>
    <d v="2022-10-17T00:00:00"/>
    <d v="2022-10-17T00:00:00"/>
    <s v="SL"/>
    <m/>
    <s v="1 SL"/>
    <n v="1"/>
    <m/>
  </r>
  <r>
    <n v="1074"/>
    <x v="16"/>
    <x v="153"/>
    <s v="SUMAGUI LORENA P."/>
    <s v="BIR"/>
    <x v="0"/>
    <d v="2022-10-21T00:00:00"/>
    <d v="2022-10-21T00:00:00"/>
    <s v="SL"/>
    <m/>
    <s v="1 SL"/>
    <n v="1"/>
    <m/>
  </r>
  <r>
    <n v="1075"/>
    <x v="16"/>
    <x v="167"/>
    <s v="SUMAGUI LORENA P."/>
    <s v="BIR"/>
    <x v="0"/>
    <d v="2022-10-17T00:00:00"/>
    <d v="2022-10-17T00:00:00"/>
    <s v="SL"/>
    <m/>
    <s v="1 SL"/>
    <n v="1"/>
    <m/>
  </r>
  <r>
    <n v="1076"/>
    <x v="16"/>
    <x v="158"/>
    <s v="RODRIGUEZ MANNY  "/>
    <s v="CENRO"/>
    <x v="0"/>
    <d v="2022-11-13T00:00:00"/>
    <d v="2022-11-13T00:00:00"/>
    <s v="OTHER"/>
    <s v="SEC 21 EO 292 SPECIAL PRIVILEDGE"/>
    <s v="0 OTHER"/>
    <n v="0"/>
    <m/>
  </r>
  <r>
    <n v="1077"/>
    <x v="16"/>
    <x v="161"/>
    <s v="ROLLE MICHELLYN G."/>
    <s v="ONT"/>
    <x v="0"/>
    <d v="2022-10-28T00:00:00"/>
    <d v="2022-10-28T00:00:00"/>
    <s v="VL"/>
    <m/>
    <s v="1 VL"/>
    <n v="1"/>
    <m/>
  </r>
  <r>
    <n v="1078"/>
    <x v="16"/>
    <x v="162"/>
    <s v="RAMA RAQUEL J."/>
    <s v="INTERNAL"/>
    <x v="0"/>
    <d v="2022-10-24T00:00:00"/>
    <d v="2022-10-24T00:00:00"/>
    <s v="VL"/>
    <m/>
    <s v="1 VL"/>
    <n v="1"/>
    <m/>
  </r>
  <r>
    <n v="1079"/>
    <x v="16"/>
    <x v="85"/>
    <s v="CROOX VALERIE R."/>
    <s v="ONT"/>
    <x v="0"/>
    <d v="2022-10-12T00:00:00"/>
    <d v="2022-10-22T00:00:00"/>
    <s v="WITHOUTPAY"/>
    <s v="VL WITHOUTPAY"/>
    <s v="8 WITHOUTPAY"/>
    <n v="8"/>
    <m/>
  </r>
  <r>
    <n v="1080"/>
    <x v="16"/>
    <x v="153"/>
    <s v="RODRIGUEZ ARNEL  "/>
    <s v="CENRO"/>
    <x v="0"/>
    <d v="2022-11-03T00:00:00"/>
    <d v="2022-11-03T00:00:00"/>
    <s v="VL"/>
    <s v="SEC 25 EO 292 FORCE LEAVE"/>
    <s v="1 VL"/>
    <n v="1"/>
    <m/>
  </r>
  <r>
    <n v="1081"/>
    <x v="16"/>
    <x v="159"/>
    <s v="ROMILLA MARIBEL P."/>
    <s v="ACCOUNTING"/>
    <x v="0"/>
    <d v="2022-11-07T00:00:00"/>
    <d v="2022-11-07T00:00:00"/>
    <s v="VL"/>
    <m/>
    <s v="1 VL"/>
    <n v="1"/>
    <m/>
  </r>
  <r>
    <n v="1082"/>
    <x v="16"/>
    <x v="135"/>
    <s v="ROMILLA MARIBEL P."/>
    <s v="ACCOUNTING"/>
    <x v="0"/>
    <d v="2022-10-27T00:00:00"/>
    <d v="2022-10-27T00:00:00"/>
    <s v="VL"/>
    <m/>
    <s v="1 VL"/>
    <n v="1"/>
    <m/>
  </r>
  <r>
    <n v="1083"/>
    <x v="16"/>
    <x v="160"/>
    <s v="ROMILLA MARIBEL P."/>
    <s v="ACCOUNTING"/>
    <x v="0"/>
    <d v="2022-10-10T00:00:00"/>
    <d v="2022-10-10T00:00:00"/>
    <s v="SL"/>
    <m/>
    <s v="1 SL"/>
    <n v="1"/>
    <m/>
  </r>
  <r>
    <n v="1083"/>
    <x v="16"/>
    <x v="160"/>
    <s v="ROMILLA MARIBEL P."/>
    <s v="ACCOUNTING"/>
    <x v="0"/>
    <d v="2022-10-13T00:00:00"/>
    <d v="2022-10-14T00:00:00"/>
    <s v="SL"/>
    <m/>
    <s v="2 SL"/>
    <n v="2"/>
    <m/>
  </r>
  <r>
    <n v="1084"/>
    <x v="16"/>
    <x v="160"/>
    <s v="RODRIGUEZ RAYMUNDO  "/>
    <s v="CENRO"/>
    <x v="0"/>
    <d v="2022-10-27T00:00:00"/>
    <d v="2022-10-28T00:00:00"/>
    <s v="VL"/>
    <s v="SEC 25 EO 292 FORCE LEAVE"/>
    <s v="2 VL"/>
    <n v="2"/>
    <m/>
  </r>
  <r>
    <n v="1085"/>
    <x v="16"/>
    <x v="135"/>
    <s v="RODRIGUEZ NARCISCO E."/>
    <s v="EEO/CITY MARKET"/>
    <x v="0"/>
    <d v="2022-10-29T00:00:00"/>
    <d v="2022-10-29T00:00:00"/>
    <s v="OTHER"/>
    <s v="SEC 21 EO 292 SPECIAL PRIVILEDGE"/>
    <s v="0 OTHER"/>
    <n v="0"/>
    <m/>
  </r>
  <r>
    <n v="1086"/>
    <x v="16"/>
    <x v="168"/>
    <s v="RODRIGUEZ NARCISCO E."/>
    <s v="EEO/CITY MARKET"/>
    <x v="0"/>
    <d v="2022-10-20T00:00:00"/>
    <d v="2022-10-20T00:00:00"/>
    <s v="SL"/>
    <m/>
    <s v="1 SL"/>
    <n v="1"/>
    <m/>
  </r>
  <r>
    <n v="1087"/>
    <x v="16"/>
    <x v="148"/>
    <s v="PAYAD RONALDO  "/>
    <s v="CENRO"/>
    <x v="0"/>
    <d v="2022-11-14T00:00:00"/>
    <d v="2022-11-16T00:00:00"/>
    <s v="VL"/>
    <s v="SEC 25 EO 292 FORCE LEAVE"/>
    <s v="3 VL"/>
    <n v="3"/>
    <m/>
  </r>
  <r>
    <n v="1088"/>
    <x v="16"/>
    <x v="150"/>
    <s v="PANGANIBAN CAROLINA L."/>
    <s v="TICC"/>
    <x v="0"/>
    <d v="2022-09-28T00:00:00"/>
    <d v="2022-09-29T00:00:00"/>
    <s v="SL"/>
    <m/>
    <s v="2 SL"/>
    <n v="2"/>
    <m/>
  </r>
  <r>
    <n v="1089"/>
    <x v="16"/>
    <x v="168"/>
    <s v="PATERNO MARIA LOURDERS P."/>
    <s v="CCT"/>
    <x v="0"/>
    <d v="2022-10-19T00:00:00"/>
    <d v="2022-10-20T00:00:00"/>
    <s v="SL"/>
    <m/>
    <s v="2 SL"/>
    <n v="2"/>
    <m/>
  </r>
  <r>
    <n v="1090"/>
    <x v="16"/>
    <x v="155"/>
    <s v="PATERNO MARIA LOURDERS P."/>
    <s v="CCT"/>
    <x v="0"/>
    <d v="2022-11-07T00:00:00"/>
    <d v="2022-11-07T00:00:00"/>
    <s v="SL"/>
    <m/>
    <s v="1 SL"/>
    <n v="1"/>
    <m/>
  </r>
  <r>
    <n v="1091"/>
    <x v="16"/>
    <x v="159"/>
    <s v="PATERNO MARIA LOURDERS P."/>
    <s v="CCT"/>
    <x v="0"/>
    <d v="2022-10-28T00:00:00"/>
    <d v="2022-10-28T00:00:00"/>
    <s v="SL"/>
    <m/>
    <s v="1 SL"/>
    <n v="1"/>
    <m/>
  </r>
  <r>
    <n v="1092"/>
    <x v="16"/>
    <x v="160"/>
    <s v="PAZ JOSUE O."/>
    <s v="CENRO"/>
    <x v="0"/>
    <d v="2022-10-24T00:00:00"/>
    <d v="2022-10-27T00:00:00"/>
    <s v="VL"/>
    <s v="SEC 25 EO 292 FORCE LEAVE"/>
    <s v="4 VL"/>
    <n v="4"/>
    <m/>
  </r>
  <r>
    <n v="1093"/>
    <x v="16"/>
    <x v="137"/>
    <s v="PAGLINAWAN JESSIE M."/>
    <s v="CENRO"/>
    <x v="0"/>
    <d v="2022-10-24T00:00:00"/>
    <d v="2022-10-24T00:00:00"/>
    <s v="SL"/>
    <m/>
    <s v="1 SL"/>
    <n v="1"/>
    <m/>
  </r>
  <r>
    <n v="1094"/>
    <x v="16"/>
    <x v="147"/>
    <s v="PAGLINAWAN JESSIE M."/>
    <s v="CENRO"/>
    <x v="0"/>
    <d v="2022-10-12T00:00:00"/>
    <d v="2022-10-12T00:00:00"/>
    <s v="SL"/>
    <m/>
    <s v="1 SL"/>
    <n v="1"/>
    <m/>
  </r>
  <r>
    <n v="1095"/>
    <x v="16"/>
    <x v="151"/>
    <s v="PAGLINAWAN JESSIE M."/>
    <s v="CENRO"/>
    <x v="0"/>
    <d v="2022-10-04T00:00:00"/>
    <d v="2022-10-05T00:00:00"/>
    <s v="SL"/>
    <m/>
    <s v="2 SL"/>
    <n v="2"/>
    <m/>
  </r>
  <r>
    <n v="1096"/>
    <x v="16"/>
    <x v="158"/>
    <s v="PAGLINAWAN JESSIE M."/>
    <s v="CENRO"/>
    <x v="0"/>
    <d v="2022-11-07T00:00:00"/>
    <d v="2022-11-08T00:00:00"/>
    <s v="SL"/>
    <m/>
    <s v="2 SL"/>
    <n v="2"/>
    <m/>
  </r>
  <r>
    <n v="1097"/>
    <x v="16"/>
    <x v="160"/>
    <s v="OPO CONEY V."/>
    <s v="HOUSING"/>
    <x v="0"/>
    <d v="2022-10-21T00:00:00"/>
    <d v="2022-10-21T00:00:00"/>
    <s v="VL"/>
    <m/>
    <s v="1 VL"/>
    <n v="1"/>
    <m/>
  </r>
  <r>
    <n v="1098"/>
    <x v="16"/>
    <x v="160"/>
    <s v="OPO CONEY V."/>
    <s v="HOUSING"/>
    <x v="0"/>
    <d v="2022-10-24T00:00:00"/>
    <d v="2022-10-24T00:00:00"/>
    <s v="OTHER"/>
    <s v="SEC 21 EO 292 SPECIAL PRIVILEDGE"/>
    <s v="1 OTHER"/>
    <n v="1"/>
    <m/>
  </r>
  <r>
    <n v="1099"/>
    <x v="16"/>
    <x v="157"/>
    <s v="OCAMPO NOVELYN U."/>
    <s v="CSWDO"/>
    <x v="0"/>
    <d v="2022-11-03T00:00:00"/>
    <d v="2022-11-03T00:00:00"/>
    <s v="SL"/>
    <m/>
    <s v="1 SL"/>
    <n v="1"/>
    <m/>
  </r>
  <r>
    <n v="1100"/>
    <x v="16"/>
    <x v="160"/>
    <s v="OCAMPO NOVELYN U."/>
    <s v="CSWDO"/>
    <x v="0"/>
    <d v="2022-10-14T00:00:00"/>
    <d v="2022-10-14T00:00:00"/>
    <s v="SL"/>
    <m/>
    <s v="1 SL"/>
    <n v="1"/>
    <m/>
  </r>
  <r>
    <n v="1101"/>
    <x v="16"/>
    <x v="171"/>
    <s v="OCAMPO NOVELYN U."/>
    <s v="CSWDO"/>
    <x v="0"/>
    <d v="2022-11-23T00:00:00"/>
    <d v="2022-11-23T00:00:00"/>
    <s v="OTHER"/>
    <s v="SEC 21 EO 292 SPECIAL PRIVILEDGE"/>
    <s v="1 OTHER"/>
    <n v="1"/>
    <m/>
  </r>
  <r>
    <n v="1102"/>
    <x v="16"/>
    <x v="166"/>
    <s v="SUMAGUI FELICITAS M."/>
    <s v="CSWDO"/>
    <x v="0"/>
    <d v="2022-12-26T00:00:00"/>
    <d v="2022-12-29T00:00:00"/>
    <s v="VL"/>
    <s v="SEC 25 EO 292 FORCE LEAVE"/>
    <s v="3 VL"/>
    <n v="3"/>
    <m/>
  </r>
  <r>
    <n v="1103"/>
    <x v="16"/>
    <x v="170"/>
    <s v="ZAFRA REYNANTE B."/>
    <s v="TICC"/>
    <x v="0"/>
    <d v="2022-11-07T00:00:00"/>
    <d v="2022-11-09T00:00:00"/>
    <s v="SL"/>
    <m/>
    <s v="3 SL"/>
    <n v="3"/>
    <m/>
  </r>
  <r>
    <n v="1104"/>
    <x v="16"/>
    <x v="99"/>
    <s v="ZAFRA REYNANTE B."/>
    <s v="TICC"/>
    <x v="0"/>
    <d v="2022-10-18T00:00:00"/>
    <d v="2022-10-20T00:00:00"/>
    <s v="VL"/>
    <m/>
    <s v="3 VL"/>
    <n v="3"/>
    <m/>
  </r>
  <r>
    <n v="1105"/>
    <x v="16"/>
    <x v="144"/>
    <s v="VILLANUEVA ISMAEL D."/>
    <s v="CHO"/>
    <x v="0"/>
    <d v="2022-10-24T00:00:00"/>
    <d v="2022-10-25T00:00:00"/>
    <s v="SL"/>
    <m/>
    <s v="2 SL"/>
    <n v="2"/>
    <m/>
  </r>
  <r>
    <n v="1106"/>
    <x v="16"/>
    <x v="159"/>
    <s v="VILLANUEVA MARILYN L."/>
    <s v="TICC"/>
    <x v="0"/>
    <d v="2022-11-09T00:00:00"/>
    <d v="2022-11-15T00:00:00"/>
    <s v="VL"/>
    <m/>
    <s v="5 VL"/>
    <n v="5"/>
    <m/>
  </r>
  <r>
    <n v="1107"/>
    <x v="16"/>
    <x v="151"/>
    <s v="ABELA IMELDA C."/>
    <s v="ACCOUNTING"/>
    <x v="0"/>
    <d v="2022-10-04T00:00:00"/>
    <d v="2022-10-05T00:00:00"/>
    <s v="SL"/>
    <m/>
    <s v="2 SL"/>
    <n v="2"/>
    <m/>
  </r>
  <r>
    <n v="1108"/>
    <x v="16"/>
    <x v="150"/>
    <s v="LUNA LALAINE D."/>
    <s v="CENRO"/>
    <x v="1"/>
    <d v="2022-09-13T00:00:00"/>
    <d v="2022-09-13T00:00:00"/>
    <s v="SL"/>
    <m/>
    <s v="1 SL"/>
    <n v="1"/>
    <m/>
  </r>
  <r>
    <n v="1109"/>
    <x v="16"/>
    <x v="163"/>
    <s v="CABANTING AIRA P."/>
    <s v="ONT"/>
    <x v="0"/>
    <d v="2022-11-03T00:00:00"/>
    <d v="2022-11-03T00:00:00"/>
    <s v="VL"/>
    <m/>
    <s v="1 VL"/>
    <n v="1"/>
    <m/>
  </r>
  <r>
    <n v="1109"/>
    <x v="16"/>
    <x v="163"/>
    <s v="CABANTING AIRA P."/>
    <s v="ONT"/>
    <x v="0"/>
    <d v="2022-11-07T00:00:00"/>
    <d v="2022-11-07T00:00:00"/>
    <s v="VL"/>
    <m/>
    <s v="1 VL"/>
    <n v="1"/>
    <m/>
  </r>
  <r>
    <n v="1109"/>
    <x v="16"/>
    <x v="163"/>
    <s v="CABANTING AIRA P."/>
    <s v="ONT"/>
    <x v="0"/>
    <d v="2022-11-10T00:00:00"/>
    <d v="2022-11-10T00:00:00"/>
    <s v="VL"/>
    <m/>
    <s v="1 VL"/>
    <n v="1"/>
    <m/>
  </r>
  <r>
    <n v="1110"/>
    <x v="17"/>
    <x v="148"/>
    <s v="CHANGCO KATHLEEN CARLA F."/>
    <s v="CHO"/>
    <x v="0"/>
    <d v="2022-09-06T00:00:00"/>
    <d v="2022-12-19T00:00:00"/>
    <s v="Maternity"/>
    <m/>
    <s v="74 Maternity"/>
    <n v="74"/>
    <m/>
  </r>
  <r>
    <n v="1111"/>
    <x v="17"/>
    <x v="172"/>
    <s v="SUMAGUI LORENA P."/>
    <s v="BIR"/>
    <x v="0"/>
    <d v="2022-11-11T00:00:00"/>
    <d v="2022-11-11T00:00:00"/>
    <s v="VL"/>
    <m/>
    <s v="1 VL"/>
    <n v="1"/>
    <m/>
  </r>
  <r>
    <n v="1111"/>
    <x v="17"/>
    <x v="172"/>
    <s v="SUMAGUI LORENA P."/>
    <s v="BIR"/>
    <x v="0"/>
    <d v="2022-11-17T00:00:00"/>
    <d v="2022-11-17T00:00:00"/>
    <s v="VL"/>
    <m/>
    <s v="1 VL"/>
    <n v="1"/>
    <m/>
  </r>
  <r>
    <n v="1112"/>
    <x v="17"/>
    <x v="164"/>
    <s v="SIERRA SALVADOR  "/>
    <s v="PICNIC GROVE"/>
    <x v="0"/>
    <d v="2022-11-07T00:00:00"/>
    <d v="2022-11-09T00:00:00"/>
    <s v="SL"/>
    <m/>
    <s v="3 SL"/>
    <n v="3"/>
    <m/>
  </r>
  <r>
    <n v="1113"/>
    <x v="17"/>
    <x v="164"/>
    <s v="SESMA LAZARO C."/>
    <s v="PICNIC GROVE"/>
    <x v="0"/>
    <d v="2022-12-01T00:00:00"/>
    <d v="2022-12-31T00:00:00"/>
    <s v="SL"/>
    <m/>
    <s v="19 SL"/>
    <n v="19"/>
    <m/>
  </r>
  <r>
    <n v="1114"/>
    <x v="17"/>
    <x v="170"/>
    <s v="ZAFRA CHEYSSER A."/>
    <s v="SP/VMO"/>
    <x v="0"/>
    <d v="2022-11-16T00:00:00"/>
    <d v="2022-11-18T00:00:00"/>
    <s v="VL"/>
    <s v="SEC 25 EO 292 FORCE LEAVE"/>
    <s v="3 VL"/>
    <n v="3"/>
    <m/>
  </r>
  <r>
    <n v="1115"/>
    <x v="17"/>
    <x v="134"/>
    <s v="VILLANUEVA AVERRYLE NICOLE V."/>
    <s v="CHO"/>
    <x v="2"/>
    <d v="2022-10-11T00:00:00"/>
    <d v="2022-10-13T00:00:00"/>
    <s v="OTHER"/>
    <s v="QUARANTINE LEAVE"/>
    <s v="3 OTHER"/>
    <n v="3"/>
    <m/>
  </r>
  <r>
    <n v="1116"/>
    <x v="17"/>
    <x v="159"/>
    <s v="NUÑEZ RUBEN JR J."/>
    <s v="TICC"/>
    <x v="2"/>
    <d v="2022-10-28T00:00:00"/>
    <d v="2022-10-28T00:00:00"/>
    <s v="WITHOUTPAY"/>
    <s v="SL WITHOUTPAY"/>
    <s v="1 WITHOUTPAY"/>
    <n v="1"/>
    <m/>
  </r>
  <r>
    <n v="1117"/>
    <x v="17"/>
    <x v="159"/>
    <s v="VASQUEZ JAYSON  "/>
    <s v="TICC"/>
    <x v="2"/>
    <d v="2022-10-31T00:00:00"/>
    <d v="2022-10-31T00:00:00"/>
    <s v="WITHOUTPAY"/>
    <s v="SL WITHOUTPAY"/>
    <s v="1 WITHOUTPAY"/>
    <n v="1"/>
    <m/>
  </r>
  <r>
    <n v="1118"/>
    <x v="17"/>
    <x v="104"/>
    <s v="VIDAMO ROXANNE D."/>
    <s v="TCNHS-ISHS"/>
    <x v="2"/>
    <d v="2022-10-04T00:00:00"/>
    <d v="2022-10-04T00:00:00"/>
    <s v="WITHOUTPAY"/>
    <s v="SL WITHOUTPAY"/>
    <s v="1 WITHOUTPAY"/>
    <n v="1"/>
    <m/>
  </r>
  <r>
    <n v="1119"/>
    <x v="17"/>
    <x v="148"/>
    <s v="TINAZA JHOANNA MARIE D."/>
    <s v="ONT"/>
    <x v="0"/>
    <d v="2022-11-19T00:00:00"/>
    <d v="2022-11-29T00:00:00"/>
    <s v="VL"/>
    <m/>
    <s v="7 VL"/>
    <n v="7"/>
    <m/>
  </r>
  <r>
    <n v="1120"/>
    <x v="17"/>
    <x v="137"/>
    <s v="TINAZA JHOANNA MARIE D."/>
    <s v="ONT"/>
    <x v="0"/>
    <d v="2022-10-15T00:00:00"/>
    <d v="2022-10-17T00:00:00"/>
    <s v="SL"/>
    <m/>
    <s v="1 SL"/>
    <n v="1"/>
    <m/>
  </r>
  <r>
    <n v="1121"/>
    <x v="17"/>
    <x v="160"/>
    <s v="TINAZA JHOANNA MARIE D."/>
    <s v="ONT"/>
    <x v="0"/>
    <d v="2022-10-05T00:00:00"/>
    <d v="2022-10-08T00:00:00"/>
    <s v="SL"/>
    <m/>
    <s v="3 SL"/>
    <n v="3"/>
    <m/>
  </r>
  <r>
    <n v="1122"/>
    <x v="17"/>
    <x v="99"/>
    <s v="SIERRA SALVADOR  "/>
    <s v="PICNIC GROVE"/>
    <x v="0"/>
    <d v="2022-09-26T00:00:00"/>
    <d v="2022-10-07T00:00:00"/>
    <s v="SL"/>
    <m/>
    <s v="10 SL"/>
    <n v="10"/>
    <m/>
  </r>
  <r>
    <n v="1123"/>
    <x v="17"/>
    <x v="173"/>
    <s v="SIERRA SALVADOR  "/>
    <s v="PICNIC GROVE"/>
    <x v="0"/>
    <d v="2022-11-10T00:00:00"/>
    <d v="2022-11-10T00:00:00"/>
    <s v="VL"/>
    <m/>
    <s v="1 VL"/>
    <n v="1"/>
    <m/>
  </r>
  <r>
    <n v="1123"/>
    <x v="17"/>
    <x v="173"/>
    <s v="SIERRA SALVADOR  "/>
    <s v="PICNIC GROVE"/>
    <x v="0"/>
    <d v="2022-11-12T00:00:00"/>
    <d v="2022-11-15T00:00:00"/>
    <s v="VL"/>
    <m/>
    <s v="2 VL"/>
    <n v="2"/>
    <m/>
  </r>
  <r>
    <n v="1124"/>
    <x v="17"/>
    <x v="149"/>
    <s v="SUMAGUI DESZERIE ANN A."/>
    <s v="ONT"/>
    <x v="1"/>
    <d v="2022-10-14T00:00:00"/>
    <d v="2022-10-14T00:00:00"/>
    <s v="OTHER"/>
    <s v="BIRTHDAY LEAVE"/>
    <s v="1 OTHER"/>
    <n v="1"/>
    <m/>
  </r>
  <r>
    <n v="1125"/>
    <x v="17"/>
    <x v="153"/>
    <s v="SUMAGUI DESZERIE ANN A."/>
    <s v="ONT"/>
    <x v="1"/>
    <d v="2022-11-16T00:00:00"/>
    <d v="2022-11-30T00:00:00"/>
    <s v="VL"/>
    <m/>
    <s v="11 VL"/>
    <n v="11"/>
    <m/>
  </r>
  <r>
    <n v="1126"/>
    <x v="17"/>
    <x v="150"/>
    <s v="SARMIENTO TERESA E."/>
    <s v="ONT"/>
    <x v="0"/>
    <d v="2022-10-17T00:00:00"/>
    <d v="2022-10-18T00:00:00"/>
    <s v="OTHER"/>
    <s v="SEC 21 EO 292 SPECIAL PRIVILEDGE"/>
    <s v="2 OTHER"/>
    <n v="2"/>
    <m/>
  </r>
  <r>
    <n v="1127"/>
    <x v="17"/>
    <x v="152"/>
    <s v="SAN JUAN EVA RUTH M."/>
    <s v="PICNIC GROVE"/>
    <x v="0"/>
    <d v="2022-09-28T00:00:00"/>
    <d v="2022-10-02T00:00:00"/>
    <s v="SL"/>
    <m/>
    <s v="3 SL"/>
    <n v="3"/>
    <m/>
  </r>
  <r>
    <n v="1128"/>
    <x v="17"/>
    <x v="159"/>
    <s v="ROCILLO JUNE BYRONN  "/>
    <s v="TICC"/>
    <x v="2"/>
    <d v="2022-10-16T00:00:00"/>
    <d v="2022-10-18T00:00:00"/>
    <s v="WITHOUTPAY"/>
    <s v="SL WITHOUTPAY"/>
    <s v="2 WITHOUTPAY"/>
    <n v="2"/>
    <m/>
  </r>
  <r>
    <n v="1129"/>
    <x v="17"/>
    <x v="154"/>
    <s v="MIRANDO EDITH B."/>
    <s v="CHO"/>
    <x v="1"/>
    <d v="2022-11-09T00:00:00"/>
    <d v="2022-11-15T00:00:00"/>
    <s v="OTHER"/>
    <s v="QUARANTINE LEAVE"/>
    <s v="5 OTHER"/>
    <n v="5"/>
    <m/>
  </r>
  <r>
    <n v="1130"/>
    <x v="17"/>
    <x v="163"/>
    <s v="REMOLLENO MICHELLE U."/>
    <s v="CHO"/>
    <x v="1"/>
    <d v="2022-11-02T00:00:00"/>
    <d v="2022-11-03T00:00:00"/>
    <s v="VL"/>
    <m/>
    <s v="2 VL"/>
    <n v="2"/>
    <m/>
  </r>
  <r>
    <n v="1131"/>
    <x v="17"/>
    <x v="172"/>
    <s v="REMOLLENO MICHELLE U."/>
    <s v="CHO"/>
    <x v="1"/>
    <d v="2022-10-17T00:00:00"/>
    <d v="2022-10-19T00:00:00"/>
    <s v="SL"/>
    <m/>
    <s v="3 SL"/>
    <n v="3"/>
    <m/>
  </r>
  <r>
    <n v="1132"/>
    <x v="17"/>
    <x v="160"/>
    <s v="RODENAS ALBERT RAPHAEL  "/>
    <s v="CENRO"/>
    <x v="0"/>
    <d v="2022-10-24T00:00:00"/>
    <d v="2022-10-25T00:00:00"/>
    <s v="VL"/>
    <s v="SEC 25 EO 292 FORCE LEAVE"/>
    <s v="2 VL"/>
    <n v="2"/>
    <m/>
  </r>
  <r>
    <n v="1133"/>
    <x v="17"/>
    <x v="152"/>
    <s v="ROQUITE MAIRECAR L."/>
    <s v="CCT"/>
    <x v="0"/>
    <d v="2022-10-03T00:00:00"/>
    <d v="2022-10-04T00:00:00"/>
    <s v="SL"/>
    <m/>
    <s v="2 SL"/>
    <n v="2"/>
    <m/>
  </r>
  <r>
    <n v="1134"/>
    <x v="17"/>
    <x v="116"/>
    <s v="PEREÑA VERGILIO R."/>
    <s v="TICC"/>
    <x v="0"/>
    <d v="2022-06-07T00:00:00"/>
    <d v="2022-06-07T00:00:00"/>
    <s v="SL"/>
    <m/>
    <s v="1 SL"/>
    <n v="1"/>
    <m/>
  </r>
  <r>
    <n v="1135"/>
    <x v="17"/>
    <x v="167"/>
    <s v="PRIMO GRACE M."/>
    <s v="EEO/CITY MARKET"/>
    <x v="0"/>
    <d v="2022-10-18T00:00:00"/>
    <d v="2022-10-18T00:00:00"/>
    <s v="OTHER"/>
    <s v="SEC 21 EO 292 SPECIAL PRIVILEDGE"/>
    <s v="1 OTHER"/>
    <n v="1"/>
    <m/>
  </r>
  <r>
    <n v="1136"/>
    <x v="17"/>
    <x v="99"/>
    <s v="PRIMO GRACE M."/>
    <s v="EEO/CITY MARKET"/>
    <x v="0"/>
    <d v="2022-10-06T00:00:00"/>
    <d v="2022-10-06T00:00:00"/>
    <s v="SL"/>
    <m/>
    <s v="1 SL"/>
    <n v="1"/>
    <m/>
  </r>
  <r>
    <n v="1137"/>
    <x v="17"/>
    <x v="174"/>
    <s v="PEREY EDWIN M."/>
    <s v="TCIS"/>
    <x v="0"/>
    <d v="2022-04-01T00:00:00"/>
    <d v="2022-04-29T00:00:00"/>
    <s v="VL"/>
    <m/>
    <s v="21 VL"/>
    <n v="21"/>
    <m/>
  </r>
  <r>
    <n v="1138"/>
    <x v="17"/>
    <x v="175"/>
    <s v="MARASIGAN JANINE C."/>
    <s v="ONT"/>
    <x v="1"/>
    <d v="2022-10-11T00:00:00"/>
    <d v="2022-10-11T00:00:00"/>
    <s v="OTHER"/>
    <s v="SEC 21 EO 292 SPECIAL PRIVILEDGE"/>
    <s v="1 OTHER"/>
    <n v="1"/>
    <m/>
  </r>
  <r>
    <n v="1139"/>
    <x v="17"/>
    <x v="104"/>
    <s v="NUESTRO RICA MAY G."/>
    <s v="TCNHS - ISHS"/>
    <x v="0"/>
    <d v="2022-09-01T00:00:00"/>
    <d v="2022-09-01T00:00:00"/>
    <s v="SL"/>
    <m/>
    <s v="1 SL"/>
    <n v="1"/>
    <m/>
  </r>
  <r>
    <n v="1139"/>
    <x v="17"/>
    <x v="104"/>
    <s v="NUESTRO RICA MAY G."/>
    <s v="TCNHS - ISHS"/>
    <x v="0"/>
    <d v="2022-09-30T00:00:00"/>
    <d v="2022-09-30T00:00:00"/>
    <s v="SL"/>
    <m/>
    <s v="1 SL"/>
    <n v="1"/>
    <m/>
  </r>
  <r>
    <n v="1140"/>
    <x v="17"/>
    <x v="146"/>
    <s v="MARDO MELINDA E."/>
    <s v="ADMIN"/>
    <x v="0"/>
    <d v="2022-11-01T00:00:00"/>
    <d v="2022-11-02T00:00:00"/>
    <s v="SL"/>
    <m/>
    <s v="2 SL"/>
    <n v="2"/>
    <m/>
  </r>
  <r>
    <n v="1141"/>
    <x v="17"/>
    <x v="144"/>
    <s v="MARDO MELINDA E."/>
    <s v="ADMIN"/>
    <x v="0"/>
    <d v="2022-10-10T00:00:00"/>
    <d v="2022-10-22T00:00:00"/>
    <s v="VL"/>
    <m/>
    <s v="10 VL"/>
    <n v="10"/>
    <m/>
  </r>
  <r>
    <n v="1142"/>
    <x v="17"/>
    <x v="144"/>
    <s v="MARDO MELINDA E."/>
    <s v="ADMIN"/>
    <x v="0"/>
    <d v="2022-10-24T00:00:00"/>
    <d v="2022-10-25T00:00:00"/>
    <s v="SL"/>
    <m/>
    <s v="2 SL"/>
    <n v="2"/>
    <m/>
  </r>
  <r>
    <n v="1143"/>
    <x v="17"/>
    <x v="149"/>
    <s v="MARDO MELINDA E."/>
    <s v="ADMIN"/>
    <x v="0"/>
    <d v="2022-10-01T00:00:00"/>
    <d v="2022-10-01T00:00:00"/>
    <s v="SL"/>
    <m/>
    <s v="0 SL"/>
    <n v="0"/>
    <m/>
  </r>
  <r>
    <n v="1144"/>
    <x v="17"/>
    <x v="149"/>
    <s v="MARDO MELINDA E."/>
    <s v="ADMIN"/>
    <x v="0"/>
    <d v="2022-09-28T00:00:00"/>
    <d v="2022-09-28T00:00:00"/>
    <s v="SL"/>
    <m/>
    <s v="1 SL"/>
    <n v="1"/>
    <m/>
  </r>
  <r>
    <n v="1144"/>
    <x v="17"/>
    <x v="149"/>
    <s v="MARDO MELINDA E."/>
    <s v="ADMIN"/>
    <x v="0"/>
    <d v="2022-09-30T00:00:00"/>
    <d v="2022-09-30T00:00:00"/>
    <s v="SL"/>
    <m/>
    <s v="1 SL"/>
    <n v="1"/>
    <m/>
  </r>
  <r>
    <n v="1145"/>
    <x v="17"/>
    <x v="146"/>
    <s v="GARCIA JOAN B."/>
    <s v="ONT"/>
    <x v="0"/>
    <d v="2022-11-25T00:00:00"/>
    <d v="2022-11-28T00:00:00"/>
    <s v="VL"/>
    <m/>
    <s v="2 VL"/>
    <n v="2"/>
    <m/>
  </r>
  <r>
    <n v="1146"/>
    <x v="17"/>
    <x v="155"/>
    <s v="FLORES EDERLYN  "/>
    <s v="CENRO"/>
    <x v="0"/>
    <d v="2022-11-17T00:00:00"/>
    <d v="2022-11-19T00:00:00"/>
    <s v="VL"/>
    <s v="SEC 25 EO 292 FORCE LEAVE"/>
    <s v="2 VL"/>
    <n v="2"/>
    <m/>
  </r>
  <r>
    <n v="1147"/>
    <x v="17"/>
    <x v="165"/>
    <s v="FERMA ERIC N."/>
    <s v="GSO"/>
    <x v="0"/>
    <d v="2022-10-10T00:00:00"/>
    <d v="2022-10-11T00:00:00"/>
    <s v="SL"/>
    <m/>
    <s v="2 SL"/>
    <n v="2"/>
    <m/>
  </r>
  <r>
    <n v="1148"/>
    <x v="17"/>
    <x v="148"/>
    <s v="FERMA ERIC N."/>
    <s v="GSO"/>
    <x v="0"/>
    <d v="2022-11-02T00:00:00"/>
    <d v="2022-11-04T00:00:00"/>
    <s v="SL"/>
    <m/>
    <s v="3 SL"/>
    <n v="3"/>
    <m/>
  </r>
  <r>
    <n v="1149"/>
    <x v="17"/>
    <x v="165"/>
    <s v="FRONDOZO AILEEN D."/>
    <s v="TERMINAL"/>
    <x v="0"/>
    <d v="2022-10-24T00:00:00"/>
    <d v="2022-10-28T00:00:00"/>
    <s v="VL"/>
    <s v="SEC 25 EO 292 FORCE LEAVE"/>
    <s v="5 VL"/>
    <n v="5"/>
    <m/>
  </r>
  <r>
    <n v="1150"/>
    <x v="17"/>
    <x v="99"/>
    <s v="ESTABILLO JUSTINE CARL G."/>
    <s v="CHO"/>
    <x v="2"/>
    <d v="2022-10-10T00:00:00"/>
    <d v="2022-10-12T00:00:00"/>
    <s v="WITHOUTPAY"/>
    <s v="SL WITHOUTPAY"/>
    <s v="3 WITHOUTPAY"/>
    <n v="3"/>
    <m/>
  </r>
  <r>
    <n v="1151"/>
    <x v="17"/>
    <x v="160"/>
    <s v="ESPINOSA RUBY ANN V."/>
    <s v="ONT"/>
    <x v="0"/>
    <d v="2022-10-16T00:00:00"/>
    <d v="2022-10-16T00:00:00"/>
    <s v="SL"/>
    <m/>
    <s v="0 SL"/>
    <n v="0"/>
    <m/>
  </r>
  <r>
    <n v="1152"/>
    <x v="17"/>
    <x v="160"/>
    <s v="ESMAEL EMRAN  "/>
    <s v="CENRO"/>
    <x v="0"/>
    <d v="2022-10-24T00:00:00"/>
    <d v="2022-10-27T00:00:00"/>
    <s v="VL"/>
    <s v="SEC 25 EO 292 FORCE LEAVE"/>
    <s v="4 VL"/>
    <n v="4"/>
    <m/>
  </r>
  <r>
    <n v="1153"/>
    <x v="17"/>
    <x v="134"/>
    <s v="DEL MUNDO JONASA B."/>
    <s v="CHO"/>
    <x v="0"/>
    <d v="2022-10-13T00:00:00"/>
    <d v="2022-10-13T00:00:00"/>
    <s v="SL"/>
    <m/>
    <s v="1 SL"/>
    <n v="1"/>
    <m/>
  </r>
  <r>
    <n v="1154"/>
    <x v="17"/>
    <x v="159"/>
    <s v="DEMATERA PEDRO B."/>
    <s v="CCR"/>
    <x v="0"/>
    <d v="2022-10-19T00:00:00"/>
    <d v="2022-10-20T00:00:00"/>
    <s v="SL"/>
    <m/>
    <s v="2 SL"/>
    <n v="2"/>
    <m/>
  </r>
  <r>
    <n v="1155"/>
    <x v="17"/>
    <x v="152"/>
    <s v="DE GUZMAN CLEMENTE  "/>
    <s v="ONT"/>
    <x v="0"/>
    <d v="2022-09-28T00:00:00"/>
    <d v="2022-09-30T00:00:00"/>
    <s v="SL"/>
    <m/>
    <s v="3 SL"/>
    <n v="3"/>
    <m/>
  </r>
  <r>
    <n v="1156"/>
    <x v="17"/>
    <x v="99"/>
    <s v="ROCILLO JUNE BYRONN  "/>
    <s v="TICC"/>
    <x v="2"/>
    <d v="2022-10-03T00:00:00"/>
    <d v="2022-10-03T00:00:00"/>
    <s v="WITHOUTPAY"/>
    <s v="SL WITHOUTPAY"/>
    <s v="1 WITHOUTPAY"/>
    <n v="1"/>
    <m/>
  </r>
  <r>
    <n v="1157"/>
    <x v="17"/>
    <x v="160"/>
    <s v="JABINES MARIA SHELLY D."/>
    <s v="LIBRARY"/>
    <x v="0"/>
    <d v="2022-10-14T00:00:00"/>
    <d v="2022-10-14T00:00:00"/>
    <s v="SL"/>
    <m/>
    <s v="1 SL"/>
    <n v="1"/>
    <m/>
  </r>
  <r>
    <n v="1121"/>
    <x v="18"/>
    <x v="176"/>
    <s v="MARUNDAN MARIA FLOR M."/>
    <s v="ONT"/>
    <x v="1"/>
    <d v="2019-11-07T00:00:00"/>
    <d v="2019-11-08T00:00:00"/>
    <s v="VL"/>
    <m/>
    <s v="2 VL"/>
    <n v="2"/>
    <m/>
  </r>
  <r>
    <n v="1122"/>
    <x v="18"/>
    <x v="177"/>
    <s v="BAYHON VIOLETA  "/>
    <s v="ONT"/>
    <x v="1"/>
    <d v="2019-10-30T00:00:00"/>
    <d v="2019-10-30T00:00:00"/>
    <s v="SL"/>
    <m/>
    <s v="1 SL"/>
    <n v="1"/>
    <m/>
  </r>
  <r>
    <n v="1123"/>
    <x v="18"/>
    <x v="178"/>
    <s v="DIMAPILIS ANTHONY A."/>
    <s v="CTO"/>
    <x v="1"/>
    <d v="2019-10-25T00:00:00"/>
    <d v="2019-10-25T00:00:00"/>
    <s v="SL"/>
    <m/>
    <s v="1 SL"/>
    <n v="1"/>
    <m/>
  </r>
  <r>
    <n v="1124"/>
    <x v="18"/>
    <x v="179"/>
    <s v="DIMAPILIS ANTHONY A."/>
    <s v="CTO"/>
    <x v="1"/>
    <d v="2019-10-24T00:00:00"/>
    <d v="2019-10-24T00:00:00"/>
    <s v="VL"/>
    <m/>
    <s v="1 VL"/>
    <n v="1"/>
    <m/>
  </r>
  <r>
    <n v="1125"/>
    <x v="18"/>
    <x v="179"/>
    <s v="DIMAPILIS ANTHONY A."/>
    <s v="CTO"/>
    <x v="1"/>
    <d v="2019-10-23T00:00:00"/>
    <d v="2019-10-23T00:00:00"/>
    <s v="OTHER"/>
    <s v="SPECIAL PRIVILEGE"/>
    <s v="1 Other"/>
    <n v="1"/>
    <m/>
  </r>
  <r>
    <n v="1126"/>
    <x v="18"/>
    <x v="178"/>
    <s v="DIMAPILIS JONNA T."/>
    <s v="ADMIN OFFICE"/>
    <x v="1"/>
    <d v="2019-10-25T00:00:00"/>
    <d v="2019-10-25T00:00:00"/>
    <s v="SL"/>
    <m/>
    <s v="1 SL"/>
    <n v="1"/>
    <m/>
  </r>
  <r>
    <n v="1127"/>
    <x v="18"/>
    <x v="179"/>
    <s v="DIMAPILIS JONNA T."/>
    <s v="ADMIN OFFICE"/>
    <x v="1"/>
    <d v="2019-10-23T00:00:00"/>
    <d v="2019-10-24T00:00:00"/>
    <s v="OTHER"/>
    <s v="SPECIAL PRIVILEGE"/>
    <s v="2 Other"/>
    <n v="2"/>
    <m/>
  </r>
  <r>
    <n v="1128"/>
    <x v="18"/>
    <x v="180"/>
    <s v="PAITON MARY ANN M."/>
    <s v="CHARACTER OFFICE"/>
    <x v="1"/>
    <d v="2019-09-30T00:00:00"/>
    <d v="2019-09-30T00:00:00"/>
    <s v="SL"/>
    <m/>
    <s v="1 SL"/>
    <n v="1"/>
    <m/>
  </r>
  <r>
    <n v="1129"/>
    <x v="18"/>
    <x v="181"/>
    <s v="PAITON MARY ANN M."/>
    <s v="CHARACTER OFFICE"/>
    <x v="1"/>
    <d v="2019-09-12T00:00:00"/>
    <d v="2019-09-13T00:00:00"/>
    <s v="SL"/>
    <m/>
    <s v="2 SL"/>
    <n v="2"/>
    <m/>
  </r>
  <r>
    <n v="1130"/>
    <x v="18"/>
    <x v="182"/>
    <s v="LANTING AILEEN D."/>
    <s v="CHARACTER OFFICE"/>
    <x v="1"/>
    <d v="2019-10-02T00:00:00"/>
    <d v="2019-10-02T00:00:00"/>
    <s v="SL"/>
    <m/>
    <s v="1 SL"/>
    <n v="1"/>
    <m/>
  </r>
  <r>
    <n v="1131"/>
    <x v="18"/>
    <x v="181"/>
    <s v="ENRIQUEZ EDGAR P."/>
    <s v="MO"/>
    <x v="1"/>
    <d v="2019-09-13T00:00:00"/>
    <d v="2019-09-13T00:00:00"/>
    <s v="SL"/>
    <m/>
    <s v="1 SL"/>
    <n v="1"/>
    <m/>
  </r>
  <r>
    <n v="1132"/>
    <x v="18"/>
    <x v="183"/>
    <s v="HERNANDEZ ROBERTO M."/>
    <s v="FPTMNHS"/>
    <x v="1"/>
    <d v="2019-11-01T00:00:00"/>
    <d v="2019-11-30T00:00:00"/>
    <s v="SL"/>
    <m/>
    <s v="20 SL"/>
    <n v="20"/>
    <m/>
  </r>
  <r>
    <n v="1133"/>
    <x v="18"/>
    <x v="184"/>
    <s v="MARINDUQUE GERRY C."/>
    <s v="CHO"/>
    <x v="1"/>
    <d v="2019-10-28T00:00:00"/>
    <d v="2019-10-30T00:00:00"/>
    <s v="VL"/>
    <m/>
    <s v="3 VL"/>
    <n v="3"/>
    <m/>
  </r>
  <r>
    <n v="1134"/>
    <x v="18"/>
    <x v="179"/>
    <s v="SUSA NANETE B."/>
    <s v="ONT"/>
    <x v="1"/>
    <d v="2019-10-21T00:00:00"/>
    <d v="2019-10-22T00:00:00"/>
    <s v="VL"/>
    <m/>
    <s v="2 VL"/>
    <n v="2"/>
    <m/>
  </r>
  <r>
    <n v="1135"/>
    <x v="18"/>
    <x v="185"/>
    <s v="MANALO CELSA B."/>
    <s v="CPDO"/>
    <x v="1"/>
    <d v="2019-10-28T00:00:00"/>
    <d v="2019-10-30T00:00:00"/>
    <s v="VL"/>
    <m/>
    <s v="3 VL"/>
    <n v="3"/>
    <m/>
  </r>
  <r>
    <n v="1136"/>
    <x v="18"/>
    <x v="186"/>
    <s v="MARTINEZ EMER V."/>
    <s v="BPLO"/>
    <x v="1"/>
    <d v="2019-10-29T00:00:00"/>
    <d v="2019-10-30T00:00:00"/>
    <s v="SL"/>
    <m/>
    <s v="2 SL"/>
    <n v="2"/>
    <m/>
  </r>
  <r>
    <n v="1137"/>
    <x v="18"/>
    <x v="177"/>
    <s v="ROMILLA EDITH D."/>
    <s v="PIO"/>
    <x v="1"/>
    <d v="2019-11-05T00:00:00"/>
    <d v="2019-11-05T00:00:00"/>
    <s v="OTHER"/>
    <s v="BIRTHDAY LEAVE"/>
    <s v="1 Other"/>
    <n v="1"/>
    <m/>
  </r>
  <r>
    <n v="1138"/>
    <x v="18"/>
    <x v="187"/>
    <s v="ALCAZAR ZENAIDA S."/>
    <s v="CHO"/>
    <x v="1"/>
    <d v="2019-10-11T00:00:00"/>
    <d v="2019-10-11T00:00:00"/>
    <s v="SL"/>
    <m/>
    <s v="1 SL"/>
    <n v="1"/>
    <m/>
  </r>
  <r>
    <n v="1139"/>
    <x v="18"/>
    <x v="182"/>
    <s v="DE GUZMAN RONALD ANDREW G."/>
    <s v="CHO"/>
    <x v="1"/>
    <d v="2019-10-14T00:00:00"/>
    <d v="2019-10-18T00:00:00"/>
    <s v="VL"/>
    <m/>
    <s v="5 VL"/>
    <n v="5"/>
    <m/>
  </r>
  <r>
    <n v="1140"/>
    <x v="18"/>
    <x v="188"/>
    <s v="DIMARANAN RODORA G."/>
    <s v="HRMO"/>
    <x v="1"/>
    <d v="2019-11-11T00:00:00"/>
    <d v="2019-11-11T00:00:00"/>
    <s v="OTHER"/>
    <s v="BIRTHDAY LEAVE"/>
    <s v="1 Other"/>
    <n v="1"/>
    <m/>
  </r>
  <r>
    <n v="1141"/>
    <x v="18"/>
    <x v="189"/>
    <s v="GUTIERREZ LYDIA C."/>
    <s v="HRMO"/>
    <x v="1"/>
    <d v="2019-09-05T00:00:00"/>
    <d v="2019-09-10T00:00:00"/>
    <s v="VL"/>
    <m/>
    <s v="4 VL"/>
    <n v="4"/>
    <m/>
  </r>
  <r>
    <n v="1142"/>
    <x v="18"/>
    <x v="186"/>
    <s v="PANGANIBAN CRISTETA M."/>
    <s v="DOE"/>
    <x v="1"/>
    <d v="2019-10-29T00:00:00"/>
    <d v="2019-10-31T00:00:00"/>
    <s v="SL"/>
    <m/>
    <s v="3 SL"/>
    <n v="3"/>
    <m/>
  </r>
  <r>
    <n v="1143"/>
    <x v="18"/>
    <x v="185"/>
    <s v="PANGANIBAN CRISTETA M."/>
    <s v="DOE"/>
    <x v="1"/>
    <d v="2019-10-28T00:00:00"/>
    <d v="2019-10-28T00:00:00"/>
    <s v="OTHER"/>
    <s v="BIRTHDAY LEAVE"/>
    <s v="1 Other"/>
    <n v="1"/>
    <m/>
  </r>
  <r>
    <n v="1144"/>
    <x v="18"/>
    <x v="190"/>
    <s v="DIMAPILIS ALFREDO C."/>
    <s v="CBO"/>
    <x v="1"/>
    <d v="2019-10-23T00:00:00"/>
    <d v="2019-10-25T00:00:00"/>
    <s v="VL"/>
    <m/>
    <s v="3 VL"/>
    <n v="3"/>
    <m/>
  </r>
  <r>
    <n v="1145"/>
    <x v="18"/>
    <x v="178"/>
    <s v="MONTENEGRO MARISSA P."/>
    <s v="CBO"/>
    <x v="1"/>
    <d v="2019-10-21T00:00:00"/>
    <d v="2019-10-23T00:00:00"/>
    <s v="SL"/>
    <m/>
    <s v="3 SL"/>
    <n v="3"/>
    <m/>
  </r>
  <r>
    <n v="1146"/>
    <x v="18"/>
    <x v="178"/>
    <s v="BAYBAY MA. ROSA A."/>
    <s v="ONT"/>
    <x v="1"/>
    <d v="2019-10-22T00:00:00"/>
    <d v="2019-10-25T00:00:00"/>
    <s v="SL"/>
    <m/>
    <s v="4 SL"/>
    <n v="4"/>
    <m/>
  </r>
  <r>
    <n v="1147"/>
    <x v="18"/>
    <x v="187"/>
    <s v="PASCUA LORENA D."/>
    <s v="ONT"/>
    <x v="1"/>
    <d v="2019-10-19T00:00:00"/>
    <d v="2019-10-20T00:00:00"/>
    <s v="VL"/>
    <m/>
    <s v="2 VL"/>
    <n v="2"/>
    <m/>
  </r>
  <r>
    <n v="1148"/>
    <x v="18"/>
    <x v="191"/>
    <s v="JAVIER CARMELITA M."/>
    <s v="CCT"/>
    <x v="1"/>
    <d v="2019-11-07T00:00:00"/>
    <d v="2019-11-15T00:00:00"/>
    <s v="SL"/>
    <m/>
    <s v="7 SL"/>
    <n v="7"/>
    <m/>
  </r>
  <r>
    <n v="1149"/>
    <x v="18"/>
    <x v="192"/>
    <s v="ROBINO OFELIA M."/>
    <s v="PICNIC GROVE"/>
    <x v="1"/>
    <d v="2019-10-28T00:00:00"/>
    <d v="2019-10-28T00:00:00"/>
    <s v="OTHER"/>
    <s v="BIRTHDAY LEAVE"/>
    <s v="1 Other"/>
    <n v="1"/>
    <m/>
  </r>
  <r>
    <n v="1150"/>
    <x v="18"/>
    <x v="193"/>
    <s v="ALCAZAR AINEE JOY C."/>
    <s v="ONT"/>
    <x v="1"/>
    <d v="2019-09-29T00:00:00"/>
    <d v="2019-09-29T00:00:00"/>
    <s v="OTHER"/>
    <s v="BIRTHDAY LEAVE"/>
    <s v="1 Other"/>
    <n v="1"/>
    <m/>
  </r>
  <r>
    <n v="1151"/>
    <x v="18"/>
    <x v="187"/>
    <s v="SANTERA MARICRIS S."/>
    <s v="ONT"/>
    <x v="1"/>
    <d v="2019-10-23T00:00:00"/>
    <d v="2019-10-25T00:00:00"/>
    <s v="VL"/>
    <m/>
    <s v="3 VL"/>
    <n v="3"/>
    <m/>
  </r>
  <r>
    <n v="1152"/>
    <x v="18"/>
    <x v="186"/>
    <s v="BAYLA EVANGELINE C."/>
    <s v="PDAO"/>
    <x v="1"/>
    <d v="2019-09-30T00:00:00"/>
    <d v="2019-09-30T00:00:00"/>
    <s v="SL"/>
    <m/>
    <s v="1 SL"/>
    <n v="1"/>
    <m/>
  </r>
  <r>
    <n v="1153"/>
    <x v="18"/>
    <x v="185"/>
    <s v="DIMAPILIS ELIZABETH D."/>
    <s v="CSWDO"/>
    <x v="1"/>
    <d v="2019-10-23T00:00:00"/>
    <d v="2019-10-23T00:00:00"/>
    <s v="OTHER"/>
    <s v="PARENTAL OBLIGATION"/>
    <s v="1 Other"/>
    <n v="1"/>
    <m/>
  </r>
  <r>
    <n v="1154"/>
    <x v="18"/>
    <x v="184"/>
    <s v="PEÑERO LILIBETH B."/>
    <s v="CSWDO"/>
    <x v="1"/>
    <d v="2019-10-17T00:00:00"/>
    <d v="2019-10-21T00:00:00"/>
    <s v="SL"/>
    <m/>
    <s v="3 SL"/>
    <n v="3"/>
    <m/>
  </r>
  <r>
    <n v="1155"/>
    <x v="18"/>
    <x v="187"/>
    <s v="PEÑERO LILIBETH B."/>
    <s v="CSWDO"/>
    <x v="1"/>
    <d v="2019-10-11T00:00:00"/>
    <d v="2019-10-14T00:00:00"/>
    <s v="SL"/>
    <m/>
    <s v="2 SL"/>
    <n v="2"/>
    <m/>
  </r>
  <r>
    <n v="1156"/>
    <x v="18"/>
    <x v="185"/>
    <s v="GATPANDAN DOLORES J."/>
    <s v="CSWDO"/>
    <x v="1"/>
    <d v="2019-10-23T00:00:00"/>
    <d v="2019-10-24T00:00:00"/>
    <s v="VL"/>
    <m/>
    <s v="2 VL"/>
    <n v="2"/>
    <m/>
  </r>
  <r>
    <n v="1157"/>
    <x v="18"/>
    <x v="178"/>
    <s v="AMBION DORINDA A."/>
    <s v="CSWDO"/>
    <x v="1"/>
    <d v="2019-10-25T00:00:00"/>
    <d v="2019-10-25T00:00:00"/>
    <s v="SL"/>
    <m/>
    <s v="1 SL"/>
    <n v="1"/>
    <m/>
  </r>
  <r>
    <n v="1158"/>
    <x v="18"/>
    <x v="184"/>
    <s v="AMBION DORINDA A."/>
    <s v="CSWDO"/>
    <x v="1"/>
    <d v="2019-10-24T00:00:00"/>
    <d v="2019-10-24T00:00:00"/>
    <s v="OTHER"/>
    <s v="ANNIVERSARY"/>
    <s v="1 Other"/>
    <n v="1"/>
    <m/>
  </r>
  <r>
    <n v="1159"/>
    <x v="18"/>
    <x v="185"/>
    <s v="AMBION DORINDA A."/>
    <s v="CSWDO"/>
    <x v="1"/>
    <d v="2019-10-18T00:00:00"/>
    <d v="2019-10-18T00:00:00"/>
    <s v="SL"/>
    <m/>
    <s v="1 SL"/>
    <n v="1"/>
    <m/>
  </r>
  <r>
    <n v="1160"/>
    <x v="18"/>
    <x v="179"/>
    <s v="PARRA MARCIANA L."/>
    <s v="CSWDO"/>
    <x v="1"/>
    <d v="2019-10-21T00:00:00"/>
    <d v="2019-10-25T00:00:00"/>
    <s v="VL"/>
    <m/>
    <s v="5 VL"/>
    <n v="5"/>
    <m/>
  </r>
  <r>
    <n v="1161"/>
    <x v="18"/>
    <x v="185"/>
    <s v="PARRA MARCIANA L."/>
    <s v="CSWDO"/>
    <x v="1"/>
    <d v="2019-10-16T00:00:00"/>
    <d v="2019-10-18T00:00:00"/>
    <s v="SL"/>
    <m/>
    <s v="3 SL"/>
    <n v="3"/>
    <m/>
  </r>
  <r>
    <n v="1162"/>
    <x v="18"/>
    <x v="183"/>
    <s v="ERIDAO ROSALINDA P."/>
    <s v="CSWDO"/>
    <x v="1"/>
    <d v="2019-12-09T00:00:00"/>
    <d v="2019-12-10T00:00:00"/>
    <s v="VL"/>
    <m/>
    <s v="2 VL"/>
    <n v="2"/>
    <m/>
  </r>
  <r>
    <n v="1163"/>
    <x v="18"/>
    <x v="194"/>
    <s v="ERIDAO ROSALINDA P."/>
    <s v="CSWDO"/>
    <x v="1"/>
    <d v="2019-10-28T00:00:00"/>
    <d v="2019-10-28T00:00:00"/>
    <s v="VL"/>
    <m/>
    <s v="1 VL"/>
    <n v="1"/>
    <m/>
  </r>
  <r>
    <n v="1164"/>
    <x v="18"/>
    <x v="195"/>
    <s v="HADAP JONALYN L."/>
    <s v="CSWDO"/>
    <x v="1"/>
    <d v="2019-10-15T00:00:00"/>
    <d v="2019-10-15T00:00:00"/>
    <s v="VL"/>
    <m/>
    <s v="1 VL"/>
    <n v="1"/>
    <m/>
  </r>
  <r>
    <n v="1165"/>
    <x v="18"/>
    <x v="195"/>
    <s v="CACAO ANDREA F."/>
    <s v="CSWDO"/>
    <x v="1"/>
    <d v="2019-10-15T00:00:00"/>
    <d v="2019-10-15T00:00:00"/>
    <s v="SL"/>
    <m/>
    <s v="1 SL"/>
    <n v="1"/>
    <m/>
  </r>
  <r>
    <n v="1166"/>
    <x v="18"/>
    <x v="183"/>
    <s v="CORTEZ FIDELA B."/>
    <s v="TCCH/TICC"/>
    <x v="1"/>
    <d v="2019-11-08T00:00:00"/>
    <d v="2019-11-08T00:00:00"/>
    <s v="VL"/>
    <m/>
    <s v="1 VL"/>
    <n v="1"/>
    <m/>
  </r>
  <r>
    <n v="1167"/>
    <x v="18"/>
    <x v="196"/>
    <s v="CORTEZ FIDELA B."/>
    <s v="TCCH/TICC"/>
    <x v="1"/>
    <d v="2019-10-14T00:00:00"/>
    <d v="2019-10-15T00:00:00"/>
    <s v="SL"/>
    <m/>
    <s v="2 SL"/>
    <n v="2"/>
    <m/>
  </r>
  <r>
    <n v="1168"/>
    <x v="18"/>
    <x v="197"/>
    <s v="CORTEZ FIDELA B."/>
    <s v="TCCH/TICC"/>
    <x v="1"/>
    <d v="2019-09-20T00:00:00"/>
    <d v="2019-09-20T00:00:00"/>
    <s v="SL"/>
    <m/>
    <s v="1 SL"/>
    <n v="1"/>
    <m/>
  </r>
  <r>
    <n v="1169"/>
    <x v="18"/>
    <x v="189"/>
    <s v="CORTEZ FIDELA B."/>
    <s v="TCCH/TICC"/>
    <x v="1"/>
    <d v="2019-09-03T00:00:00"/>
    <d v="2019-09-03T00:00:00"/>
    <s v="SL"/>
    <m/>
    <s v="1 SL"/>
    <n v="1"/>
    <m/>
  </r>
  <r>
    <n v="1170"/>
    <x v="18"/>
    <x v="182"/>
    <s v="PERIDO MARITES V."/>
    <s v="TCCH/TICC"/>
    <x v="1"/>
    <d v="2019-10-03T00:00:00"/>
    <d v="2019-10-03T00:00:00"/>
    <s v="SL"/>
    <m/>
    <s v="1 SL"/>
    <n v="1"/>
    <m/>
  </r>
  <r>
    <n v="1171"/>
    <x v="18"/>
    <x v="198"/>
    <s v="PERIDO MARITES V."/>
    <s v="TCCH/TICC"/>
    <x v="1"/>
    <d v="2019-09-27T00:00:00"/>
    <d v="2019-09-27T00:00:00"/>
    <s v="VL"/>
    <m/>
    <s v="1 VL"/>
    <n v="1"/>
    <m/>
  </r>
  <r>
    <n v="1172"/>
    <x v="18"/>
    <x v="199"/>
    <s v="PERIDO MARITES V."/>
    <s v="TCCH/TICC"/>
    <x v="1"/>
    <d v="2019-09-02T00:00:00"/>
    <d v="2019-09-02T00:00:00"/>
    <s v="SL"/>
    <m/>
    <s v="1 SL"/>
    <n v="1"/>
    <m/>
  </r>
  <r>
    <n v="1172"/>
    <x v="18"/>
    <x v="199"/>
    <s v="PERIDO MARITES V."/>
    <s v="TCCH/TICC"/>
    <x v="1"/>
    <d v="2019-09-05T00:00:00"/>
    <d v="2019-09-05T00:00:00"/>
    <s v="SL"/>
    <m/>
    <s v="1 SL"/>
    <n v="1"/>
    <m/>
  </r>
  <r>
    <n v="1173"/>
    <x v="18"/>
    <x v="195"/>
    <s v="DE SAGUN VICTOR V."/>
    <s v="TCCH/TICC"/>
    <x v="1"/>
    <d v="2019-10-10T00:00:00"/>
    <d v="2019-10-10T00:00:00"/>
    <s v="SL"/>
    <m/>
    <s v="1 SL"/>
    <n v="1"/>
    <m/>
  </r>
  <r>
    <n v="1174"/>
    <x v="18"/>
    <x v="197"/>
    <s v="DE SAGUN VICTOR V."/>
    <s v="TCCH/TICC"/>
    <x v="1"/>
    <d v="2019-10-01T00:00:00"/>
    <d v="2019-10-04T00:00:00"/>
    <s v="VL"/>
    <m/>
    <s v="4 VL"/>
    <n v="4"/>
    <m/>
  </r>
  <r>
    <n v="1175"/>
    <x v="18"/>
    <x v="197"/>
    <s v="DE SAGUN VICTOR V."/>
    <s v="TCCH/TICC"/>
    <x v="1"/>
    <d v="2019-09-19T00:00:00"/>
    <d v="2019-09-20T00:00:00"/>
    <s v="SL"/>
    <m/>
    <s v="2 SL"/>
    <n v="2"/>
    <m/>
  </r>
  <r>
    <n v="1176"/>
    <x v="18"/>
    <x v="200"/>
    <s v="DE SAGUN VICTOR V."/>
    <s v="TCCH/TICC"/>
    <x v="1"/>
    <d v="2019-09-13T00:00:00"/>
    <d v="2019-09-16T00:00:00"/>
    <s v="SL"/>
    <m/>
    <s v="2 SL"/>
    <n v="2"/>
    <m/>
  </r>
  <r>
    <n v="1177"/>
    <x v="18"/>
    <x v="178"/>
    <s v="BORJA EDWIN G."/>
    <s v="TCCH/TICC"/>
    <x v="1"/>
    <d v="2019-10-24T00:00:00"/>
    <d v="2019-10-25T00:00:00"/>
    <s v="SL"/>
    <m/>
    <s v="2 SL"/>
    <n v="2"/>
    <m/>
  </r>
  <r>
    <n v="1178"/>
    <x v="18"/>
    <x v="201"/>
    <s v="NAVARRO RITA A."/>
    <s v="TICC/TCCH"/>
    <x v="0"/>
    <d v="2019-10-24T00:00:00"/>
    <d v="2019-10-24T00:00:00"/>
    <s v="OTHER"/>
    <s v="BIRTHDAY LEAVE"/>
    <s v="1 Other"/>
    <n v="1"/>
    <m/>
  </r>
  <r>
    <n v="1179"/>
    <x v="18"/>
    <x v="202"/>
    <s v="AMBONAN AVELINA A."/>
    <s v="NUTRITION OFFICE"/>
    <x v="1"/>
    <d v="2019-09-19T00:00:00"/>
    <d v="2019-09-20T00:00:00"/>
    <s v="SL"/>
    <m/>
    <s v="2 SL"/>
    <n v="2"/>
    <m/>
  </r>
  <r>
    <n v="1180"/>
    <x v="18"/>
    <x v="197"/>
    <s v="DIMAPILIS MA. TRINIDAD S."/>
    <s v="NUTRITION OFFICE"/>
    <x v="1"/>
    <d v="2019-09-16T00:00:00"/>
    <d v="2019-09-20T00:00:00"/>
    <s v="SL"/>
    <m/>
    <s v="5 SL"/>
    <n v="5"/>
    <m/>
  </r>
  <r>
    <n v="1181"/>
    <x v="18"/>
    <x v="191"/>
    <s v="LUCIANO ADELAIDA C."/>
    <s v="MO"/>
    <x v="1"/>
    <d v="2019-11-05T00:00:00"/>
    <d v="2019-11-05T00:00:00"/>
    <s v="SL"/>
    <m/>
    <s v="1 SL"/>
    <n v="1"/>
    <m/>
  </r>
  <r>
    <n v="1182"/>
    <x v="18"/>
    <x v="185"/>
    <s v="COSME MA VICTORIA M."/>
    <s v="PICNIC GROVE"/>
    <x v="1"/>
    <d v="2019-12-06T00:00:00"/>
    <d v="2019-12-06T00:00:00"/>
    <s v="VL"/>
    <m/>
    <s v="1 VL"/>
    <n v="1"/>
    <m/>
  </r>
  <r>
    <n v="1182"/>
    <x v="18"/>
    <x v="201"/>
    <s v="COSME MA VICTORIA M."/>
    <s v="PICNIC GROVE"/>
    <x v="1"/>
    <d v="2019-12-13T00:00:00"/>
    <d v="2019-12-13T00:00:00"/>
    <s v="VL"/>
    <m/>
    <s v="1 VL"/>
    <n v="1"/>
    <m/>
  </r>
  <r>
    <n v="1182"/>
    <x v="18"/>
    <x v="190"/>
    <s v="COSME MA VICTORIA M."/>
    <s v="PICNIC GROVE"/>
    <x v="1"/>
    <d v="2019-12-20T00:00:00"/>
    <d v="2019-12-20T00:00:00"/>
    <s v="VL"/>
    <m/>
    <s v="1 VL"/>
    <n v="1"/>
    <m/>
  </r>
  <r>
    <n v="1183"/>
    <x v="18"/>
    <x v="203"/>
    <s v="COSME MA VICTORIA M."/>
    <s v="PICNIC GROVE"/>
    <x v="1"/>
    <d v="2019-11-22T00:00:00"/>
    <d v="2019-11-22T00:00:00"/>
    <s v="VL"/>
    <m/>
    <s v="1 VL"/>
    <n v="1"/>
    <m/>
  </r>
  <r>
    <n v="1183"/>
    <x v="18"/>
    <x v="203"/>
    <s v="COSME MA VICTORIA M."/>
    <s v="PICNIC GROVE"/>
    <x v="1"/>
    <d v="2019-11-29T00:00:00"/>
    <d v="2019-11-29T00:00:00"/>
    <s v="VL"/>
    <m/>
    <s v="1 VL"/>
    <n v="1"/>
    <m/>
  </r>
  <r>
    <n v="1184"/>
    <x v="19"/>
    <x v="204"/>
    <s v="AMBION PRISCO G."/>
    <s v="CEO"/>
    <x v="1"/>
    <d v="2020-02-11T00:00:00"/>
    <d v="2020-02-14T00:00:00"/>
    <s v="VL"/>
    <m/>
    <s v="4 VL"/>
    <n v="4"/>
    <m/>
  </r>
  <r>
    <n v="1185"/>
    <x v="19"/>
    <x v="203"/>
    <s v="COSME MA VICTORIA M."/>
    <s v="PICNIC GROVE"/>
    <x v="1"/>
    <d v="2019-10-25T00:00:00"/>
    <d v="2019-10-25T00:00:00"/>
    <s v="OTHER"/>
    <s v="SOLO PARENT"/>
    <s v="1 Other"/>
    <n v="1"/>
    <m/>
  </r>
  <r>
    <n v="1185"/>
    <x v="19"/>
    <x v="203"/>
    <s v="COSME MA VICTORIA M."/>
    <s v="PICNIC GROVE"/>
    <x v="1"/>
    <d v="2019-11-08T00:00:00"/>
    <d v="2019-11-09T00:00:00"/>
    <s v="OTHER"/>
    <s v="SOLO PARENT"/>
    <s v="1 Other"/>
    <n v="1"/>
    <m/>
  </r>
  <r>
    <n v="1185"/>
    <x v="19"/>
    <x v="203"/>
    <s v="COSME MA VICTORIA M."/>
    <s v="PICNIC GROVE"/>
    <x v="1"/>
    <d v="2019-11-15T00:00:00"/>
    <d v="2019-11-15T00:00:00"/>
    <s v="OTHER"/>
    <s v="SOLO PARENT"/>
    <s v="1 Other"/>
    <n v="1"/>
    <m/>
  </r>
  <r>
    <n v="1186"/>
    <x v="19"/>
    <x v="205"/>
    <s v="BAURILE LOURDES Q."/>
    <s v="PICNIC GROVE"/>
    <x v="1"/>
    <d v="2019-11-05T00:00:00"/>
    <d v="2019-11-05T00:00:00"/>
    <s v="VL"/>
    <m/>
    <s v="1 VL"/>
    <n v="1"/>
    <m/>
  </r>
  <r>
    <n v="1186"/>
    <x v="19"/>
    <x v="206"/>
    <s v="BAURILE LOURDES Q."/>
    <s v="PICNIC GROVE"/>
    <x v="1"/>
    <d v="2019-11-12T00:00:00"/>
    <d v="2019-11-12T00:00:00"/>
    <s v="VL"/>
    <m/>
    <s v="1 VL"/>
    <n v="1"/>
    <m/>
  </r>
  <r>
    <n v="1186"/>
    <x v="19"/>
    <x v="207"/>
    <s v="BAURILE LOURDES Q."/>
    <s v="PICNIC GROVE"/>
    <x v="1"/>
    <d v="2019-11-19T00:00:00"/>
    <d v="2019-11-19T00:00:00"/>
    <s v="VL"/>
    <m/>
    <s v="1 VL"/>
    <n v="1"/>
    <m/>
  </r>
  <r>
    <n v="1186"/>
    <x v="19"/>
    <x v="208"/>
    <s v="BAURILE LOURDES Q."/>
    <s v="PICNIC GROVE"/>
    <x v="1"/>
    <d v="2019-11-26T00:00:00"/>
    <d v="2019-11-26T00:00:00"/>
    <s v="VL"/>
    <m/>
    <s v="1 VL"/>
    <n v="1"/>
    <m/>
  </r>
  <r>
    <n v="1186"/>
    <x v="19"/>
    <x v="178"/>
    <s v="BAURILE LOURDES Q."/>
    <s v="PICNIC GROVE"/>
    <x v="1"/>
    <d v="2019-11-28T00:00:00"/>
    <d v="2019-11-28T00:00:00"/>
    <s v="VL"/>
    <m/>
    <s v="1 VL"/>
    <n v="1"/>
    <m/>
  </r>
  <r>
    <n v="1187"/>
    <x v="19"/>
    <x v="207"/>
    <s v="JAVIER HILARIO  "/>
    <s v="PICNIC GROVE"/>
    <x v="1"/>
    <d v="2019-11-03T00:00:00"/>
    <d v="2019-11-03T00:00:00"/>
    <s v="OTHER"/>
    <s v="BIRTHDAY LEAVE"/>
    <s v="1 Other"/>
    <n v="1"/>
    <m/>
  </r>
  <r>
    <n v="1188"/>
    <x v="19"/>
    <x v="185"/>
    <s v="TOLENTINO FE M."/>
    <s v="PICNIC GROVE"/>
    <x v="1"/>
    <d v="2019-12-23T00:00:00"/>
    <d v="2019-12-23T00:00:00"/>
    <s v="OTHER"/>
    <s v="SPECIAL PRIVILEGE"/>
    <s v="1 Other"/>
    <n v="1"/>
    <m/>
  </r>
  <r>
    <n v="1189"/>
    <x v="19"/>
    <x v="206"/>
    <s v="TOLENTINO FE M."/>
    <s v="PICNIC GROVE"/>
    <x v="1"/>
    <d v="2019-12-03T00:00:00"/>
    <d v="2019-12-04T00:00:00"/>
    <s v="VL"/>
    <m/>
    <s v="2 VL"/>
    <n v="2"/>
    <m/>
  </r>
  <r>
    <n v="1190"/>
    <x v="19"/>
    <x v="190"/>
    <s v="ANGCAYA IRENEO A."/>
    <s v="EEO/ CITY MARKET"/>
    <x v="1"/>
    <d v="2019-10-24T00:00:00"/>
    <d v="2019-10-24T00:00:00"/>
    <s v="OTHER"/>
    <s v="SPECIAL PRIVILEGE"/>
    <s v="1 Other"/>
    <n v="1"/>
    <m/>
  </r>
  <r>
    <n v="1191"/>
    <x v="19"/>
    <x v="190"/>
    <s v="ANGCAYA IRENEO A."/>
    <s v="EEO/ CITY MARKET"/>
    <x v="1"/>
    <d v="2019-10-20T00:00:00"/>
    <d v="2019-10-20T00:00:00"/>
    <s v="SL"/>
    <m/>
    <s v="1 SL"/>
    <n v="1"/>
    <m/>
  </r>
  <r>
    <n v="1192"/>
    <x v="19"/>
    <x v="195"/>
    <s v="ANGCAYA IRENEO A."/>
    <s v="EEO/ CITY MARKET"/>
    <x v="1"/>
    <d v="2019-10-02T00:00:00"/>
    <d v="2019-10-12T00:00:00"/>
    <s v="SL"/>
    <m/>
    <s v="8 SL"/>
    <n v="8"/>
    <m/>
  </r>
  <r>
    <n v="1193"/>
    <x v="19"/>
    <x v="200"/>
    <s v="ANGCAYA IRENEO A."/>
    <s v="EEO/ CITY MARKET"/>
    <x v="1"/>
    <d v="2019-09-07T00:00:00"/>
    <d v="2019-09-07T00:00:00"/>
    <s v="SL"/>
    <m/>
    <s v="1 SL"/>
    <n v="1"/>
    <m/>
  </r>
  <r>
    <n v="1193"/>
    <x v="19"/>
    <x v="200"/>
    <s v="ANGCAYA IRENEO A."/>
    <s v="EEO/ CITY MARKET"/>
    <x v="1"/>
    <d v="2019-09-11T00:00:00"/>
    <d v="2019-09-14T00:00:00"/>
    <s v="SL"/>
    <m/>
    <s v="3 SL"/>
    <n v="3"/>
    <m/>
  </r>
  <r>
    <n v="1193"/>
    <x v="19"/>
    <x v="200"/>
    <s v="ANGCAYA IRENEO A."/>
    <s v="EEO/ CITY MARKET"/>
    <x v="1"/>
    <d v="2019-09-18T00:00:00"/>
    <d v="2019-09-19T00:00:00"/>
    <s v="SL"/>
    <m/>
    <s v="2 SL"/>
    <n v="2"/>
    <m/>
  </r>
  <r>
    <n v="1194"/>
    <x v="19"/>
    <x v="201"/>
    <s v="DOCTORA ZENAIDA  "/>
    <s v="CENRO"/>
    <x v="1"/>
    <d v="2019-10-28T00:00:00"/>
    <d v="2019-10-31T00:00:00"/>
    <s v="VL"/>
    <m/>
    <s v="4 VL"/>
    <n v="4"/>
    <m/>
  </r>
  <r>
    <n v="1194"/>
    <x v="19"/>
    <x v="201"/>
    <s v="DOCTORA ZENAIDA  "/>
    <s v="CENRO"/>
    <x v="1"/>
    <d v="2019-11-04T00:00:00"/>
    <d v="2019-11-08T00:00:00"/>
    <s v="VL"/>
    <m/>
    <s v="5 VL"/>
    <n v="5"/>
    <m/>
  </r>
  <r>
    <n v="1194"/>
    <x v="19"/>
    <x v="201"/>
    <s v="DOCTORA ZENAIDA  "/>
    <s v="CENRO"/>
    <x v="1"/>
    <d v="2019-11-11T00:00:00"/>
    <d v="2019-11-15T00:00:00"/>
    <s v="VL"/>
    <m/>
    <s v="5 VL"/>
    <n v="5"/>
    <m/>
  </r>
  <r>
    <n v="1195"/>
    <x v="19"/>
    <x v="201"/>
    <s v="DOCTORA ZENAIDA  "/>
    <s v="CENRO"/>
    <x v="1"/>
    <d v="2019-10-21T00:00:00"/>
    <d v="2019-10-21T00:00:00"/>
    <s v="SL"/>
    <m/>
    <s v="1 SL"/>
    <n v="1"/>
    <m/>
  </r>
  <r>
    <n v="1196"/>
    <x v="19"/>
    <x v="184"/>
    <s v="DISEPEDA ROMELITO  "/>
    <s v="TOPS (ADMIN CSU)"/>
    <x v="1"/>
    <d v="2019-10-21T00:00:00"/>
    <d v="2019-10-25T00:00:00"/>
    <s v="OTHER"/>
    <s v="MOURNING LEAVE"/>
    <s v="5 OTHER"/>
    <n v="5"/>
    <m/>
  </r>
  <r>
    <n v="1197"/>
    <x v="19"/>
    <x v="209"/>
    <s v="DIMAPILIS DENNIS C."/>
    <s v="TOPS (ADMIN CSU)"/>
    <x v="1"/>
    <d v="2019-09-23T00:00:00"/>
    <d v="2019-09-24T00:00:00"/>
    <s v="SL"/>
    <m/>
    <s v="2 SL"/>
    <n v="2"/>
    <m/>
  </r>
  <r>
    <n v="1198"/>
    <x v="19"/>
    <x v="196"/>
    <s v="MONTENEGRO HELEN L."/>
    <s v="TOPS (ADMIN CSU)"/>
    <x v="1"/>
    <d v="2019-10-23T00:00:00"/>
    <d v="2019-10-25T00:00:00"/>
    <s v="OTHER"/>
    <s v="FORCE LEAVE"/>
    <s v="3 Other"/>
    <n v="3"/>
    <m/>
  </r>
  <r>
    <n v="1198"/>
    <x v="19"/>
    <x v="196"/>
    <s v="MONTENEGRO HELEN L."/>
    <s v="TOPS (ADMIN CSU)"/>
    <x v="1"/>
    <d v="2019-12-06T00:00:00"/>
    <d v="2019-12-06T00:00:00"/>
    <s v="OTHER"/>
    <s v="FORCE LEAVE"/>
    <s v="1 Other"/>
    <n v="1"/>
    <m/>
  </r>
  <r>
    <n v="1198"/>
    <x v="19"/>
    <x v="196"/>
    <s v="MONTENEGRO HELEN L."/>
    <s v="TOPS (ADMIN CSU)"/>
    <x v="1"/>
    <d v="2019-12-20T00:00:00"/>
    <d v="2019-12-20T00:00:00"/>
    <s v="OTHER"/>
    <s v="FORCE LEAVE"/>
    <s v="1 Other"/>
    <n v="1"/>
    <m/>
  </r>
  <r>
    <n v="1199"/>
    <x v="19"/>
    <x v="210"/>
    <s v="SUMAONG DANILO  "/>
    <s v="ADMIN OFFICE - HALL OF JUSTICE"/>
    <x v="1"/>
    <d v="2019-09-23T00:00:00"/>
    <d v="2019-09-27T00:00:00"/>
    <s v="VL"/>
    <m/>
    <s v="5 VL"/>
    <n v="5"/>
    <m/>
  </r>
  <r>
    <n v="1200"/>
    <x v="19"/>
    <x v="185"/>
    <s v="PARAS TEOFILA A."/>
    <s v="CEO"/>
    <x v="1"/>
    <d v="2019-10-28T00:00:00"/>
    <d v="2019-10-29T00:00:00"/>
    <s v="VL"/>
    <m/>
    <s v="2 VL"/>
    <n v="2"/>
    <m/>
  </r>
  <r>
    <n v="1201"/>
    <x v="19"/>
    <x v="185"/>
    <s v="SUMAGUI MARISSA D."/>
    <s v="CEO"/>
    <x v="1"/>
    <d v="2019-10-17T00:00:00"/>
    <d v="2019-10-17T00:00:00"/>
    <s v="SL"/>
    <m/>
    <s v="1 SL"/>
    <n v="1"/>
    <m/>
  </r>
  <r>
    <n v="1202"/>
    <x v="19"/>
    <x v="196"/>
    <s v="SUMAGUI MARISSA D."/>
    <s v="CEO"/>
    <x v="1"/>
    <d v="2019-10-08T00:00:00"/>
    <d v="2019-10-08T00:00:00"/>
    <s v="SL"/>
    <m/>
    <s v="1 SL"/>
    <n v="1"/>
    <m/>
  </r>
  <r>
    <n v="1203"/>
    <x v="19"/>
    <x v="196"/>
    <s v="SUMAGUI MARISSA D."/>
    <s v="CEO"/>
    <x v="1"/>
    <d v="2019-09-19T00:00:00"/>
    <d v="2019-09-19T00:00:00"/>
    <s v="SL"/>
    <m/>
    <s v="1 SL"/>
    <n v="1"/>
    <m/>
  </r>
  <r>
    <n v="1204"/>
    <x v="19"/>
    <x v="196"/>
    <s v="MADRAZO ALLAN PAUL A."/>
    <s v="CEO"/>
    <x v="1"/>
    <d v="2019-10-08T00:00:00"/>
    <d v="2019-10-08T00:00:00"/>
    <s v="SL"/>
    <m/>
    <s v="1 SL"/>
    <n v="1"/>
    <m/>
  </r>
  <r>
    <n v="1205"/>
    <x v="19"/>
    <x v="196"/>
    <s v="MADRAZO ALLAN PAUL A."/>
    <s v="CEO"/>
    <x v="1"/>
    <d v="2019-10-16T00:00:00"/>
    <d v="2019-10-16T00:00:00"/>
    <s v="SL"/>
    <m/>
    <s v="1 SL"/>
    <n v="1"/>
    <m/>
  </r>
  <r>
    <n v="1206"/>
    <x v="19"/>
    <x v="185"/>
    <s v="MADRAZO ALLAN PAUL A."/>
    <s v="CEO"/>
    <x v="1"/>
    <d v="2019-10-17T00:00:00"/>
    <d v="2019-10-17T00:00:00"/>
    <s v="SL"/>
    <m/>
    <s v="1 SL"/>
    <n v="1"/>
    <m/>
  </r>
  <r>
    <n v="1207"/>
    <x v="19"/>
    <x v="185"/>
    <s v="MENDOZA PRESCILA S."/>
    <s v="CEO"/>
    <x v="1"/>
    <d v="2019-10-18T00:00:00"/>
    <d v="2019-10-18T00:00:00"/>
    <s v="SL"/>
    <m/>
    <s v="1 SL"/>
    <n v="1"/>
    <m/>
  </r>
  <r>
    <n v="1208"/>
    <x v="19"/>
    <x v="177"/>
    <s v="NOVICIO PERLITA G."/>
    <s v="LEGAL"/>
    <x v="1"/>
    <d v="2019-10-22T00:00:00"/>
    <d v="2019-10-25T00:00:00"/>
    <s v="SL"/>
    <m/>
    <s v="4 SL"/>
    <n v="4"/>
    <m/>
  </r>
  <r>
    <n v="1208"/>
    <x v="19"/>
    <x v="177"/>
    <s v="NOVICIO PERLITA G."/>
    <s v="LEGAL"/>
    <x v="1"/>
    <d v="2019-10-28T00:00:00"/>
    <d v="2019-10-31T00:00:00"/>
    <s v="SL"/>
    <m/>
    <s v="4 SL"/>
    <n v="4"/>
    <m/>
  </r>
  <r>
    <n v="1209"/>
    <x v="19"/>
    <x v="211"/>
    <s v="NOVICIO PERLITA G."/>
    <s v="LEGAL"/>
    <x v="1"/>
    <d v="2019-09-26T00:00:00"/>
    <d v="2019-09-27T00:00:00"/>
    <s v="SL"/>
    <m/>
    <s v="2 SL"/>
    <n v="2"/>
    <m/>
  </r>
  <r>
    <n v="1209"/>
    <x v="19"/>
    <x v="211"/>
    <s v="NOVICIO PERLITA G."/>
    <s v="LEGAL"/>
    <x v="1"/>
    <d v="2019-10-01T00:00:00"/>
    <d v="2019-10-01T00:00:00"/>
    <s v="SL"/>
    <m/>
    <s v="1 SL"/>
    <n v="1"/>
    <m/>
  </r>
  <r>
    <n v="1210"/>
    <x v="19"/>
    <x v="212"/>
    <s v="MARQUEZ LOLITA R."/>
    <s v="INTERNAL"/>
    <x v="1"/>
    <d v="2019-10-28T00:00:00"/>
    <d v="2019-10-29T00:00:00"/>
    <s v="SL"/>
    <m/>
    <s v="2 SL"/>
    <n v="2"/>
    <m/>
  </r>
  <r>
    <n v="1211"/>
    <x v="19"/>
    <x v="209"/>
    <s v="MENDOZA ARRIES N."/>
    <s v="COMELEC"/>
    <x v="1"/>
    <d v="2019-09-24T00:00:00"/>
    <d v="2019-09-24T00:00:00"/>
    <s v="SL"/>
    <m/>
    <s v="1 SL"/>
    <n v="1"/>
    <m/>
  </r>
  <r>
    <n v="1212"/>
    <x v="19"/>
    <x v="200"/>
    <s v="DE VILLA OFELIA G."/>
    <s v="COMELEC"/>
    <x v="1"/>
    <d v="2019-09-10T00:00:00"/>
    <d v="2019-09-12T00:00:00"/>
    <s v="SL"/>
    <m/>
    <s v="3 SL"/>
    <n v="3"/>
    <m/>
  </r>
  <r>
    <n v="1213"/>
    <x v="19"/>
    <x v="191"/>
    <s v="BAYBAY MA. PAZ R."/>
    <s v="MO"/>
    <x v="1"/>
    <d v="2019-11-04T00:00:00"/>
    <d v="2019-11-05T00:00:00"/>
    <s v="SL"/>
    <m/>
    <s v="2 SL"/>
    <n v="2"/>
    <m/>
  </r>
  <r>
    <n v="1214"/>
    <x v="19"/>
    <x v="185"/>
    <s v="BAYOT ELAINE B."/>
    <s v="ONT"/>
    <x v="1"/>
    <d v="2019-11-04T00:00:00"/>
    <d v="2019-11-08T00:00:00"/>
    <s v="OTHER"/>
    <s v="FORCE LEAVE"/>
    <s v="5 Other"/>
    <n v="5"/>
    <m/>
  </r>
  <r>
    <n v="1215"/>
    <x v="19"/>
    <x v="212"/>
    <s v="VILLANUEVA PABLO B."/>
    <s v="PICNIC GROVE"/>
    <x v="1"/>
    <d v="2019-10-28T00:00:00"/>
    <d v="2019-10-29T00:00:00"/>
    <s v="SL"/>
    <m/>
    <s v="2 SL"/>
    <n v="2"/>
    <m/>
  </r>
  <r>
    <n v="1216"/>
    <x v="19"/>
    <x v="194"/>
    <s v="VILLANUEVA PABLO B."/>
    <s v="PICNIC GROVE"/>
    <x v="1"/>
    <d v="2019-10-10T00:00:00"/>
    <d v="2019-10-11T00:00:00"/>
    <s v="SL"/>
    <m/>
    <s v="2 SL"/>
    <n v="2"/>
    <m/>
  </r>
  <r>
    <n v="1217"/>
    <x v="19"/>
    <x v="182"/>
    <s v="VILLANUEVA PABLO B."/>
    <s v="PICNIC GROVE"/>
    <x v="1"/>
    <d v="2019-10-02T00:00:00"/>
    <d v="2019-10-04T00:00:00"/>
    <s v="SL"/>
    <m/>
    <s v="3 SL"/>
    <n v="3"/>
    <m/>
  </r>
  <r>
    <n v="1218"/>
    <x v="19"/>
    <x v="180"/>
    <s v="VILLANUEVA PABLO B."/>
    <s v="PICNIC GROVE"/>
    <x v="1"/>
    <d v="2019-09-11T00:00:00"/>
    <d v="2019-09-11T00:00:00"/>
    <s v="SL"/>
    <m/>
    <s v="1 SL"/>
    <n v="1"/>
    <m/>
  </r>
  <r>
    <n v="1218"/>
    <x v="19"/>
    <x v="180"/>
    <s v="VILLANUEVA PABLO B."/>
    <s v="PICNIC GROVE"/>
    <x v="1"/>
    <d v="2019-09-19T00:00:00"/>
    <d v="2019-09-19T00:00:00"/>
    <s v="SL"/>
    <m/>
    <s v="1 SL"/>
    <n v="1"/>
    <m/>
  </r>
  <r>
    <n v="1218"/>
    <x v="19"/>
    <x v="180"/>
    <s v="VILLANUEVA PABLO B."/>
    <s v="PICNIC GROVE"/>
    <x v="1"/>
    <d v="2019-09-30T00:00:00"/>
    <d v="2019-09-30T00:00:00"/>
    <s v="SL"/>
    <m/>
    <s v="1 SL"/>
    <n v="1"/>
    <m/>
  </r>
  <r>
    <n v="1219"/>
    <x v="19"/>
    <x v="213"/>
    <s v="VILLANUEVA PABLO B."/>
    <s v="PICNIC GROVE"/>
    <x v="1"/>
    <d v="2019-09-16T00:00:00"/>
    <d v="2019-09-17T00:00:00"/>
    <s v="SL"/>
    <m/>
    <s v="2 SL"/>
    <n v="2"/>
    <m/>
  </r>
  <r>
    <n v="1220"/>
    <x v="19"/>
    <x v="182"/>
    <s v="BAYBAY LINDA G."/>
    <s v="LCR"/>
    <x v="1"/>
    <d v="2019-10-02T00:00:00"/>
    <d v="2019-10-02T00:00:00"/>
    <s v="SL"/>
    <m/>
    <s v="1 SL"/>
    <n v="1"/>
    <m/>
  </r>
  <r>
    <n v="1221"/>
    <x v="19"/>
    <x v="214"/>
    <s v="LIMBOC FLORDELIZA J."/>
    <s v="LCR"/>
    <x v="1"/>
    <d v="2019-10-21T00:00:00"/>
    <d v="2019-10-21T00:00:00"/>
    <s v="SL"/>
    <m/>
    <s v="1 SL"/>
    <n v="1"/>
    <m/>
  </r>
  <r>
    <n v="1221"/>
    <x v="19"/>
    <x v="214"/>
    <s v="LIMBOC FLORDELIZA J."/>
    <s v="LCR"/>
    <x v="1"/>
    <d v="2019-10-28T00:00:00"/>
    <d v="2019-10-28T00:00:00"/>
    <s v="SL"/>
    <m/>
    <s v="1 SL"/>
    <n v="1"/>
    <m/>
  </r>
  <r>
    <n v="1222"/>
    <x v="20"/>
    <x v="206"/>
    <s v="MARINDUQUE ANNE RENELYN P."/>
    <s v="VMO"/>
    <x v="1"/>
    <d v="2019-10-24T00:00:00"/>
    <d v="2019-10-24T00:00:00"/>
    <s v="SL"/>
    <m/>
    <s v="1 SL"/>
    <n v="1"/>
    <m/>
  </r>
  <r>
    <n v="1223"/>
    <x v="20"/>
    <x v="179"/>
    <s v="DE OCAMPO MA. ELENA D."/>
    <s v="SP"/>
    <x v="1"/>
    <d v="2019-10-14T00:00:00"/>
    <d v="2019-10-15T00:00:00"/>
    <s v="OTHER"/>
    <s v="SPECIAL PRIVILEGE"/>
    <s v="2 Other"/>
    <n v="2"/>
    <m/>
  </r>
  <r>
    <n v="1224"/>
    <x v="20"/>
    <x v="177"/>
    <s v="GARCIA HAIZEL M."/>
    <s v="CCT"/>
    <x v="1"/>
    <d v="2019-10-30T00:00:00"/>
    <d v="2019-10-30T00:00:00"/>
    <s v="SL"/>
    <m/>
    <s v="1 SL"/>
    <n v="1"/>
    <m/>
  </r>
  <r>
    <n v="1225"/>
    <x v="20"/>
    <x v="206"/>
    <s v="OLEGARIO NENITA A."/>
    <s v="LIBRARY"/>
    <x v="1"/>
    <d v="2019-11-07T00:00:00"/>
    <d v="2019-11-08T00:00:00"/>
    <s v="VL"/>
    <m/>
    <s v="2 VL"/>
    <n v="2"/>
    <m/>
  </r>
  <r>
    <n v="1225"/>
    <x v="20"/>
    <x v="206"/>
    <s v="OLEGARIO NENITA A."/>
    <s v="LIBRARY"/>
    <x v="1"/>
    <d v="2019-11-11T00:00:00"/>
    <d v="2019-11-12T00:00:00"/>
    <s v="VL"/>
    <m/>
    <s v="2 VL"/>
    <n v="2"/>
    <m/>
  </r>
  <r>
    <n v="1226"/>
    <x v="20"/>
    <x v="201"/>
    <s v="GARCIA HAIZEL M."/>
    <s v="CCT"/>
    <x v="1"/>
    <d v="2019-10-11T00:00:00"/>
    <d v="2019-10-11T00:00:00"/>
    <s v="SL"/>
    <m/>
    <s v="1 SL"/>
    <n v="1"/>
    <m/>
  </r>
  <r>
    <n v="1226"/>
    <x v="20"/>
    <x v="201"/>
    <s v="GARCIA HAIZEL M."/>
    <s v="CCT"/>
    <x v="1"/>
    <d v="2019-10-18T00:00:00"/>
    <d v="2019-10-18T00:00:00"/>
    <s v="SL"/>
    <m/>
    <s v="1 SL"/>
    <n v="1"/>
    <m/>
  </r>
  <r>
    <n v="1227"/>
    <x v="20"/>
    <x v="206"/>
    <s v="OLEGARIO NENITA A."/>
    <s v="LIBRARY"/>
    <x v="1"/>
    <d v="2019-11-06T00:00:00"/>
    <d v="2019-11-06T00:00:00"/>
    <s v="OTHER"/>
    <s v="BIRTHDAY LEAVE"/>
    <s v="1 Other"/>
    <n v="1"/>
    <m/>
  </r>
  <r>
    <n v="1228"/>
    <x v="20"/>
    <x v="215"/>
    <s v="OLEGARIO NENITA A."/>
    <s v="LIBRARY"/>
    <x v="1"/>
    <d v="2019-09-27T00:00:00"/>
    <d v="2019-09-27T00:00:00"/>
    <s v="VL"/>
    <m/>
    <s v="1 VL"/>
    <n v="1"/>
    <m/>
  </r>
  <r>
    <n v="1228"/>
    <x v="20"/>
    <x v="215"/>
    <s v="OLEGARIO NENITA A."/>
    <s v="LIBRARY"/>
    <x v="1"/>
    <d v="2019-09-30T00:00:00"/>
    <d v="2019-09-30T00:00:00"/>
    <s v="VL"/>
    <m/>
    <s v="1 VL"/>
    <n v="1"/>
    <m/>
  </r>
  <r>
    <n v="1229"/>
    <x v="20"/>
    <x v="197"/>
    <s v="OLEGARIO NENITA A."/>
    <s v="LIBRARY"/>
    <x v="1"/>
    <d v="2019-09-25T00:00:00"/>
    <d v="2019-09-26T00:00:00"/>
    <s v="SL"/>
    <m/>
    <s v="2 SL"/>
    <n v="2"/>
    <m/>
  </r>
  <r>
    <n v="1230"/>
    <x v="20"/>
    <x v="201"/>
    <s v="OLEGARIO NENITA A."/>
    <s v="LIBRARY"/>
    <x v="1"/>
    <d v="2019-11-04T00:00:00"/>
    <d v="2019-11-09T00:00:00"/>
    <s v="VL"/>
    <m/>
    <s v="5 VL"/>
    <n v="5"/>
    <m/>
  </r>
  <r>
    <n v="1231"/>
    <x v="20"/>
    <x v="216"/>
    <s v="OLEGARIO NENITA A."/>
    <s v="LIBRARY"/>
    <x v="1"/>
    <d v="2019-09-16T00:00:00"/>
    <d v="2019-09-18T00:00:00"/>
    <s v="VL"/>
    <m/>
    <s v="3 VL"/>
    <n v="3"/>
    <m/>
  </r>
  <r>
    <n v="1232"/>
    <x v="20"/>
    <x v="217"/>
    <s v="CHACON ELISA G."/>
    <s v="CCT"/>
    <x v="1"/>
    <d v="2019-09-23T00:00:00"/>
    <d v="2019-09-24T00:00:00"/>
    <s v="SL"/>
    <m/>
    <s v="2 SL"/>
    <n v="2"/>
    <m/>
  </r>
  <r>
    <n v="1233"/>
    <x v="20"/>
    <x v="218"/>
    <s v="VELUZ DORMILUNA E."/>
    <s v="CCT"/>
    <x v="1"/>
    <d v="2019-09-23T00:00:00"/>
    <d v="2019-09-23T00:00:00"/>
    <s v="SL"/>
    <m/>
    <s v="1 SL"/>
    <n v="1"/>
    <m/>
  </r>
  <r>
    <n v="1234"/>
    <x v="20"/>
    <x v="185"/>
    <s v="HERNANDEZ DONATO Q."/>
    <s v="ONT"/>
    <x v="1"/>
    <d v="2019-10-28T00:00:00"/>
    <d v="2019-10-31T00:00:00"/>
    <s v="VL"/>
    <m/>
    <s v="4 VL"/>
    <n v="4"/>
    <m/>
  </r>
  <r>
    <n v="1235"/>
    <x v="20"/>
    <x v="201"/>
    <s v="OSTONAL IVY S."/>
    <s v="ONT"/>
    <x v="1"/>
    <d v="2019-10-15T00:00:00"/>
    <d v="2019-10-15T00:00:00"/>
    <s v="SL"/>
    <m/>
    <s v="1 SL"/>
    <n v="1"/>
    <m/>
  </r>
  <r>
    <n v="1235"/>
    <x v="20"/>
    <x v="201"/>
    <s v="OSTONAL IVY S."/>
    <s v="ONT"/>
    <x v="1"/>
    <d v="2019-10-17T00:00:00"/>
    <d v="2019-10-18T00:00:00"/>
    <s v="SL"/>
    <m/>
    <s v="2 SL"/>
    <n v="2"/>
    <m/>
  </r>
  <r>
    <n v="1236"/>
    <x v="20"/>
    <x v="201"/>
    <s v="ESTIGOY BEVERLY ANNE P."/>
    <s v="ONT"/>
    <x v="1"/>
    <d v="2019-10-27T00:00:00"/>
    <d v="2019-10-30T00:00:00"/>
    <s v="VL"/>
    <s v=" "/>
    <s v="3 VL"/>
    <n v="3"/>
    <m/>
  </r>
  <r>
    <n v="1237"/>
    <x v="20"/>
    <x v="191"/>
    <s v="DELFINO NINA C."/>
    <s v="ONT"/>
    <x v="1"/>
    <d v="2019-10-28T00:00:00"/>
    <d v="2019-10-30T00:00:00"/>
    <s v="SL"/>
    <m/>
    <s v="3 SL"/>
    <n v="3"/>
    <m/>
  </r>
  <r>
    <n v="1238"/>
    <x v="20"/>
    <x v="184"/>
    <s v="BAYOT ANABEL D."/>
    <s v="CTO"/>
    <x v="1"/>
    <d v="2019-10-24T00:00:00"/>
    <d v="2019-10-25T00:00:00"/>
    <s v="SL"/>
    <m/>
    <s v="2 SL"/>
    <n v="2"/>
    <m/>
  </r>
  <r>
    <n v="1239"/>
    <x v="20"/>
    <x v="178"/>
    <s v="BAYOT ANABEL D."/>
    <s v="CTO"/>
    <x v="1"/>
    <d v="2019-10-21T00:00:00"/>
    <d v="2019-10-23T00:00:00"/>
    <s v="SL"/>
    <m/>
    <s v="3 SL"/>
    <n v="3"/>
    <m/>
  </r>
  <r>
    <n v="1240"/>
    <x v="20"/>
    <x v="214"/>
    <s v="MABUTI ANA MARIE C."/>
    <s v="CTO"/>
    <x v="1"/>
    <d v="2019-10-28T00:00:00"/>
    <d v="2019-10-28T00:00:00"/>
    <s v="SL"/>
    <m/>
    <s v="1 SL"/>
    <n v="1"/>
    <m/>
  </r>
  <r>
    <n v="1241"/>
    <x v="20"/>
    <x v="206"/>
    <s v="MABUTI ANA MARIE C."/>
    <s v="CTO"/>
    <x v="1"/>
    <d v="2019-10-24T00:00:00"/>
    <d v="2019-10-24T00:00:00"/>
    <s v="SL"/>
    <m/>
    <s v="1 SL"/>
    <n v="1"/>
    <m/>
  </r>
  <r>
    <n v="1242"/>
    <x v="20"/>
    <x v="219"/>
    <s v="BAYOT ANISIA P."/>
    <s v="CTO"/>
    <x v="1"/>
    <d v="2019-11-11T00:00:00"/>
    <d v="2019-11-15T00:00:00"/>
    <s v="OTHER"/>
    <s v="MOURNING LEAVE"/>
    <s v="5 Other"/>
    <n v="5"/>
    <m/>
  </r>
  <r>
    <n v="1243"/>
    <x v="20"/>
    <x v="196"/>
    <s v="BAYOT ANISIA P."/>
    <s v="CTO"/>
    <x v="1"/>
    <d v="2019-10-23T00:00:00"/>
    <d v="2019-10-25T00:00:00"/>
    <s v="VL"/>
    <m/>
    <s v="3 VL"/>
    <n v="3"/>
    <m/>
  </r>
  <r>
    <n v="1245"/>
    <x v="20"/>
    <x v="196"/>
    <s v="BAYOT ANISIA P."/>
    <s v="CTO"/>
    <x v="1"/>
    <d v="2019-10-15T00:00:00"/>
    <d v="2019-10-15T00:00:00"/>
    <s v="SL"/>
    <m/>
    <s v="1 SL"/>
    <n v="1"/>
    <m/>
  </r>
  <r>
    <n v="1246"/>
    <x v="20"/>
    <x v="220"/>
    <s v="AMORA ELISA S."/>
    <s v="CTO"/>
    <x v="1"/>
    <d v="2019-10-14T00:00:00"/>
    <d v="2019-10-14T00:00:00"/>
    <s v="VL"/>
    <m/>
    <s v="1 VL"/>
    <n v="1"/>
    <m/>
  </r>
  <r>
    <n v="1246"/>
    <x v="20"/>
    <x v="220"/>
    <s v="AMORA ELISA S."/>
    <s v="CTO"/>
    <x v="1"/>
    <d v="2019-10-16T00:00:00"/>
    <d v="2019-10-16T00:00:00"/>
    <s v="VL"/>
    <m/>
    <s v="1 VL"/>
    <n v="1"/>
    <m/>
  </r>
  <r>
    <n v="1246"/>
    <x v="20"/>
    <x v="220"/>
    <s v="AMORA ELISA S."/>
    <s v="CTO"/>
    <x v="1"/>
    <d v="2019-10-18T00:00:00"/>
    <d v="2019-10-18T00:00:00"/>
    <s v="VL"/>
    <m/>
    <s v="1 VL"/>
    <n v="1"/>
    <m/>
  </r>
  <r>
    <n v="1247"/>
    <x v="20"/>
    <x v="196"/>
    <s v="DIMAPILIS ARIEL M."/>
    <s v="CTO"/>
    <x v="1"/>
    <d v="2019-10-14T00:00:00"/>
    <d v="2019-10-15T00:00:00"/>
    <s v="SL"/>
    <m/>
    <s v="2 SL"/>
    <n v="2"/>
    <m/>
  </r>
  <r>
    <n v="1248"/>
    <x v="20"/>
    <x v="185"/>
    <s v="REPILLO AMMY LOU M."/>
    <s v="CTO"/>
    <x v="1"/>
    <d v="2019-10-18T00:00:00"/>
    <d v="2019-10-18T00:00:00"/>
    <s v="SL"/>
    <m/>
    <s v="1 SL"/>
    <n v="1"/>
    <m/>
  </r>
  <r>
    <n v="1249"/>
    <x v="21"/>
    <x v="184"/>
    <s v="DIMAPILIS JOSEPHINE P."/>
    <s v="CTO"/>
    <x v="1"/>
    <d v="2019-10-23T00:00:00"/>
    <d v="2019-10-23T00:00:00"/>
    <s v="VL"/>
    <m/>
    <s v="1 VL"/>
    <n v="1"/>
    <m/>
  </r>
  <r>
    <n v="1250"/>
    <x v="21"/>
    <x v="185"/>
    <s v="DUNGO PURISIMA CORAZON E."/>
    <s v="CTO"/>
    <x v="1"/>
    <d v="2019-10-30T00:00:00"/>
    <d v="2019-10-30T00:00:00"/>
    <s v="OTHER"/>
    <s v="SPECIAL PRIVILEGE"/>
    <s v="1 Other"/>
    <n v="1"/>
    <m/>
  </r>
  <r>
    <n v="1251"/>
    <x v="21"/>
    <x v="196"/>
    <s v="VIDALLO WINNIE R."/>
    <s v="CTO"/>
    <x v="1"/>
    <d v="2019-10-21T00:00:00"/>
    <d v="2019-10-21T00:00:00"/>
    <s v="OTHER"/>
    <s v="BIRTHDAY LEAVE"/>
    <s v="1 OTHER"/>
    <n v="1"/>
    <m/>
  </r>
  <r>
    <n v="1252"/>
    <x v="21"/>
    <x v="201"/>
    <s v="ESCAMILLAS EVELYN M."/>
    <s v="CTO"/>
    <x v="1"/>
    <d v="2019-10-30T00:00:00"/>
    <d v="2019-10-31T00:00:00"/>
    <s v="VL"/>
    <s v="FORCE LEAVE"/>
    <s v="2 VL"/>
    <n v="2"/>
    <m/>
  </r>
  <r>
    <n v="1253"/>
    <x v="21"/>
    <x v="190"/>
    <s v="DE GRANO MA. ERLINDA F."/>
    <s v="CTO"/>
    <x v="1"/>
    <d v="2019-10-30T00:00:00"/>
    <d v="2019-10-30T00:00:00"/>
    <s v="VL"/>
    <s v="FORCE LEAVE"/>
    <s v="1 VL"/>
    <n v="1"/>
    <m/>
  </r>
  <r>
    <n v="1254"/>
    <x v="21"/>
    <x v="205"/>
    <s v="DE GRANO MA. ERLINDA F."/>
    <s v="CTO"/>
    <x v="1"/>
    <d v="2019-10-29T00:00:00"/>
    <d v="2019-10-29T00:00:00"/>
    <s v="VL"/>
    <s v="FORCE LEAVE"/>
    <s v="1 VL"/>
    <n v="1"/>
    <m/>
  </r>
  <r>
    <n v="1255"/>
    <x v="21"/>
    <x v="214"/>
    <s v="SALONGA LUCY M."/>
    <s v="EEO/ CITY MARKET"/>
    <x v="1"/>
    <d v="2019-12-23T00:00:00"/>
    <d v="2019-12-23T00:00:00"/>
    <s v="VL"/>
    <m/>
    <s v="1 VL"/>
    <n v="1"/>
    <m/>
  </r>
  <r>
    <n v="1255"/>
    <x v="21"/>
    <x v="214"/>
    <s v="SALONGA LUCY M."/>
    <s v="EEO/ CITY MARKET"/>
    <x v="1"/>
    <d v="2019-12-26T00:00:00"/>
    <d v="2019-12-27T00:00:00"/>
    <s v="VL"/>
    <m/>
    <s v="2 VL"/>
    <n v="2"/>
    <m/>
  </r>
  <r>
    <n v="1256"/>
    <x v="21"/>
    <x v="190"/>
    <s v="SALONGA LUCY M."/>
    <s v="EEO/ CITY MARKET"/>
    <x v="1"/>
    <d v="2019-10-22T00:00:00"/>
    <d v="2019-10-22T00:00:00"/>
    <s v="SL"/>
    <m/>
    <s v="1 SL"/>
    <n v="1"/>
    <m/>
  </r>
  <r>
    <n v="1257"/>
    <x v="21"/>
    <x v="218"/>
    <s v="SALONGA LUCY M."/>
    <s v="EEO/ CITY MARKET"/>
    <x v="1"/>
    <d v="2019-09-16T00:00:00"/>
    <d v="2019-09-20T00:00:00"/>
    <s v="VL"/>
    <m/>
    <s v="5 VL"/>
    <n v="5"/>
    <m/>
  </r>
  <r>
    <n v="1257"/>
    <x v="21"/>
    <x v="218"/>
    <s v="SALONGA LUCY M."/>
    <s v="EEO/ CITY MARKET"/>
    <x v="1"/>
    <d v="2019-09-26T00:00:00"/>
    <d v="2019-09-26T00:00:00"/>
    <s v="VL"/>
    <m/>
    <s v="1 VL"/>
    <n v="1"/>
    <m/>
  </r>
  <r>
    <n v="1258"/>
    <x v="21"/>
    <x v="205"/>
    <s v="ALEGA ESTELITA M."/>
    <s v="CTO"/>
    <x v="1"/>
    <d v="2019-10-21T00:00:00"/>
    <d v="2019-10-23T00:00:00"/>
    <s v="SL"/>
    <m/>
    <s v="3 SL"/>
    <n v="3"/>
    <m/>
  </r>
  <r>
    <n v="1259"/>
    <x v="21"/>
    <x v="178"/>
    <s v="BAAS TERESITA C."/>
    <s v="CTO"/>
    <x v="1"/>
    <d v="2019-10-25T00:00:00"/>
    <d v="2019-10-25T00:00:00"/>
    <s v="SL"/>
    <m/>
    <s v="1 SL"/>
    <n v="1"/>
    <m/>
  </r>
  <r>
    <n v="1260"/>
    <x v="21"/>
    <x v="214"/>
    <s v="IGNO CRISTINA M."/>
    <s v="HRMO"/>
    <x v="1"/>
    <d v="2019-10-29T00:00:00"/>
    <d v="2019-10-31T00:00:00"/>
    <s v="VL"/>
    <m/>
    <s v="3 VL"/>
    <n v="3"/>
    <m/>
  </r>
  <r>
    <n v="1261"/>
    <x v="21"/>
    <x v="195"/>
    <s v="MARQUEZ LOLITA R."/>
    <s v="INTERNAL"/>
    <x v="1"/>
    <d v="2019-10-11T00:00:00"/>
    <d v="2019-10-11T00:00:00"/>
    <s v="SL"/>
    <m/>
    <s v="1 SL"/>
    <n v="1"/>
    <m/>
  </r>
  <r>
    <n v="1262"/>
    <x v="21"/>
    <x v="178"/>
    <s v="FERMA ARCELI C."/>
    <s v="INTERNAL"/>
    <x v="1"/>
    <d v="2019-10-23T00:00:00"/>
    <d v="2019-10-25T00:00:00"/>
    <s v="SL"/>
    <m/>
    <s v="3 SL"/>
    <n v="3"/>
    <m/>
  </r>
  <r>
    <n v="1263"/>
    <x v="21"/>
    <x v="221"/>
    <s v="ROBINO OFELIA M."/>
    <s v="PICNIC GROVE"/>
    <x v="1"/>
    <m/>
    <m/>
    <s v="OTHER"/>
    <s v="TERMINAL"/>
    <s v="0 OTHER"/>
    <n v="0"/>
    <m/>
  </r>
  <r>
    <n v="1264"/>
    <x v="21"/>
    <x v="179"/>
    <s v="OLARTE GREATCHEL B."/>
    <s v="ACCOUNTING"/>
    <x v="1"/>
    <d v="2019-10-07T00:00:00"/>
    <d v="2019-10-31T00:00:00"/>
    <s v="SL"/>
    <m/>
    <s v="19 SL"/>
    <n v="19"/>
    <m/>
  </r>
  <r>
    <n v="1265"/>
    <x v="21"/>
    <x v="179"/>
    <s v="OLARTE GREATCHEL B."/>
    <s v="ACCOUNTING"/>
    <x v="1"/>
    <d v="2019-09-30T00:00:00"/>
    <d v="2019-10-01T00:00:00"/>
    <m/>
    <m/>
    <s v="2 "/>
    <n v="2"/>
    <m/>
  </r>
  <r>
    <n v="1265"/>
    <x v="21"/>
    <x v="179"/>
    <s v="OLARTE GREATCHEL B."/>
    <s v="ACCOUNTING"/>
    <x v="1"/>
    <d v="2019-10-03T00:00:00"/>
    <d v="2019-10-04T00:00:00"/>
    <m/>
    <m/>
    <s v="2 "/>
    <n v="2"/>
    <m/>
  </r>
  <r>
    <n v="1266"/>
    <x v="21"/>
    <x v="178"/>
    <s v="MALIGAYA NELITA M."/>
    <s v="GSO"/>
    <x v="1"/>
    <d v="2019-10-23T00:00:00"/>
    <d v="2019-10-23T00:00:00"/>
    <s v="SL"/>
    <m/>
    <s v="1 SL"/>
    <n v="1"/>
    <m/>
  </r>
  <r>
    <n v="1266"/>
    <x v="21"/>
    <x v="214"/>
    <s v="MALIGAYA NELITA M."/>
    <s v="GSO"/>
    <x v="1"/>
    <d v="2019-10-25T00:00:00"/>
    <d v="2019-10-25T00:00:00"/>
    <s v="SL"/>
    <m/>
    <s v="1 SL"/>
    <n v="1"/>
    <m/>
  </r>
  <r>
    <n v="1267"/>
    <x v="21"/>
    <x v="222"/>
    <s v="BISCOCHO JULIETA G."/>
    <s v="CTO"/>
    <x v="1"/>
    <m/>
    <m/>
    <s v="OTHER"/>
    <s v="SPECIAL PRIVILEGE"/>
    <s v="0 OTHER"/>
    <n v="0"/>
    <m/>
  </r>
  <r>
    <n v="1268"/>
    <x v="21"/>
    <x v="190"/>
    <s v="DEL MUNDO ESTER B."/>
    <s v="CEO"/>
    <x v="1"/>
    <d v="2019-10-22T00:00:00"/>
    <d v="2019-10-22T00:00:00"/>
    <s v="SL"/>
    <m/>
    <s v="1 SL"/>
    <n v="1"/>
    <m/>
  </r>
  <r>
    <n v="1269"/>
    <x v="21"/>
    <x v="190"/>
    <s v="DEL MUNDO HERMOGENES C."/>
    <s v="CEO"/>
    <x v="1"/>
    <d v="2019-10-22T00:00:00"/>
    <d v="2019-10-22T00:00:00"/>
    <s v="SL"/>
    <m/>
    <s v="1 SL"/>
    <n v="1"/>
    <m/>
  </r>
  <r>
    <n v="1270"/>
    <x v="21"/>
    <x v="190"/>
    <s v="DE CASTRO JUANITA M."/>
    <s v="CEO"/>
    <x v="1"/>
    <d v="2019-10-22T00:00:00"/>
    <d v="2019-10-22T00:00:00"/>
    <s v="SL"/>
    <m/>
    <s v="1 SL"/>
    <n v="1"/>
    <m/>
  </r>
  <r>
    <n v="1271"/>
    <x v="21"/>
    <x v="178"/>
    <s v="PAYAD MARICEL  Q."/>
    <s v="HRMO"/>
    <x v="1"/>
    <d v="2019-10-24T00:00:00"/>
    <d v="2019-10-24T00:00:00"/>
    <s v="SL"/>
    <m/>
    <s v="1 SL"/>
    <n v="1"/>
    <m/>
  </r>
  <r>
    <n v="1272"/>
    <x v="21"/>
    <x v="190"/>
    <s v="DIGO MANUEL  "/>
    <s v="PICNIC GROVE"/>
    <x v="1"/>
    <d v="2019-10-07T00:00:00"/>
    <d v="2019-11-01T00:00:00"/>
    <s v="SL"/>
    <m/>
    <s v="19 SL"/>
    <n v="19"/>
    <m/>
  </r>
  <r>
    <n v="1272"/>
    <x v="21"/>
    <x v="190"/>
    <s v="DIGO MANUEL  "/>
    <s v="PICNIC GROVE"/>
    <x v="1"/>
    <d v="2019-11-04T00:00:00"/>
    <d v="2019-11-08T00:00:00"/>
    <s v="SL"/>
    <m/>
    <s v="5 SL"/>
    <n v="5"/>
    <m/>
  </r>
  <r>
    <n v="1273"/>
    <x v="21"/>
    <x v="194"/>
    <s v="TORRES SONIA M."/>
    <s v="ASSESSORS OFFICE"/>
    <x v="1"/>
    <d v="2019-10-21T00:00:00"/>
    <d v="2019-10-25T00:00:00"/>
    <s v="VL"/>
    <m/>
    <s v="5 VL"/>
    <n v="5"/>
    <m/>
  </r>
  <r>
    <n v="1274"/>
    <x v="21"/>
    <x v="196"/>
    <s v="TORRES SONIA M."/>
    <s v="ASSESSORS OFFICE"/>
    <x v="1"/>
    <d v="2019-10-15T00:00:00"/>
    <d v="2019-10-15T00:00:00"/>
    <s v="SL"/>
    <m/>
    <s v="1 SL"/>
    <n v="1"/>
    <m/>
  </r>
  <r>
    <n v="1275"/>
    <x v="21"/>
    <x v="222"/>
    <s v="TORRES SONIA M."/>
    <s v="ASSESSORS OFFICE"/>
    <x v="1"/>
    <d v="2019-09-25T00:00:00"/>
    <d v="2019-09-27T00:00:00"/>
    <s v="SL"/>
    <m/>
    <s v="3 SL"/>
    <n v="3"/>
    <m/>
  </r>
  <r>
    <n v="1276"/>
    <x v="21"/>
    <x v="214"/>
    <s v="MARINDUQUE MARISSA M."/>
    <s v="ASSESSORS OFFICE"/>
    <x v="1"/>
    <d v="2019-10-29T00:00:00"/>
    <d v="2019-10-30T00:00:00"/>
    <s v="VL"/>
    <m/>
    <s v="2 VL"/>
    <n v="2"/>
    <m/>
  </r>
  <r>
    <n v="1277"/>
    <x v="21"/>
    <x v="178"/>
    <s v="MARINDUQUE MARISSA M."/>
    <s v="ASSESSORS OFFICE"/>
    <x v="1"/>
    <d v="2019-10-28T00:00:00"/>
    <d v="2019-10-28T00:00:00"/>
    <s v="OTHER"/>
    <s v="SPECIAL PRIVILEGE"/>
    <s v="1 Other"/>
    <n v="1"/>
    <m/>
  </r>
  <r>
    <n v="1278"/>
    <x v="21"/>
    <x v="186"/>
    <s v="MARINDUQUE MARISSA M."/>
    <s v="ASSESSORS OFFICE"/>
    <x v="1"/>
    <d v="2019-10-04T00:00:00"/>
    <d v="2019-10-04T00:00:00"/>
    <s v="SL"/>
    <m/>
    <s v="1 SL"/>
    <n v="1"/>
    <m/>
  </r>
  <r>
    <n v="1279"/>
    <x v="21"/>
    <x v="178"/>
    <s v="BAYHON GEORGE G."/>
    <s v="ASSESSORS OFFICE"/>
    <x v="1"/>
    <d v="2019-10-04T00:00:00"/>
    <d v="2019-10-04T00:00:00"/>
    <s v="VL"/>
    <m/>
    <s v="1 VL"/>
    <n v="1"/>
    <m/>
  </r>
  <r>
    <n v="1280"/>
    <x v="21"/>
    <x v="196"/>
    <s v="BAYHON GEORGE G."/>
    <s v="ASSESSORS OFFICE"/>
    <x v="1"/>
    <d v="2019-10-22T00:00:00"/>
    <d v="2019-10-22T00:00:00"/>
    <s v="VL"/>
    <m/>
    <s v="1 VL"/>
    <n v="1"/>
    <m/>
  </r>
  <r>
    <n v="1281"/>
    <x v="21"/>
    <x v="178"/>
    <s v="BAYOT RUMER M."/>
    <s v="ASSESSORS OFFICE"/>
    <x v="1"/>
    <d v="2019-10-25T00:00:00"/>
    <d v="2019-10-25T00:00:00"/>
    <s v="SL"/>
    <m/>
    <s v="1 SL"/>
    <n v="1"/>
    <m/>
  </r>
  <r>
    <n v="1282"/>
    <x v="21"/>
    <x v="223"/>
    <s v="MENDOZA LOURDES G."/>
    <s v="PIO"/>
    <x v="1"/>
    <d v="2019-10-30T00:00:00"/>
    <d v="2019-10-31T00:00:00"/>
    <s v="SL"/>
    <m/>
    <s v="2 SL"/>
    <n v="2"/>
    <m/>
  </r>
  <r>
    <n v="1282"/>
    <x v="21"/>
    <x v="223"/>
    <s v="MENDOZA LOURDES G."/>
    <s v="PIO"/>
    <x v="1"/>
    <d v="2019-11-02T00:00:00"/>
    <d v="2019-11-02T00:00:00"/>
    <s v="SL"/>
    <m/>
    <s v="1 SL"/>
    <n v="1"/>
    <m/>
  </r>
  <r>
    <n v="1283"/>
    <x v="21"/>
    <x v="206"/>
    <s v="MENDOZA LOURDES G."/>
    <s v="PIO"/>
    <x v="1"/>
    <d v="2019-10-23T00:00:00"/>
    <d v="2019-10-24T00:00:00"/>
    <s v="SL"/>
    <m/>
    <s v="2 SL"/>
    <n v="2"/>
    <m/>
  </r>
  <r>
    <n v="1284"/>
    <x v="21"/>
    <x v="224"/>
    <s v="MENDOZA LOURDES G."/>
    <s v="PIO"/>
    <x v="1"/>
    <d v="2019-09-10T00:00:00"/>
    <d v="2019-09-10T00:00:00"/>
    <s v="SL"/>
    <m/>
    <s v="1 SL"/>
    <n v="1"/>
    <m/>
  </r>
  <r>
    <n v="1285"/>
    <x v="21"/>
    <x v="215"/>
    <s v="MENDOZA LOURDES G."/>
    <s v="PIO"/>
    <x v="1"/>
    <d v="2019-09-05T00:00:00"/>
    <d v="2019-09-05T00:00:00"/>
    <s v="SL"/>
    <m/>
    <s v="1 SL"/>
    <n v="1"/>
    <m/>
  </r>
  <r>
    <n v="1286"/>
    <x v="21"/>
    <x v="178"/>
    <s v="AUDITOR AILEEN D."/>
    <s v="PIO"/>
    <x v="1"/>
    <d v="2019-10-23T00:00:00"/>
    <d v="2019-10-25T00:00:00"/>
    <s v="SL"/>
    <m/>
    <s v="3 SL"/>
    <n v="3"/>
    <m/>
  </r>
  <r>
    <n v="1287"/>
    <x v="21"/>
    <x v="197"/>
    <s v="AUDITOR AILEEN D."/>
    <s v="PIO"/>
    <x v="1"/>
    <d v="2019-09-19T00:00:00"/>
    <d v="2019-09-20T00:00:00"/>
    <s v="SL"/>
    <m/>
    <s v="2 SL"/>
    <n v="2"/>
    <m/>
  </r>
  <r>
    <n v="1288"/>
    <x v="21"/>
    <x v="216"/>
    <s v="AUDITOR AILEEN D."/>
    <s v="PIO"/>
    <x v="1"/>
    <d v="2019-09-06T00:00:00"/>
    <d v="2019-09-06T00:00:00"/>
    <s v="VL"/>
    <m/>
    <s v="1 VL"/>
    <n v="1"/>
    <m/>
  </r>
  <r>
    <n v="1288"/>
    <x v="21"/>
    <x v="216"/>
    <s v="AUDITOR AILEEN D."/>
    <s v="PIO"/>
    <x v="1"/>
    <d v="2019-09-09T00:00:00"/>
    <d v="2019-09-11T00:00:00"/>
    <s v="VL"/>
    <m/>
    <s v="3 VL"/>
    <n v="3"/>
    <m/>
  </r>
  <r>
    <n v="1289"/>
    <x v="21"/>
    <x v="225"/>
    <s v="FLAVIER ADORACION  "/>
    <s v="ADMIN OFFICE"/>
    <x v="1"/>
    <d v="2019-09-04T00:00:00"/>
    <d v="2019-09-04T00:00:00"/>
    <s v="SL"/>
    <m/>
    <s v="1 SL"/>
    <n v="1"/>
    <m/>
  </r>
  <r>
    <n v="1290"/>
    <x v="21"/>
    <x v="226"/>
    <s v="COTONER NELIA C."/>
    <s v="COOPERATIVE OFFICE"/>
    <x v="1"/>
    <d v="2019-10-14T00:00:00"/>
    <d v="2019-10-15T00:00:00"/>
    <s v="VL"/>
    <m/>
    <s v="2 VL"/>
    <n v="2"/>
    <m/>
  </r>
  <r>
    <n v="1291"/>
    <x v="21"/>
    <x v="194"/>
    <s v="MOLOD EMMA D."/>
    <s v="CHO"/>
    <x v="1"/>
    <d v="2019-10-24T00:00:00"/>
    <d v="2019-10-24T00:00:00"/>
    <s v="OTHER"/>
    <s v="SPECIAL PRIVILEGE"/>
    <s v="1 Other"/>
    <n v="1"/>
    <m/>
  </r>
  <r>
    <n v="1292"/>
    <x v="21"/>
    <x v="200"/>
    <s v="DE OCAMPO MARISSA B."/>
    <s v="THRDC"/>
    <x v="1"/>
    <d v="2019-09-16T00:00:00"/>
    <d v="2019-09-16T00:00:00"/>
    <s v="SL"/>
    <m/>
    <s v="1 SL"/>
    <n v="1"/>
    <m/>
  </r>
  <r>
    <n v="1293"/>
    <x v="21"/>
    <x v="185"/>
    <s v="DE OCAMPO MARISSA B."/>
    <s v="THRDC"/>
    <x v="1"/>
    <d v="2019-10-16T00:00:00"/>
    <d v="2019-10-18T00:00:00"/>
    <s v="SL"/>
    <m/>
    <s v="3 SL"/>
    <n v="3"/>
    <m/>
  </r>
  <r>
    <n v="1294"/>
    <x v="21"/>
    <x v="185"/>
    <s v="DE OCAMPO MARISSA B."/>
    <s v="THRDC"/>
    <x v="1"/>
    <d v="2019-10-24T00:00:00"/>
    <d v="2019-10-24T00:00:00"/>
    <s v="VL"/>
    <m/>
    <s v="1 VL"/>
    <n v="1"/>
    <m/>
  </r>
  <r>
    <n v="1295"/>
    <x v="21"/>
    <x v="209"/>
    <s v="SEDUCON LUCIO F."/>
    <s v="COOPERATIVE OFFICE"/>
    <x v="1"/>
    <d v="2019-09-23T00:00:00"/>
    <d v="2019-09-24T00:00:00"/>
    <s v="SL"/>
    <m/>
    <s v="2 SL"/>
    <n v="2"/>
    <m/>
  </r>
  <r>
    <n v="1296"/>
    <x v="21"/>
    <x v="181"/>
    <s v="OLIVAR MARINA B."/>
    <s v="COOPERATIVE OFFICE"/>
    <x v="1"/>
    <d v="2019-09-13T00:00:00"/>
    <d v="2019-09-13T00:00:00"/>
    <s v="SL"/>
    <m/>
    <s v="1 SL"/>
    <n v="1"/>
    <m/>
  </r>
  <r>
    <n v="1297"/>
    <x v="21"/>
    <x v="201"/>
    <s v="OLIVAR MARINA B."/>
    <s v="COOPERATIVE OFFICE"/>
    <x v="1"/>
    <d v="2019-10-19T00:00:00"/>
    <d v="2019-10-19T00:00:00"/>
    <s v="SL"/>
    <m/>
    <s v="1 SL"/>
    <n v="1"/>
    <m/>
  </r>
  <r>
    <n v="1298"/>
    <x v="21"/>
    <x v="182"/>
    <s v="SEDUCON LUCIO F."/>
    <s v="COOPERATIVE OFFICE"/>
    <x v="1"/>
    <d v="2019-10-03T00:00:00"/>
    <d v="2019-10-03T00:00:00"/>
    <s v="SL"/>
    <m/>
    <s v="1 SL"/>
    <n v="1"/>
    <m/>
  </r>
  <r>
    <n v="1299"/>
    <x v="21"/>
    <x v="187"/>
    <s v="SEDUCON LUCIO F."/>
    <s v="COOPERATIVE OFFICE"/>
    <x v="1"/>
    <d v="2019-10-14T00:00:00"/>
    <d v="2019-10-14T00:00:00"/>
    <s v="SL"/>
    <m/>
    <s v="1 SL"/>
    <n v="1"/>
    <m/>
  </r>
  <r>
    <n v="1300"/>
    <x v="21"/>
    <x v="201"/>
    <s v="SEDUCON LUCIO F."/>
    <s v="COOPERATIVE OFFICE"/>
    <x v="1"/>
    <d v="2019-10-18T00:00:00"/>
    <d v="2019-10-18T00:00:00"/>
    <s v="SL"/>
    <m/>
    <s v="1 SL"/>
    <n v="1"/>
    <m/>
  </r>
  <r>
    <n v="1300"/>
    <x v="21"/>
    <x v="201"/>
    <s v="SEDUCON LUCIO F."/>
    <s v="COOPERATIVE OFFICE"/>
    <x v="1"/>
    <d v="2019-10-22T00:00:00"/>
    <d v="2019-10-22T00:00:00"/>
    <s v="SL"/>
    <m/>
    <s v="1 SL"/>
    <n v="1"/>
    <m/>
  </r>
  <r>
    <n v="1301"/>
    <x v="21"/>
    <x v="181"/>
    <s v="CRUZADA MAGDALENA A."/>
    <s v="COOPERATIVE OFFICE"/>
    <x v="1"/>
    <d v="2019-09-13T00:00:00"/>
    <d v="2019-09-13T00:00:00"/>
    <s v="SL"/>
    <m/>
    <s v="1 SL"/>
    <n v="1"/>
    <m/>
  </r>
  <r>
    <n v="1302"/>
    <x v="21"/>
    <x v="226"/>
    <s v="VELUZ DORMILUNA E."/>
    <s v="CCT"/>
    <x v="1"/>
    <d v="2019-10-07T00:00:00"/>
    <d v="2019-10-07T00:00:00"/>
    <s v="SL"/>
    <m/>
    <s v="1 SL"/>
    <n v="1"/>
    <m/>
  </r>
  <r>
    <n v="1303"/>
    <x v="21"/>
    <x v="196"/>
    <s v="CRUZADA MAGDALENA A."/>
    <s v="COOPERATIVE OFFICE"/>
    <x v="1"/>
    <d v="2019-10-23T00:00:00"/>
    <d v="2019-10-24T00:00:00"/>
    <s v="VL"/>
    <m/>
    <s v="2 VL"/>
    <n v="2"/>
    <m/>
  </r>
  <r>
    <n v="1304"/>
    <x v="21"/>
    <x v="188"/>
    <s v="MACASPAC ELVIRA V."/>
    <s v="COOPERATIVE OFFICE"/>
    <x v="1"/>
    <d v="2019-11-04T00:00:00"/>
    <d v="2019-11-04T00:00:00"/>
    <s v="SL"/>
    <m/>
    <s v="1 SL"/>
    <n v="1"/>
    <m/>
  </r>
  <r>
    <n v="1305"/>
    <x v="21"/>
    <x v="214"/>
    <s v="MALUBAY MELINDA D."/>
    <s v="THRDC"/>
    <x v="1"/>
    <d v="2019-10-22T00:00:00"/>
    <d v="2019-10-24T00:00:00"/>
    <s v="SL"/>
    <m/>
    <s v="3 SL"/>
    <n v="3"/>
    <m/>
  </r>
  <r>
    <n v="1306"/>
    <x v="21"/>
    <x v="184"/>
    <s v="MALUBAY MELINDA D."/>
    <s v="THRDC"/>
    <x v="1"/>
    <d v="2019-10-25T00:00:00"/>
    <d v="2019-10-25T00:00:00"/>
    <s v="VL"/>
    <m/>
    <s v="1 VL"/>
    <n v="1"/>
    <m/>
  </r>
  <r>
    <n v="1306"/>
    <x v="21"/>
    <x v="184"/>
    <s v="MALUBAY MELINDA D."/>
    <s v="THRDC"/>
    <x v="1"/>
    <d v="2019-10-28T00:00:00"/>
    <d v="2019-10-29T00:00:00"/>
    <s v="VL"/>
    <m/>
    <s v="2 VL"/>
    <n v="2"/>
    <m/>
  </r>
  <r>
    <n v="1307"/>
    <x v="21"/>
    <x v="206"/>
    <s v="MENDOZA NORA A."/>
    <s v="ACCOUNTING"/>
    <x v="1"/>
    <d v="2019-10-02T00:00:00"/>
    <d v="2019-10-02T00:00:00"/>
    <s v="SL"/>
    <m/>
    <s v="1 SL"/>
    <n v="1"/>
    <m/>
  </r>
  <r>
    <n v="1307"/>
    <x v="21"/>
    <x v="206"/>
    <s v="MENDOZA NORA A."/>
    <s v="ACCOUNTING"/>
    <x v="1"/>
    <d v="2019-10-14T00:00:00"/>
    <d v="2019-10-14T00:00:00"/>
    <s v="SL"/>
    <m/>
    <s v="1 SL"/>
    <n v="1"/>
    <m/>
  </r>
  <r>
    <n v="1308"/>
    <x v="21"/>
    <x v="178"/>
    <s v="MANALO EDITHA V."/>
    <s v="ACCOUNTING"/>
    <x v="1"/>
    <d v="2019-10-22T00:00:00"/>
    <d v="2019-10-22T00:00:00"/>
    <s v="OTHER"/>
    <s v="SPECIAL PRIVILEGE"/>
    <s v="1 OTHER"/>
    <n v="1"/>
    <m/>
  </r>
  <r>
    <n v="1309"/>
    <x v="21"/>
    <x v="185"/>
    <s v="ANACAY LEVIE B."/>
    <s v="ACCOUNTING"/>
    <x v="1"/>
    <d v="2019-10-14T00:00:00"/>
    <d v="2019-10-14T00:00:00"/>
    <s v="SL"/>
    <m/>
    <s v="1 SL"/>
    <n v="1"/>
    <m/>
  </r>
  <r>
    <n v="1310"/>
    <x v="21"/>
    <x v="183"/>
    <s v="ROCILLO CECILLA A."/>
    <s v="ACCOUNTING"/>
    <x v="1"/>
    <d v="2019-10-29T00:00:00"/>
    <d v="2019-10-29T00:00:00"/>
    <s v="SL"/>
    <m/>
    <s v="1 SL"/>
    <n v="1"/>
    <m/>
  </r>
  <r>
    <n v="1311"/>
    <x v="21"/>
    <x v="214"/>
    <s v="ENMACIO LEILA A."/>
    <s v="ACCOUNTING"/>
    <x v="1"/>
    <d v="2019-10-09T00:00:00"/>
    <d v="2019-10-09T00:00:00"/>
    <s v="SL"/>
    <m/>
    <s v="1 SL"/>
    <n v="1"/>
    <m/>
  </r>
  <r>
    <n v="1311"/>
    <x v="21"/>
    <x v="214"/>
    <s v="ENMACIO LEILA A."/>
    <s v="ACCOUNTING"/>
    <x v="1"/>
    <d v="2019-10-14T00:00:00"/>
    <d v="2019-10-14T00:00:00"/>
    <s v="SL"/>
    <m/>
    <s v="1 SL"/>
    <n v="1"/>
    <m/>
  </r>
  <r>
    <n v="1312"/>
    <x v="21"/>
    <x v="197"/>
    <s v="DEL MUNDO ROSALLE A."/>
    <s v="PIO"/>
    <x v="1"/>
    <d v="2019-09-18T00:00:00"/>
    <d v="2019-09-20T00:00:00"/>
    <s v="SL"/>
    <m/>
    <s v="3 SL"/>
    <n v="3"/>
    <m/>
  </r>
  <r>
    <n v="1313"/>
    <x v="21"/>
    <x v="183"/>
    <s v="DEL MUNDO ROSALLE A."/>
    <s v="PIO"/>
    <x v="1"/>
    <d v="2019-10-30T00:00:00"/>
    <d v="2019-10-31T00:00:00"/>
    <s v="SL"/>
    <m/>
    <s v="2 SL"/>
    <n v="2"/>
    <m/>
  </r>
  <r>
    <n v="1314"/>
    <x v="21"/>
    <x v="185"/>
    <s v="MALIGAYA NELITA M."/>
    <s v="GSO"/>
    <x v="1"/>
    <d v="2019-10-17T00:00:00"/>
    <d v="2019-10-18T00:00:00"/>
    <s v="SL"/>
    <m/>
    <s v="2 SL"/>
    <n v="2"/>
    <m/>
  </r>
  <r>
    <n v="1315"/>
    <x v="21"/>
    <x v="183"/>
    <s v="DIMAPILIS VILMA T."/>
    <s v="GSO"/>
    <x v="1"/>
    <d v="2019-11-15T00:00:00"/>
    <d v="2019-11-15T00:00:00"/>
    <s v="VL"/>
    <m/>
    <s v="1 VL"/>
    <n v="1"/>
    <m/>
  </r>
  <r>
    <n v="1315"/>
    <x v="21"/>
    <x v="183"/>
    <s v="DIMAPILIS VILMA T."/>
    <s v="GSO"/>
    <x v="1"/>
    <d v="2019-11-29T00:00:00"/>
    <d v="2019-11-29T00:00:00"/>
    <s v="VL"/>
    <m/>
    <s v="1 VL"/>
    <n v="1"/>
    <m/>
  </r>
  <r>
    <n v="1316"/>
    <x v="21"/>
    <x v="190"/>
    <s v="DIMARANAN PERPETUA F."/>
    <s v="TIPID IMPOK"/>
    <x v="1"/>
    <d v="2019-10-01T00:00:00"/>
    <d v="2019-10-02T00:00:00"/>
    <s v="SL"/>
    <m/>
    <s v="2 SL"/>
    <n v="2"/>
    <m/>
  </r>
  <r>
    <n v="1316"/>
    <x v="21"/>
    <x v="205"/>
    <s v="DIMARANAN PERPETUA F."/>
    <s v="TIPID IMPOK"/>
    <x v="1"/>
    <d v="2019-10-07T00:00:00"/>
    <d v="2019-10-07T00:00:00"/>
    <s v="SL"/>
    <m/>
    <s v="1 SL"/>
    <n v="1"/>
    <m/>
  </r>
  <r>
    <n v="1316"/>
    <x v="21"/>
    <x v="206"/>
    <s v="DIMARANAN PERPETUA F."/>
    <s v="TIPID IMPOK"/>
    <x v="1"/>
    <d v="2019-10-09T00:00:00"/>
    <d v="2019-10-10T00:00:00"/>
    <s v="SL"/>
    <m/>
    <s v="2 SL"/>
    <n v="2"/>
    <m/>
  </r>
  <r>
    <n v="1317"/>
    <x v="21"/>
    <x v="190"/>
    <s v="DIMARANAN PERPETUA F."/>
    <s v="TIPID IMPOK"/>
    <x v="1"/>
    <d v="2019-10-14T00:00:00"/>
    <d v="2019-10-18T00:00:00"/>
    <s v="VL"/>
    <m/>
    <s v="5 VL"/>
    <n v="5"/>
    <m/>
  </r>
  <r>
    <n v="1317"/>
    <x v="21"/>
    <x v="190"/>
    <s v="DIMARANAN PERPETUA F."/>
    <s v="TIPID IMPOK"/>
    <x v="1"/>
    <d v="2019-10-21T00:00:00"/>
    <d v="2019-10-22T00:00:00"/>
    <s v="VL"/>
    <m/>
    <s v="2 VL"/>
    <n v="2"/>
    <m/>
  </r>
  <r>
    <n v="1318"/>
    <x v="21"/>
    <x v="212"/>
    <s v="DIMARANAN PERPETUA F."/>
    <s v="TIPID IMPOK"/>
    <x v="1"/>
    <d v="2019-10-29T00:00:00"/>
    <d v="2019-10-29T00:00:00"/>
    <s v="SL"/>
    <m/>
    <s v="1 SL"/>
    <n v="1"/>
    <m/>
  </r>
  <r>
    <n v="1319"/>
    <x v="21"/>
    <x v="192"/>
    <s v="DE VILLA MYRNA D."/>
    <s v="GSO"/>
    <x v="1"/>
    <d v="2019-10-10T00:00:00"/>
    <d v="2019-10-10T00:00:00"/>
    <s v="SL"/>
    <m/>
    <s v="1 SL"/>
    <n v="1"/>
    <m/>
  </r>
  <r>
    <n v="1320"/>
    <x v="21"/>
    <x v="201"/>
    <s v="DE VILLA MYRNA D."/>
    <s v="GSO"/>
    <x v="1"/>
    <d v="2019-10-21T00:00:00"/>
    <d v="2019-10-21T00:00:00"/>
    <s v="SL"/>
    <m/>
    <s v="1 SL"/>
    <n v="1"/>
    <m/>
  </r>
  <r>
    <n v="1321"/>
    <x v="21"/>
    <x v="214"/>
    <s v="DE VILLA MYRNA D."/>
    <s v="GSO"/>
    <x v="1"/>
    <d v="2019-10-28T00:00:00"/>
    <d v="2019-10-28T00:00:00"/>
    <s v="SL"/>
    <m/>
    <s v="1 SL"/>
    <n v="1"/>
    <m/>
  </r>
  <r>
    <n v="1322"/>
    <x v="21"/>
    <x v="206"/>
    <s v="DE VILLA MYRNA D."/>
    <s v="GSO"/>
    <x v="1"/>
    <d v="2019-11-04T00:00:00"/>
    <d v="2019-11-05T00:00:00"/>
    <s v="VL"/>
    <m/>
    <s v="2 VL"/>
    <n v="2"/>
    <m/>
  </r>
  <r>
    <n v="1323"/>
    <x v="21"/>
    <x v="206"/>
    <s v="ORTIZ TRINIDAD D."/>
    <s v="GSO"/>
    <x v="1"/>
    <d v="2019-10-24T00:00:00"/>
    <d v="2019-10-24T00:00:00"/>
    <s v="SL"/>
    <m/>
    <s v="1 SL"/>
    <n v="1"/>
    <m/>
  </r>
  <r>
    <n v="1324"/>
    <x v="21"/>
    <x v="227"/>
    <s v="DIMARANAN RODORA G."/>
    <s v="HRMO"/>
    <x v="1"/>
    <d v="2019-11-21T00:00:00"/>
    <d v="2019-11-21T00:00:00"/>
    <s v="VL"/>
    <m/>
    <s v="1 VL"/>
    <n v="1"/>
    <m/>
  </r>
  <r>
    <n v="1324"/>
    <x v="21"/>
    <x v="227"/>
    <s v="DIMARANAN RODORA G."/>
    <s v="HRMO"/>
    <x v="1"/>
    <d v="2019-12-10T00:00:00"/>
    <d v="2019-12-12T00:00:00"/>
    <s v="VL"/>
    <m/>
    <s v="3 VL"/>
    <n v="3"/>
    <m/>
  </r>
  <r>
    <n v="1324"/>
    <x v="21"/>
    <x v="227"/>
    <s v="DIMARANAN RODORA G."/>
    <s v="HRMO"/>
    <x v="1"/>
    <d v="2019-12-20T00:00:00"/>
    <d v="2019-12-20T00:00:00"/>
    <s v="VL"/>
    <m/>
    <s v="1 VL"/>
    <n v="1"/>
    <m/>
  </r>
  <r>
    <n v="1325"/>
    <x v="22"/>
    <x v="184"/>
    <s v="LIMBOC FLORDELIZA J."/>
    <s v="LCR"/>
    <x v="1"/>
    <d v="2019-10-14T00:00:00"/>
    <d v="2019-10-14T00:00:00"/>
    <s v="SL"/>
    <m/>
    <s v="1 SL"/>
    <n v="1"/>
    <m/>
  </r>
  <r>
    <n v="1326"/>
    <x v="23"/>
    <x v="186"/>
    <s v="LIMBOC FLORDELIZA J."/>
    <s v="LCR"/>
    <x v="1"/>
    <d v="2019-10-03T00:00:00"/>
    <d v="2019-10-03T00:00:00"/>
    <s v="SL"/>
    <m/>
    <s v="1 SL"/>
    <n v="1"/>
    <m/>
  </r>
  <r>
    <n v="1327"/>
    <x v="23"/>
    <x v="217"/>
    <s v="LIMBOC FLORDELIZA J."/>
    <s v="LCR"/>
    <x v="1"/>
    <d v="2019-09-25T00:00:00"/>
    <d v="2019-09-26T00:00:00"/>
    <s v="SL"/>
    <m/>
    <s v="2 SL"/>
    <n v="2"/>
    <m/>
  </r>
  <r>
    <n v="1328"/>
    <x v="23"/>
    <x v="213"/>
    <s v="LIMBOC FLORDELIZA J."/>
    <s v="LCR"/>
    <x v="1"/>
    <d v="2019-09-17T00:00:00"/>
    <d v="2019-09-17T00:00:00"/>
    <s v="SL"/>
    <m/>
    <s v="1 SL"/>
    <n v="1"/>
    <m/>
  </r>
  <r>
    <n v="1329"/>
    <x v="23"/>
    <x v="228"/>
    <s v="LIMBOC FLORDELIZA J."/>
    <s v="LCR"/>
    <x v="1"/>
    <d v="2019-09-02T00:00:00"/>
    <d v="2019-09-02T00:00:00"/>
    <s v="SL"/>
    <m/>
    <s v="1 SL"/>
    <n v="1"/>
    <m/>
  </r>
  <r>
    <n v="1330"/>
    <x v="23"/>
    <x v="180"/>
    <s v="BUGARIN MA. ANA M."/>
    <s v="LCR"/>
    <x v="1"/>
    <d v="2019-09-27T00:00:00"/>
    <d v="2019-09-27T00:00:00"/>
    <s v="VL"/>
    <m/>
    <s v="1 VL"/>
    <n v="1"/>
    <m/>
  </r>
  <r>
    <n v="1330"/>
    <x v="23"/>
    <x v="180"/>
    <s v="BUGARIN MA. ANA M."/>
    <s v="LCR"/>
    <x v="1"/>
    <d v="2019-09-29T00:00:00"/>
    <d v="2019-09-29T00:00:00"/>
    <s v="VL"/>
    <m/>
    <s v="1 VL"/>
    <n v="1"/>
    <m/>
  </r>
  <r>
    <n v="1331"/>
    <x v="23"/>
    <x v="214"/>
    <s v="BUGARIN MA. ANA M."/>
    <s v="LCR"/>
    <x v="1"/>
    <d v="2019-10-28T00:00:00"/>
    <d v="2019-10-28T00:00:00"/>
    <s v="SL"/>
    <m/>
    <s v="1 SL"/>
    <n v="1"/>
    <m/>
  </r>
  <r>
    <n v="1332"/>
    <x v="23"/>
    <x v="178"/>
    <s v="ANGCAYA RUFINA P."/>
    <s v="LCR"/>
    <x v="1"/>
    <d v="2019-10-25T00:00:00"/>
    <d v="2019-10-25T00:00:00"/>
    <s v="SL"/>
    <m/>
    <s v="1 SL"/>
    <n v="1"/>
    <m/>
  </r>
  <r>
    <n v="1333"/>
    <x v="23"/>
    <x v="195"/>
    <s v="ANGCAYA RUFINA P."/>
    <s v="LCR"/>
    <x v="1"/>
    <d v="2019-10-11T00:00:00"/>
    <d v="2019-10-11T00:00:00"/>
    <s v="SL"/>
    <m/>
    <s v="1 SL"/>
    <n v="1"/>
    <m/>
  </r>
  <r>
    <n v="1334"/>
    <x v="23"/>
    <x v="218"/>
    <s v="ANGCAYA RUFINA P."/>
    <s v="LCR"/>
    <x v="1"/>
    <d v="2019-09-20T00:00:00"/>
    <d v="2019-09-20T00:00:00"/>
    <s v="SL"/>
    <m/>
    <s v="1 SL"/>
    <n v="1"/>
    <m/>
  </r>
  <r>
    <n v="1335"/>
    <x v="23"/>
    <x v="184"/>
    <s v="TOLENTINO CAROLINA E."/>
    <s v="LCR"/>
    <x v="1"/>
    <d v="2019-10-24T00:00:00"/>
    <d v="2019-10-25T00:00:00"/>
    <s v="VL"/>
    <m/>
    <s v="2 VL"/>
    <n v="2"/>
    <m/>
  </r>
  <r>
    <n v="1335"/>
    <x v="23"/>
    <x v="184"/>
    <s v="TOLENTINO CAROLINA E."/>
    <s v="LCR"/>
    <x v="1"/>
    <d v="2019-10-28T00:00:00"/>
    <d v="2019-10-29T00:00:00"/>
    <s v="VL"/>
    <m/>
    <s v="2 VL"/>
    <n v="2"/>
    <m/>
  </r>
  <r>
    <n v="1336"/>
    <x v="23"/>
    <x v="223"/>
    <s v="LABARDA GINA L."/>
    <s v="PICNIC GROVE"/>
    <x v="1"/>
    <d v="2019-11-18T00:00:00"/>
    <d v="2019-11-18T00:00:00"/>
    <s v="VL"/>
    <m/>
    <s v="1 VL"/>
    <n v="1"/>
    <m/>
  </r>
  <r>
    <n v="1336"/>
    <x v="23"/>
    <x v="223"/>
    <s v="LABARDA GINA L."/>
    <s v="PICNIC GROVE"/>
    <x v="1"/>
    <d v="2019-11-22T00:00:00"/>
    <d v="2019-11-22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6"/>
    <x v="23"/>
    <x v="223"/>
    <s v="LABARDA GINA L."/>
    <s v="PICNIC GROVE"/>
    <x v="1"/>
    <d v="2019-11-18T00:00:00"/>
    <d v="2019-11-18T00:00:00"/>
    <s v="VL"/>
    <m/>
    <s v="1 VL"/>
    <n v="1"/>
    <m/>
  </r>
  <r>
    <n v="1337"/>
    <x v="23"/>
    <x v="184"/>
    <s v="BAURILE LOURDES Q."/>
    <s v="PICNIC GROVE"/>
    <x v="1"/>
    <d v="2019-10-16T00:00:00"/>
    <d v="2019-10-16T00:00:00"/>
    <s v="SL"/>
    <m/>
    <s v="1 SL"/>
    <n v="1"/>
    <m/>
  </r>
  <r>
    <n v="1338"/>
    <x v="23"/>
    <x v="229"/>
    <s v="ANACAY ANICETA P."/>
    <s v="PICNIC GROVE"/>
    <x v="1"/>
    <d v="2019-10-21T00:00:00"/>
    <d v="2019-10-21T00:00:00"/>
    <s v="VL"/>
    <m/>
    <s v="1 VL"/>
    <n v="1"/>
    <m/>
  </r>
  <r>
    <n v="1338"/>
    <x v="23"/>
    <x v="229"/>
    <s v="ANACAY ANICETA P."/>
    <s v="PICNIC GROVE"/>
    <x v="1"/>
    <d v="2019-10-24T00:00:00"/>
    <d v="2019-10-25T00:00:00"/>
    <s v="VL"/>
    <m/>
    <s v="2 VL"/>
    <n v="2"/>
    <m/>
  </r>
  <r>
    <n v="1339"/>
    <x v="23"/>
    <x v="179"/>
    <s v="ANACAY ANICETA P."/>
    <s v="PICNIC GROVE"/>
    <x v="1"/>
    <d v="2019-10-16T00:00:00"/>
    <d v="2019-10-17T00:00:00"/>
    <s v="SL"/>
    <m/>
    <s v="2 SL"/>
    <n v="2"/>
    <m/>
  </r>
  <r>
    <n v="1340"/>
    <x v="23"/>
    <x v="229"/>
    <s v="ANACAY ANICETA P."/>
    <s v="PICNIC GROVE"/>
    <x v="1"/>
    <d v="2019-10-11T00:00:00"/>
    <d v="2019-10-11T00:00:00"/>
    <s v="SL"/>
    <m/>
    <s v="1 SL"/>
    <n v="1"/>
    <m/>
  </r>
  <r>
    <n v="1341"/>
    <x v="23"/>
    <x v="230"/>
    <s v="ANACAY ANICETA P."/>
    <s v="PICNIC GROVE"/>
    <x v="1"/>
    <d v="2019-09-13T00:00:00"/>
    <d v="2019-09-13T00:00:00"/>
    <s v="SL"/>
    <m/>
    <s v="1 SL"/>
    <n v="1"/>
    <m/>
  </r>
  <r>
    <n v="1342"/>
    <x v="23"/>
    <x v="226"/>
    <s v="LUCIANO ADELAIDA C."/>
    <s v="MO"/>
    <x v="1"/>
    <d v="2019-10-04T00:00:00"/>
    <d v="2019-10-04T00:00:00"/>
    <s v="SL"/>
    <m/>
    <s v="1 SL"/>
    <n v="1"/>
    <m/>
  </r>
  <r>
    <n v="1342"/>
    <x v="23"/>
    <x v="226"/>
    <s v="LUCIANO ADELAIDA C."/>
    <s v="MO"/>
    <x v="1"/>
    <d v="2019-10-07T00:00:00"/>
    <d v="2019-10-07T00:00:00"/>
    <s v="SL"/>
    <m/>
    <s v="1 SL"/>
    <n v="1"/>
    <m/>
  </r>
  <r>
    <n v="1343"/>
    <x v="23"/>
    <x v="190"/>
    <s v="LUCIANO ADELAIDA C."/>
    <s v="MO"/>
    <x v="1"/>
    <d v="2019-10-22T00:00:00"/>
    <d v="2019-10-22T00:00:00"/>
    <s v="SL"/>
    <m/>
    <s v="1 SL"/>
    <n v="1"/>
    <m/>
  </r>
  <r>
    <n v="1344"/>
    <x v="23"/>
    <x v="213"/>
    <s v="MENDOZA JUANITO N."/>
    <s v="PICNIC GROVE"/>
    <x v="1"/>
    <d v="2019-09-18T00:00:00"/>
    <d v="2019-09-18T00:00:00"/>
    <s v="VL"/>
    <m/>
    <s v="1 VL"/>
    <n v="1"/>
    <m/>
  </r>
  <r>
    <n v="1345"/>
    <x v="23"/>
    <x v="214"/>
    <s v="ANGCAYA MARLON J."/>
    <s v="EEO/ CITY MARKET"/>
    <x v="1"/>
    <d v="2019-10-24T00:00:00"/>
    <d v="2019-10-26T00:00:00"/>
    <s v="SL"/>
    <m/>
    <s v="3 SL"/>
    <n v="3"/>
    <m/>
  </r>
  <r>
    <n v="1346"/>
    <x v="23"/>
    <x v="205"/>
    <s v="PALADAN VICENTE  "/>
    <s v="CENRO"/>
    <x v="1"/>
    <d v="2019-10-23T00:00:00"/>
    <d v="2019-10-23T00:00:00"/>
    <s v="SL"/>
    <m/>
    <s v="1 SL"/>
    <n v="1"/>
    <m/>
  </r>
  <r>
    <n v="1347"/>
    <x v="23"/>
    <x v="207"/>
    <s v="MARASIGAN DANIEL  "/>
    <s v="CENRO"/>
    <x v="1"/>
    <d v="2019-10-24T00:00:00"/>
    <d v="2019-10-24T00:00:00"/>
    <s v="SL"/>
    <m/>
    <s v="1 SL"/>
    <n v="1"/>
    <m/>
  </r>
  <r>
    <n v="1348"/>
    <x v="23"/>
    <x v="226"/>
    <s v="MARASIGAN DANIEL  "/>
    <s v="CENRO"/>
    <x v="1"/>
    <d v="2019-10-07T00:00:00"/>
    <d v="2019-10-07T00:00:00"/>
    <s v="SL"/>
    <m/>
    <s v="1 SL"/>
    <n v="1"/>
    <m/>
  </r>
  <r>
    <n v="1349"/>
    <x v="23"/>
    <x v="206"/>
    <s v="RODRIGUEZ GREGORIO  "/>
    <s v="CENRO"/>
    <x v="1"/>
    <d v="2019-10-24T00:00:00"/>
    <d v="2019-10-24T00:00:00"/>
    <s v="SL"/>
    <m/>
    <s v="1 SL"/>
    <n v="1"/>
    <m/>
  </r>
  <r>
    <n v="1350"/>
    <x v="23"/>
    <x v="193"/>
    <s v="MERCADO NAZARIO  "/>
    <s v="CENRO"/>
    <x v="1"/>
    <d v="2019-09-16T00:00:00"/>
    <d v="2019-09-18T00:00:00"/>
    <s v="SL"/>
    <m/>
    <s v="3 SL"/>
    <n v="3"/>
    <m/>
  </r>
  <r>
    <n v="1351"/>
    <x v="23"/>
    <x v="222"/>
    <s v="RODRIGUEZ IGNACIO  "/>
    <s v="CENRO"/>
    <x v="1"/>
    <d v="2019-09-24T00:00:00"/>
    <d v="2019-09-25T00:00:00"/>
    <s v="SL"/>
    <m/>
    <s v="2 SL"/>
    <n v="2"/>
    <m/>
  </r>
  <r>
    <n v="1351"/>
    <x v="23"/>
    <x v="222"/>
    <s v="RODRIGUEZ IGNACIO  "/>
    <s v="CENRO"/>
    <x v="1"/>
    <d v="2019-09-27T00:00:00"/>
    <d v="2019-09-27T00:00:00"/>
    <s v="SL"/>
    <m/>
    <s v="1 SL"/>
    <n v="1"/>
    <m/>
  </r>
  <r>
    <n v="1352"/>
    <x v="23"/>
    <x v="231"/>
    <s v="PAYAD ALEXANDER  "/>
    <s v="CENRO"/>
    <x v="1"/>
    <d v="2019-10-10T00:00:00"/>
    <d v="2019-10-10T00:00:00"/>
    <s v="SL"/>
    <m/>
    <s v="1 SL"/>
    <n v="1"/>
    <m/>
  </r>
  <r>
    <n v="1352"/>
    <x v="23"/>
    <x v="231"/>
    <s v="PAYAD ALEXANDER  "/>
    <s v="CENRO"/>
    <x v="1"/>
    <d v="2019-10-12T00:00:00"/>
    <d v="2019-10-14T00:00:00"/>
    <s v="SL"/>
    <m/>
    <s v="3 SL"/>
    <n v="3"/>
    <m/>
  </r>
  <r>
    <n v="1352"/>
    <x v="23"/>
    <x v="231"/>
    <s v="PAYAD ALEXANDER  "/>
    <s v="CENRO"/>
    <x v="1"/>
    <d v="2019-10-16T00:00:00"/>
    <d v="2019-10-17T00:00:00"/>
    <s v="SL"/>
    <m/>
    <s v="2 SL"/>
    <n v="2"/>
    <m/>
  </r>
  <r>
    <n v="1353"/>
    <x v="23"/>
    <x v="194"/>
    <s v="MACAPUNO FELIX  "/>
    <s v="CENRO"/>
    <x v="1"/>
    <d v="2019-10-11T00:00:00"/>
    <d v="2019-10-11T00:00:00"/>
    <s v="SL"/>
    <m/>
    <s v="1 SL"/>
    <n v="1"/>
    <m/>
  </r>
  <r>
    <n v="1354"/>
    <x v="23"/>
    <x v="178"/>
    <s v="BANICO PILAR B."/>
    <s v="CCT"/>
    <x v="1"/>
    <d v="2019-10-25T00:00:00"/>
    <d v="2019-10-25T00:00:00"/>
    <s v="SL"/>
    <m/>
    <s v="1 SL"/>
    <n v="1"/>
    <m/>
  </r>
  <r>
    <n v="1355"/>
    <x v="23"/>
    <x v="184"/>
    <s v="FERMA MARIA VICTORIA D."/>
    <s v="CCT"/>
    <x v="1"/>
    <d v="2019-10-16T00:00:00"/>
    <d v="2019-10-16T00:00:00"/>
    <s v="SL"/>
    <m/>
    <s v="1 SL"/>
    <n v="1"/>
    <m/>
  </r>
  <r>
    <n v="1356"/>
    <x v="23"/>
    <x v="182"/>
    <s v="PETIL GLENDA D."/>
    <s v="CCT"/>
    <x v="1"/>
    <d v="2019-12-04T00:00:00"/>
    <d v="2019-12-04T00:00:00"/>
    <s v="SL"/>
    <m/>
    <s v="1 SL"/>
    <n v="1"/>
    <m/>
  </r>
  <r>
    <n v="1357"/>
    <x v="23"/>
    <x v="178"/>
    <s v="PEREY AIRENE O."/>
    <s v="CCT"/>
    <x v="1"/>
    <d v="2019-10-24T00:00:00"/>
    <d v="2019-10-24T00:00:00"/>
    <s v="SL"/>
    <m/>
    <s v="1 SL"/>
    <n v="1"/>
    <m/>
  </r>
  <r>
    <n v="1358"/>
    <x v="23"/>
    <x v="179"/>
    <s v="PEREY AIRENE O."/>
    <s v="CCT"/>
    <x v="1"/>
    <d v="2019-10-17T00:00:00"/>
    <d v="2019-10-17T00:00:00"/>
    <s v="SL"/>
    <m/>
    <s v="1 SL"/>
    <n v="1"/>
    <m/>
  </r>
  <r>
    <n v="1359"/>
    <x v="23"/>
    <x v="193"/>
    <s v="PEREY AIRENE O."/>
    <s v="CCT"/>
    <x v="1"/>
    <d v="2019-09-16T00:00:00"/>
    <d v="2019-09-16T00:00:00"/>
    <s v="SL"/>
    <m/>
    <s v="1 SL"/>
    <n v="1"/>
    <m/>
  </r>
  <r>
    <n v="1360"/>
    <x v="23"/>
    <x v="232"/>
    <s v="PEREY AIRENE O."/>
    <s v="CCT"/>
    <x v="1"/>
    <d v="2019-09-11T00:00:00"/>
    <d v="2019-09-11T00:00:00"/>
    <s v="SL"/>
    <m/>
    <s v="1 SL"/>
    <n v="1"/>
    <m/>
  </r>
  <r>
    <n v="1361"/>
    <x v="23"/>
    <x v="178"/>
    <s v="CASTILLO FLORDELIZA T."/>
    <s v="CCT"/>
    <x v="1"/>
    <d v="2019-10-24T00:00:00"/>
    <d v="2019-10-24T00:00:00"/>
    <s v="SL"/>
    <m/>
    <s v="1 SL"/>
    <n v="1"/>
    <m/>
  </r>
  <r>
    <n v="1362"/>
    <x v="23"/>
    <x v="198"/>
    <s v="CASTILLO FLORDELIZA T."/>
    <s v="CCT"/>
    <x v="1"/>
    <d v="2019-09-12T00:00:00"/>
    <d v="2019-09-14T00:00:00"/>
    <s v="VL"/>
    <m/>
    <s v="2 VL"/>
    <n v="2"/>
    <m/>
  </r>
  <r>
    <n v="1362"/>
    <x v="23"/>
    <x v="198"/>
    <s v="CASTILLO FLORDELIZA T."/>
    <s v="CCT"/>
    <x v="1"/>
    <d v="2019-09-16T00:00:00"/>
    <d v="2019-09-17T00:00:00"/>
    <s v="VL"/>
    <m/>
    <s v="2 VL"/>
    <n v="2"/>
    <m/>
  </r>
  <r>
    <n v="1362"/>
    <x v="23"/>
    <x v="233"/>
    <s v="CASTILLO FLORDELIZA T."/>
    <s v="CCT"/>
    <x v="1"/>
    <d v="2019-09-16T00:00:00"/>
    <d v="2019-09-17T00:00:00"/>
    <s v="VL"/>
    <m/>
    <s v="2 VL"/>
    <n v="2"/>
    <m/>
  </r>
  <r>
    <n v="1363"/>
    <x v="23"/>
    <x v="194"/>
    <s v="VELUZ DORMILUNA E."/>
    <s v="CCT"/>
    <x v="1"/>
    <d v="2019-10-11T00:00:00"/>
    <d v="2019-10-11T00:00:00"/>
    <s v="SL"/>
    <m/>
    <s v="1 SL"/>
    <n v="1"/>
    <m/>
  </r>
  <r>
    <n v="1364"/>
    <x v="23"/>
    <x v="213"/>
    <s v="MENDOZA JUANITO N."/>
    <s v="PICNIC GROVE"/>
    <x v="1"/>
    <d v="2019-09-28T00:00:00"/>
    <d v="2019-09-28T00:00:00"/>
    <s v="VL"/>
    <m/>
    <s v="1 VL"/>
    <n v="1"/>
    <m/>
  </r>
  <r>
    <n v="1365"/>
    <x v="24"/>
    <x v="218"/>
    <s v="MENDOZA JUANITO N."/>
    <s v="PICNIC GROVE"/>
    <x v="1"/>
    <d v="2019-09-21T00:00:00"/>
    <d v="2019-09-22T00:00:00"/>
    <s v="SL"/>
    <m/>
    <s v="2 SL"/>
    <n v="2"/>
    <m/>
  </r>
  <r>
    <n v="1366"/>
    <x v="24"/>
    <x v="187"/>
    <s v="HERNANDEZ CORNELIO A."/>
    <s v="CCT"/>
    <x v="1"/>
    <d v="2019-10-23T00:00:00"/>
    <d v="2019-10-24T00:00:00"/>
    <s v="VL"/>
    <m/>
    <s v="2 VL"/>
    <n v="2"/>
    <m/>
  </r>
  <r>
    <n v="1367"/>
    <x v="24"/>
    <x v="188"/>
    <s v="MACASPAC JOSE VICTOR P."/>
    <s v="MAHOGANY MARKET"/>
    <x v="1"/>
    <d v="2019-11-10T00:00:00"/>
    <d v="2019-11-11T00:00:00"/>
    <s v="OTHER"/>
    <s v="FORCE LEAVE"/>
    <s v="1 OTHER"/>
    <n v="1"/>
    <m/>
  </r>
  <r>
    <n v="1368"/>
    <x v="24"/>
    <x v="188"/>
    <s v="MACASPAC JOSE VICTOR P."/>
    <s v="MAHOGANY MARKET"/>
    <x v="1"/>
    <d v="2019-11-04T00:00:00"/>
    <d v="2019-11-04T00:00:00"/>
    <s v="OTHER"/>
    <s v="SPECIAL PRIVILEGE"/>
    <s v="1 OTHER"/>
    <n v="1"/>
    <m/>
  </r>
  <r>
    <n v="1369"/>
    <x v="24"/>
    <x v="218"/>
    <s v="ESTRANGCO MERCY U."/>
    <s v="MAHOGANY MARKET"/>
    <x v="1"/>
    <d v="2019-09-27T00:00:00"/>
    <d v="2019-09-27T00:00:00"/>
    <s v="OTHER"/>
    <s v="BIRTHDAY LEAVE"/>
    <s v="1 OTHER"/>
    <n v="1"/>
    <m/>
  </r>
  <r>
    <n v="1370"/>
    <x v="24"/>
    <x v="193"/>
    <s v="HERNANDEZ MARIO A."/>
    <s v="MAHOGANY MARKET"/>
    <x v="1"/>
    <d v="2019-09-16T00:00:00"/>
    <d v="2019-09-16T00:00:00"/>
    <s v="SL"/>
    <m/>
    <s v="1 SL"/>
    <n v="1"/>
    <m/>
  </r>
  <r>
    <n v="1371"/>
    <x v="24"/>
    <x v="193"/>
    <s v="DIMARANAN REYNALDO R."/>
    <s v="EEO/ CITY MARKET"/>
    <x v="1"/>
    <d v="2019-09-17T00:00:00"/>
    <d v="2019-09-18T00:00:00"/>
    <s v="SL"/>
    <m/>
    <s v="2 SL"/>
    <n v="2"/>
    <m/>
  </r>
  <r>
    <n v="1372"/>
    <x v="24"/>
    <x v="220"/>
    <s v="ANGCAYA FRANCIS A."/>
    <s v="MAHOGANY MARKET"/>
    <x v="1"/>
    <d v="2019-10-23T00:00:00"/>
    <d v="2019-10-25T00:00:00"/>
    <s v="OTHER"/>
    <s v="FORCE LEAVE"/>
    <s v="3 OTHER"/>
    <n v="3"/>
    <m/>
  </r>
  <r>
    <n v="1373"/>
    <x v="24"/>
    <x v="214"/>
    <s v="GABEJA MHAR G."/>
    <s v="MAHOGANY MARKET"/>
    <x v="1"/>
    <d v="2019-10-26T00:00:00"/>
    <d v="2019-10-28T00:00:00"/>
    <s v="SL"/>
    <m/>
    <s v="3 SL"/>
    <n v="3"/>
    <m/>
  </r>
  <r>
    <n v="1374"/>
    <x v="24"/>
    <x v="182"/>
    <s v="GABEJA MHAR G."/>
    <s v="MAHOGANY MARKET"/>
    <x v="1"/>
    <d v="2019-09-29T00:00:00"/>
    <d v="2019-09-30T00:00:00"/>
    <s v="SL"/>
    <m/>
    <s v="2 SL"/>
    <n v="2"/>
    <m/>
  </r>
  <r>
    <n v="1375"/>
    <x v="24"/>
    <x v="204"/>
    <s v="MAESTRECAMPO LORENA A."/>
    <s v="HRMO"/>
    <x v="1"/>
    <d v="2019-11-26T00:00:00"/>
    <d v="2019-11-26T00:00:00"/>
    <s v="VL"/>
    <m/>
    <s v="1 VL"/>
    <n v="1"/>
    <m/>
  </r>
  <r>
    <n v="1375"/>
    <x v="24"/>
    <x v="204"/>
    <s v="MAESTRECAMPO LORENA A."/>
    <s v="HRMO"/>
    <x v="1"/>
    <d v="2019-12-02T00:00:00"/>
    <d v="2019-12-02T00:00:00"/>
    <s v="VL"/>
    <m/>
    <s v="1 VL"/>
    <n v="1"/>
    <m/>
  </r>
  <r>
    <n v="1375"/>
    <x v="24"/>
    <x v="204"/>
    <s v="MAESTRECAMPO LORENA A."/>
    <s v="HRMO"/>
    <x v="1"/>
    <d v="2019-12-09T00:00:00"/>
    <d v="2019-12-09T00:00:00"/>
    <s v="VL"/>
    <m/>
    <s v="1 VL"/>
    <n v="1"/>
    <m/>
  </r>
  <r>
    <n v="1376"/>
    <x v="24"/>
    <x v="234"/>
    <s v="GUTIERREZ LYDIA C."/>
    <s v="HRMO"/>
    <x v="1"/>
    <d v="2019-11-04T00:00:00"/>
    <d v="2019-11-04T00:00:00"/>
    <s v="OTHER"/>
    <m/>
    <s v="1 OTHER"/>
    <n v="1"/>
    <m/>
  </r>
  <r>
    <n v="1376"/>
    <x v="24"/>
    <x v="234"/>
    <s v="GUTIERREZ LYDIA C."/>
    <s v="HRMO"/>
    <x v="1"/>
    <d v="2019-11-26T00:00:00"/>
    <d v="2019-11-26T00:00:00"/>
    <s v="OTHER"/>
    <m/>
    <s v="1 OTHER"/>
    <n v="1"/>
    <m/>
  </r>
  <r>
    <n v="1377"/>
    <x v="24"/>
    <x v="235"/>
    <s v="BORJA NECY M."/>
    <s v="CBO"/>
    <x v="1"/>
    <d v="2019-10-02T00:00:00"/>
    <d v="2019-10-02T00:00:00"/>
    <s v="SL"/>
    <m/>
    <s v="1 SL"/>
    <n v="1"/>
    <m/>
  </r>
  <r>
    <n v="1378"/>
    <x v="24"/>
    <x v="187"/>
    <s v="BORJA NECY M."/>
    <s v="CBO"/>
    <x v="1"/>
    <d v="2019-10-14T00:00:00"/>
    <d v="2019-10-14T00:00:00"/>
    <s v="SL"/>
    <m/>
    <s v="1 SL"/>
    <n v="1"/>
    <m/>
  </r>
  <r>
    <n v="1379"/>
    <x v="24"/>
    <x v="195"/>
    <s v="BORJA NECY M."/>
    <s v="CBO"/>
    <x v="1"/>
    <d v="2019-10-23T00:00:00"/>
    <d v="2019-10-25T00:00:00"/>
    <s v="VL"/>
    <m/>
    <s v="3 VL"/>
    <n v="3"/>
    <m/>
  </r>
  <r>
    <n v="1380"/>
    <x v="24"/>
    <x v="217"/>
    <s v="TAÑEDO MARIA EVELYN C."/>
    <s v="CBO"/>
    <x v="1"/>
    <d v="2019-10-04T00:00:00"/>
    <d v="2019-10-04T00:00:00"/>
    <s v="VL"/>
    <m/>
    <s v="1 VL"/>
    <n v="1"/>
    <m/>
  </r>
  <r>
    <n v="1381"/>
    <x v="24"/>
    <x v="187"/>
    <s v="TAÑEDO MARIA EVELYN C."/>
    <s v="CBO"/>
    <x v="1"/>
    <d v="2019-10-14T00:00:00"/>
    <d v="2019-10-14T00:00:00"/>
    <s v="SL"/>
    <m/>
    <s v="1 SL"/>
    <n v="1"/>
    <m/>
  </r>
  <r>
    <n v="1382"/>
    <x v="24"/>
    <x v="218"/>
    <s v="MONTENEGRO MARISSA P."/>
    <s v="CBO"/>
    <x v="1"/>
    <d v="2019-09-23T00:00:00"/>
    <d v="2019-09-23T00:00:00"/>
    <s v="SL"/>
    <m/>
    <s v="1 SL"/>
    <n v="1"/>
    <m/>
  </r>
  <r>
    <n v="1383"/>
    <x v="24"/>
    <x v="211"/>
    <s v="MONTENEGRO MARISSA P."/>
    <s v="CBO"/>
    <x v="1"/>
    <d v="2019-10-01T00:00:00"/>
    <d v="2019-10-01T00:00:00"/>
    <s v="SL"/>
    <m/>
    <s v="1 SL"/>
    <n v="1"/>
    <m/>
  </r>
  <r>
    <n v="1384"/>
    <x v="24"/>
    <x v="194"/>
    <s v="MONTENEGRO MARISSA P."/>
    <s v="CBO"/>
    <x v="1"/>
    <d v="2019-10-23T00:00:00"/>
    <d v="2019-10-24T00:00:00"/>
    <s v="VL"/>
    <m/>
    <s v="2 VL"/>
    <n v="2"/>
    <m/>
  </r>
  <r>
    <n v="1385"/>
    <x v="24"/>
    <x v="188"/>
    <s v="TAÑEDO MARIA EVELYN C."/>
    <s v="CBO"/>
    <x v="1"/>
    <d v="2019-11-04T00:00:00"/>
    <d v="2019-11-04T00:00:00"/>
    <s v="SL"/>
    <m/>
    <s v="1 SL"/>
    <n v="1"/>
    <m/>
  </r>
  <r>
    <n v="1386"/>
    <x v="24"/>
    <x v="191"/>
    <s v="DELFINO NINA C."/>
    <s v="ONT"/>
    <x v="1"/>
    <d v="2019-10-01T00:00:00"/>
    <d v="2019-10-01T00:00:00"/>
    <s v="VL"/>
    <m/>
    <s v="1 VL"/>
    <n v="1"/>
    <m/>
  </r>
  <r>
    <n v="1387"/>
    <x v="24"/>
    <x v="191"/>
    <s v="DELFINO NINA C."/>
    <s v="ONT"/>
    <x v="1"/>
    <d v="2019-10-18T00:00:00"/>
    <d v="2019-10-18T00:00:00"/>
    <s v="SL"/>
    <m/>
    <s v="1 SL"/>
    <n v="1"/>
    <m/>
  </r>
  <r>
    <n v="1387"/>
    <x v="24"/>
    <x v="176"/>
    <s v="DELFINO NINA C."/>
    <s v="ONT"/>
    <x v="1"/>
    <d v="2019-10-27T00:00:00"/>
    <d v="2019-10-27T00:00:00"/>
    <s v="SL"/>
    <m/>
    <s v="1 SL"/>
    <n v="1"/>
    <m/>
  </r>
  <r>
    <n v="1388"/>
    <x v="24"/>
    <x v="188"/>
    <s v="LIMBOC FLORDELIZA J."/>
    <s v="LCR"/>
    <x v="1"/>
    <d v="2019-11-04T00:00:00"/>
    <d v="2019-11-04T00:00:00"/>
    <s v="SL"/>
    <m/>
    <s v="1 SL"/>
    <n v="1"/>
    <m/>
  </r>
  <r>
    <n v="1389"/>
    <x v="24"/>
    <x v="191"/>
    <s v="SALONGA LUCY M."/>
    <s v="EEO/ CITY MARKET"/>
    <x v="1"/>
    <d v="2019-11-05T00:00:00"/>
    <d v="2019-11-05T00:00:00"/>
    <s v="SL"/>
    <m/>
    <s v="1 SL"/>
    <n v="1"/>
    <m/>
  </r>
  <r>
    <n v="1390"/>
    <x v="24"/>
    <x v="191"/>
    <s v="AMBAT MARILOU M."/>
    <s v="EEO/ CITY MARKET"/>
    <x v="1"/>
    <d v="2019-11-13T00:00:00"/>
    <d v="2019-11-16T00:00:00"/>
    <s v="VL"/>
    <m/>
    <s v="4 VL"/>
    <n v="4"/>
    <m/>
  </r>
  <r>
    <n v="1391"/>
    <x v="24"/>
    <x v="183"/>
    <s v="OLIVAR MARINA B."/>
    <s v="COOPERATIVE OFFICE"/>
    <x v="1"/>
    <d v="2019-11-03T00:00:00"/>
    <d v="2019-11-03T00:00:00"/>
    <s v="SL"/>
    <m/>
    <s v="1 SL"/>
    <n v="1"/>
    <m/>
  </r>
  <r>
    <n v="1392"/>
    <x v="24"/>
    <x v="236"/>
    <s v="COTONER NELIA C."/>
    <s v="COOPERATIVE OFFICE"/>
    <x v="1"/>
    <d v="2019-11-28T00:00:00"/>
    <d v="2019-11-29T00:00:00"/>
    <s v="VL"/>
    <m/>
    <s v="2 VL"/>
    <n v="2"/>
    <m/>
  </r>
  <r>
    <n v="1393"/>
    <x v="24"/>
    <x v="217"/>
    <s v="HERNANDO MERIC B."/>
    <s v="CBO"/>
    <x v="1"/>
    <d v="2019-09-23T00:00:00"/>
    <d v="2019-09-23T00:00:00"/>
    <s v="SL"/>
    <m/>
    <s v="1 SL"/>
    <n v="1"/>
    <m/>
  </r>
  <r>
    <n v="1393"/>
    <x v="24"/>
    <x v="217"/>
    <s v="HERNANDO MERIC B."/>
    <s v="CBO"/>
    <x v="1"/>
    <d v="2019-09-25T00:00:00"/>
    <d v="2019-09-26T00:00:00"/>
    <s v="SL"/>
    <m/>
    <s v="2 SL"/>
    <n v="2"/>
    <m/>
  </r>
  <r>
    <n v="1394"/>
    <x v="24"/>
    <x v="218"/>
    <s v="HERNANDO MERIC B."/>
    <s v="CBO"/>
    <x v="1"/>
    <d v="2019-09-30T00:00:00"/>
    <d v="2019-10-01T00:00:00"/>
    <s v="VL"/>
    <m/>
    <s v="2 VL"/>
    <n v="2"/>
    <m/>
  </r>
  <r>
    <n v="1395"/>
    <x v="24"/>
    <x v="237"/>
    <s v="ESPIRITU RONALD M."/>
    <s v="CTO"/>
    <x v="1"/>
    <d v="2019-11-21T00:00:00"/>
    <d v="2019-11-21T00:00:00"/>
    <s v="SL"/>
    <m/>
    <s v="1 SL"/>
    <n v="1"/>
    <m/>
  </r>
  <r>
    <n v="1396"/>
    <x v="24"/>
    <x v="212"/>
    <s v="PARRA VICTORIA S."/>
    <s v="EEO/ CITY MARKET"/>
    <x v="1"/>
    <d v="2019-12-23T00:00:00"/>
    <d v="2019-12-23T00:00:00"/>
    <s v="OTHER"/>
    <s v="FORCE LEAVE"/>
    <s v="1 OTHER"/>
    <n v="1"/>
    <m/>
  </r>
  <r>
    <n v="1396"/>
    <x v="24"/>
    <x v="212"/>
    <s v="PARRA VICTORIA S."/>
    <s v="EEO/ CITY MARKET"/>
    <x v="1"/>
    <d v="2019-12-26T00:00:00"/>
    <d v="2019-12-26T00:00:00"/>
    <s v="OTHER"/>
    <m/>
    <s v="1 OTHER"/>
    <n v="1"/>
    <m/>
  </r>
  <r>
    <n v="1396"/>
    <x v="24"/>
    <x v="212"/>
    <s v="PARRA VICTORIA S."/>
    <s v="EEO/ CITY MARKET"/>
    <x v="1"/>
    <d v="2019-12-28T00:00:00"/>
    <d v="2019-12-28T00:00:00"/>
    <s v="OTHER"/>
    <m/>
    <s v="1 OTHER"/>
    <n v="1"/>
    <m/>
  </r>
  <r>
    <n v="1397"/>
    <x v="24"/>
    <x v="238"/>
    <s v="PARRA VICTORIA S."/>
    <s v="EEO/ CITY MARKET"/>
    <x v="1"/>
    <d v="2019-11-11T00:00:00"/>
    <d v="2019-11-14T00:00:00"/>
    <s v="VL"/>
    <m/>
    <s v="4 VL"/>
    <n v="4"/>
    <m/>
  </r>
  <r>
    <n v="1397"/>
    <x v="24"/>
    <x v="238"/>
    <s v="PARRA VICTORIA S."/>
    <s v="EEO/ CITY MARKET"/>
    <x v="1"/>
    <d v="2019-11-16T00:00:00"/>
    <d v="2019-11-16T00:00:00"/>
    <s v="VL"/>
    <m/>
    <s v="1 VL"/>
    <n v="1"/>
    <m/>
  </r>
  <r>
    <n v="1397"/>
    <x v="24"/>
    <x v="238"/>
    <s v="PARRA VICTORIA S."/>
    <s v="EEO/ CITY MARKET"/>
    <x v="1"/>
    <d v="2019-11-18T00:00:00"/>
    <d v="2019-11-19T00:00:00"/>
    <s v="VL"/>
    <m/>
    <s v="2 VL"/>
    <n v="2"/>
    <m/>
  </r>
  <r>
    <n v="1398"/>
    <x v="24"/>
    <x v="212"/>
    <s v="PARRA VICTORIA S."/>
    <s v="EEO/ CITY MARKET"/>
    <x v="1"/>
    <d v="2019-12-04T00:00:00"/>
    <d v="2019-12-04T00:00:00"/>
    <s v="OTHER"/>
    <s v="ANNIVERSARY"/>
    <s v="1 OTHER"/>
    <n v="1"/>
    <m/>
  </r>
  <r>
    <n v="1399"/>
    <x v="24"/>
    <x v="176"/>
    <s v="HERNANDEZ CORNELIO A."/>
    <s v="CCT"/>
    <x v="1"/>
    <d v="2019-11-06T00:00:00"/>
    <d v="2019-11-06T00:00:00"/>
    <s v="SL"/>
    <m/>
    <s v="1 SL"/>
    <n v="1"/>
    <m/>
  </r>
  <r>
    <n v="1400"/>
    <x v="24"/>
    <x v="188"/>
    <s v="FERMA MARIA VICTORIA D."/>
    <s v="CCT"/>
    <x v="1"/>
    <d v="2019-11-12T00:00:00"/>
    <d v="2019-11-12T00:00:00"/>
    <s v="VL"/>
    <m/>
    <s v="1 VL"/>
    <n v="1"/>
    <m/>
  </r>
  <r>
    <n v="1401"/>
    <x v="24"/>
    <x v="176"/>
    <s v="FERMA MARIA VICTORIA D."/>
    <s v="CCT"/>
    <x v="1"/>
    <d v="2019-11-06T00:00:00"/>
    <d v="2019-11-06T00:00:00"/>
    <s v="SL"/>
    <m/>
    <s v="1 SL"/>
    <n v="1"/>
    <m/>
  </r>
  <r>
    <n v="1402"/>
    <x v="24"/>
    <x v="176"/>
    <s v="PEREY AIRENE O."/>
    <s v="CCT"/>
    <x v="1"/>
    <d v="2019-11-04T00:00:00"/>
    <d v="2019-11-05T00:00:00"/>
    <s v="SL"/>
    <m/>
    <s v="2 SL"/>
    <n v="2"/>
    <m/>
  </r>
  <r>
    <n v="1403"/>
    <x v="24"/>
    <x v="176"/>
    <s v="CHACON ELISA G."/>
    <s v="CCT"/>
    <x v="1"/>
    <d v="2019-11-15T00:00:00"/>
    <d v="2019-11-15T00:00:00"/>
    <s v="OTHER"/>
    <s v="BIRTHDAY LEAVE"/>
    <s v="1 OTHER"/>
    <n v="1"/>
    <m/>
  </r>
  <r>
    <n v="1404"/>
    <x v="24"/>
    <x v="239"/>
    <s v="LEPARDO ROWENA R."/>
    <s v="CCT"/>
    <x v="1"/>
    <d v="2019-11-15T00:00:00"/>
    <d v="2019-11-15T00:00:00"/>
    <s v="OTHER"/>
    <s v="SOLO PARENT"/>
    <s v="1 OTHER"/>
    <n v="1"/>
    <m/>
  </r>
  <r>
    <n v="1405"/>
    <x v="24"/>
    <x v="240"/>
    <s v="OLEGARIO NENITA A."/>
    <s v="LIBRARY"/>
    <x v="1"/>
    <d v="2019-11-13T00:00:00"/>
    <d v="2019-11-14T00:00:00"/>
    <s v="SL"/>
    <m/>
    <s v="2 SL"/>
    <n v="2"/>
    <m/>
  </r>
  <r>
    <n v="1406"/>
    <x v="24"/>
    <x v="240"/>
    <s v="PETIL GLENDA D."/>
    <s v="CCT"/>
    <x v="1"/>
    <d v="2019-11-12T00:00:00"/>
    <d v="2019-11-12T00:00:00"/>
    <s v="SL"/>
    <m/>
    <s v="1 SL"/>
    <n v="1"/>
    <m/>
  </r>
  <r>
    <n v="1407"/>
    <x v="24"/>
    <x v="182"/>
    <s v="GATPANDAN NENITA M."/>
    <s v="LIBRARY"/>
    <x v="1"/>
    <d v="2019-10-04T00:00:00"/>
    <d v="2019-10-04T00:00:00"/>
    <s v="SL"/>
    <m/>
    <s v="1 SL"/>
    <n v="1"/>
    <m/>
  </r>
  <r>
    <n v="1408"/>
    <x v="24"/>
    <x v="227"/>
    <s v="GATPANDAN NENITA M."/>
    <s v="LIBRARY"/>
    <x v="1"/>
    <d v="2019-11-11T00:00:00"/>
    <d v="2019-11-11T00:00:00"/>
    <s v="SL"/>
    <m/>
    <s v="1 SL"/>
    <n v="1"/>
    <m/>
  </r>
  <r>
    <n v="1409"/>
    <x v="24"/>
    <x v="241"/>
    <s v="VELUZ DORMILUNA E."/>
    <s v="CCT"/>
    <x v="1"/>
    <d v="2019-11-14T00:00:00"/>
    <d v="2019-11-14T00:00:00"/>
    <s v="SL"/>
    <m/>
    <s v="1 SL"/>
    <n v="1"/>
    <m/>
  </r>
  <r>
    <n v="1410"/>
    <x v="24"/>
    <x v="191"/>
    <s v="VELUZ DORMILUNA E."/>
    <s v="CCT"/>
    <x v="1"/>
    <d v="2019-11-05T00:00:00"/>
    <d v="2019-11-05T00:00:00"/>
    <s v="SL"/>
    <m/>
    <s v="1 SL"/>
    <n v="1"/>
    <m/>
  </r>
  <r>
    <n v="1411"/>
    <x v="24"/>
    <x v="237"/>
    <s v="GARCIA HAIZEL M."/>
    <s v="CCT"/>
    <x v="1"/>
    <d v="2019-11-21T00:00:00"/>
    <d v="2019-11-21T00:00:00"/>
    <s v="SL"/>
    <m/>
    <s v="1 SL"/>
    <n v="1"/>
    <m/>
  </r>
  <r>
    <n v="1412"/>
    <x v="24"/>
    <x v="176"/>
    <s v="GARCIA HAIZEL M."/>
    <s v="CCT"/>
    <x v="1"/>
    <d v="2019-11-06T00:00:00"/>
    <d v="2019-11-06T00:00:00"/>
    <s v="SL"/>
    <m/>
    <s v="1 SL"/>
    <n v="1"/>
    <m/>
  </r>
  <r>
    <n v="1413"/>
    <x v="24"/>
    <x v="242"/>
    <s v="PATERNO PAULINO P."/>
    <s v="EEO/ CITY MARKET"/>
    <x v="1"/>
    <d v="2019-07-01T00:00:00"/>
    <d v="2019-07-05T00:00:00"/>
    <s v="SL"/>
    <m/>
    <s v="5 SL"/>
    <n v="5"/>
    <m/>
  </r>
  <r>
    <n v="1413"/>
    <x v="24"/>
    <x v="242"/>
    <s v="PATERNO PAULINO P."/>
    <s v="EEO/ CITY MARKET"/>
    <x v="1"/>
    <d v="2019-07-08T00:00:00"/>
    <d v="2019-07-12T00:00:00"/>
    <s v="SL"/>
    <m/>
    <s v="5 SL"/>
    <n v="5"/>
    <m/>
  </r>
  <r>
    <n v="1413"/>
    <x v="24"/>
    <x v="242"/>
    <s v="PATERNO PAULINO P."/>
    <s v="EEO/ CITY MARKET"/>
    <x v="1"/>
    <d v="2019-07-15T00:00:00"/>
    <d v="2019-07-19T00:00:00"/>
    <s v="SL"/>
    <m/>
    <s v="5 SL"/>
    <n v="5"/>
    <m/>
  </r>
  <r>
    <n v="1413"/>
    <x v="24"/>
    <x v="242"/>
    <s v="PATERNO PAULINO P."/>
    <s v="EEO/ CITY MARKET"/>
    <x v="1"/>
    <d v="2019-07-22T00:00:00"/>
    <d v="2019-07-25T00:00:00"/>
    <s v="SL"/>
    <m/>
    <s v="4 SL"/>
    <n v="4"/>
    <m/>
  </r>
  <r>
    <n v="1414"/>
    <x v="24"/>
    <x v="236"/>
    <s v="DIMAPILIS DENNIS C."/>
    <s v="TOPS (ADMIN CSU)"/>
    <x v="1"/>
    <d v="2019-11-28T00:00:00"/>
    <d v="2019-11-29T00:00:00"/>
    <s v="VL"/>
    <m/>
    <s v="2 VL"/>
    <n v="2"/>
    <m/>
  </r>
  <r>
    <n v="1414"/>
    <x v="24"/>
    <x v="236"/>
    <s v="DIMAPILIS DENNIS C."/>
    <s v="TOPS (ADMIN CSU)"/>
    <x v="1"/>
    <d v="2019-12-23T00:00:00"/>
    <d v="2019-12-23T00:00:00"/>
    <s v="VL"/>
    <m/>
    <s v="1 VL"/>
    <n v="1"/>
    <m/>
  </r>
  <r>
    <n v="1414"/>
    <x v="24"/>
    <x v="236"/>
    <s v="DIMAPILIS DENNIS C."/>
    <s v="TOPS (ADMIN CSU)"/>
    <x v="1"/>
    <d v="2019-12-26T00:00:00"/>
    <d v="2019-12-27T00:00:00"/>
    <s v="VL"/>
    <m/>
    <s v="2 VL"/>
    <n v="2"/>
    <m/>
  </r>
  <r>
    <n v="1415"/>
    <x v="24"/>
    <x v="243"/>
    <s v="SUÑIGA CARLOS J."/>
    <s v="CPDO"/>
    <x v="1"/>
    <d v="2019-12-02T00:00:00"/>
    <d v="2019-12-04T00:00:00"/>
    <s v="VL"/>
    <m/>
    <s v="3 VL"/>
    <n v="3"/>
    <m/>
  </r>
  <r>
    <n v="1416"/>
    <x v="24"/>
    <x v="244"/>
    <s v="BUNGCASAN REGINALDO JR. B."/>
    <s v="CPDO"/>
    <x v="1"/>
    <d v="2019-11-12T00:00:00"/>
    <d v="2019-11-13T00:00:00"/>
    <s v="SL"/>
    <m/>
    <s v="2 SL"/>
    <n v="2"/>
    <m/>
  </r>
  <r>
    <n v="1417"/>
    <x v="24"/>
    <x v="245"/>
    <s v="LAGUARDIA JOSELITO R."/>
    <s v="AGRICULTURE OFFICE"/>
    <x v="1"/>
    <d v="2019-12-17T00:00:00"/>
    <d v="2019-12-19T00:00:00"/>
    <s v="OTHER"/>
    <m/>
    <s v="3 OTHER"/>
    <n v="3"/>
    <m/>
  </r>
  <r>
    <n v="1417"/>
    <x v="24"/>
    <x v="245"/>
    <s v="LAGUARDIA JOSELITO R."/>
    <s v="AGRICULTURE OFFICE"/>
    <x v="1"/>
    <d v="2019-12-26T00:00:00"/>
    <d v="2019-12-27T00:00:00"/>
    <s v="OTHER"/>
    <m/>
    <s v="2 OTHER"/>
    <n v="2"/>
    <m/>
  </r>
  <r>
    <n v="1418"/>
    <x v="24"/>
    <x v="240"/>
    <s v="MALUBAY MELINDA D."/>
    <s v="THRDC"/>
    <x v="1"/>
    <d v="2019-11-14T00:00:00"/>
    <d v="2019-11-14T00:00:00"/>
    <s v="OTHER"/>
    <s v="DOMESTIC EMERGENCY"/>
    <s v="1 OTHER"/>
    <n v="1"/>
    <m/>
  </r>
  <r>
    <n v="1419"/>
    <x v="24"/>
    <x v="245"/>
    <s v="MALUBAY MELINDA D."/>
    <s v="THRDC"/>
    <x v="1"/>
    <d v="2019-11-22T00:00:00"/>
    <d v="2019-11-22T00:00:00"/>
    <s v="SL"/>
    <m/>
    <s v="1 SL"/>
    <n v="1"/>
    <m/>
  </r>
  <r>
    <n v="1420"/>
    <x v="24"/>
    <x v="191"/>
    <s v="ALCANTARA RIZALINA B."/>
    <s v="INTEGRATED CENTRAL TERMINAL"/>
    <x v="1"/>
    <d v="2019-11-04T00:00:00"/>
    <d v="2019-11-05T00:00:00"/>
    <s v="SL"/>
    <m/>
    <s v="2 SL"/>
    <n v="2"/>
    <m/>
  </r>
  <r>
    <n v="1421"/>
    <x v="24"/>
    <x v="212"/>
    <s v="ALCANTARA RIZALINA B."/>
    <s v="INTEGRATED CENTRAL TERMINAL"/>
    <x v="1"/>
    <d v="2019-10-21T00:00:00"/>
    <d v="2019-10-21T00:00:00"/>
    <s v="SL"/>
    <m/>
    <s v="1 SL"/>
    <n v="1"/>
    <m/>
  </r>
  <r>
    <n v="1421"/>
    <x v="24"/>
    <x v="212"/>
    <s v="ALCANTARA RIZALINA B."/>
    <s v="INTEGRATED CENTRAL TERMINAL"/>
    <x v="1"/>
    <d v="2019-10-24T00:00:00"/>
    <d v="2019-10-24T00:00:00"/>
    <s v="SL"/>
    <m/>
    <s v="1 SL"/>
    <n v="1"/>
    <m/>
  </r>
  <r>
    <n v="1422"/>
    <x v="24"/>
    <x v="236"/>
    <s v="AUDITOR AILEEN D."/>
    <s v="PIO"/>
    <x v="1"/>
    <d v="2019-11-18T00:00:00"/>
    <d v="2019-11-18T00:00:00"/>
    <s v="SL"/>
    <m/>
    <s v="1 SL"/>
    <n v="1"/>
    <m/>
  </r>
  <r>
    <n v="1423"/>
    <x v="24"/>
    <x v="236"/>
    <s v="PAITON MARY ANN M."/>
    <s v="CHARACTER OFFICE"/>
    <x v="1"/>
    <d v="2019-12-16T00:00:00"/>
    <d v="2019-12-20T00:00:00"/>
    <s v="VL"/>
    <m/>
    <s v="5 VL"/>
    <n v="5"/>
    <m/>
  </r>
  <r>
    <n v="1424"/>
    <x v="24"/>
    <x v="183"/>
    <s v="PAITON MARY ANN M."/>
    <s v="CHARACTER OFFICE"/>
    <x v="1"/>
    <d v="2019-11-13T00:00:00"/>
    <d v="2019-11-13T00:00:00"/>
    <s v="OTHER"/>
    <m/>
    <s v="1 OTHER"/>
    <n v="1"/>
    <m/>
  </r>
  <r>
    <n v="1425"/>
    <x v="24"/>
    <x v="188"/>
    <s v="MENDOZA ARRIES N."/>
    <s v="COMELEC"/>
    <x v="1"/>
    <d v="2019-12-19T00:00:00"/>
    <d v="2019-12-20T00:00:00"/>
    <s v="OTHER"/>
    <m/>
    <s v="2 OTHER"/>
    <n v="2"/>
    <m/>
  </r>
  <r>
    <n v="1425"/>
    <x v="24"/>
    <x v="188"/>
    <s v="MENDOZA ARRIES N."/>
    <s v="COMELEC"/>
    <x v="1"/>
    <d v="2019-12-23T00:00:00"/>
    <d v="2019-12-23T00:00:00"/>
    <s v="OTHER"/>
    <m/>
    <s v="1 OTHER"/>
    <n v="1"/>
    <m/>
  </r>
  <r>
    <n v="1425"/>
    <x v="24"/>
    <x v="188"/>
    <s v="MENDOZA ARRIES N."/>
    <s v="COMELEC"/>
    <x v="1"/>
    <d v="2019-12-26T00:00:00"/>
    <d v="2019-12-27T00:00:00"/>
    <s v="OTHER"/>
    <m/>
    <s v="2 OTHER"/>
    <n v="2"/>
    <m/>
  </r>
  <r>
    <n v="1426"/>
    <x v="24"/>
    <x v="236"/>
    <s v="DE VILLA OFELIA G."/>
    <s v="COMELEC"/>
    <x v="1"/>
    <d v="2019-11-15T00:00:00"/>
    <d v="2019-11-16T00:00:00"/>
    <s v="SL"/>
    <m/>
    <s v="1 SL"/>
    <n v="1"/>
    <m/>
  </r>
  <r>
    <n v="1427"/>
    <x v="24"/>
    <x v="238"/>
    <s v="DE VILLA OFELIA G."/>
    <s v="COMELEC"/>
    <x v="1"/>
    <d v="2019-11-12T00:00:00"/>
    <d v="2019-11-14T00:00:00"/>
    <s v="SL"/>
    <m/>
    <s v="3 SL"/>
    <n v="3"/>
    <m/>
  </r>
  <r>
    <n v="1428"/>
    <x v="24"/>
    <x v="246"/>
    <s v="HERNANDEZ ROBERTO M."/>
    <s v="FPTMNHS"/>
    <x v="1"/>
    <d v="2019-12-02T00:00:00"/>
    <d v="2019-12-04T00:00:00"/>
    <s v="OTHER"/>
    <s v="SPECIAL PRIVILEGE"/>
    <s v="3 OTHER"/>
    <n v="3"/>
    <m/>
  </r>
  <r>
    <n v="1429"/>
    <x v="24"/>
    <x v="187"/>
    <s v="PEÑAFIEL MELISSA Q."/>
    <s v="CBO"/>
    <x v="1"/>
    <d v="2019-10-22T00:00:00"/>
    <d v="2019-10-22T00:00:00"/>
    <s v="OTHER"/>
    <s v="BIRTHDAY LEAVE"/>
    <s v="1 OTHER"/>
    <n v="1"/>
    <m/>
  </r>
  <r>
    <n v="1430"/>
    <x v="25"/>
    <x v="243"/>
    <s v="LUCIANO ADELAIDA C."/>
    <s v="MO"/>
    <x v="1"/>
    <d v="2019-11-22T00:00:00"/>
    <d v="2019-11-22T00:00:00"/>
    <s v="SL"/>
    <m/>
    <s v="1 SL"/>
    <n v="1"/>
    <m/>
  </r>
  <r>
    <n v="1430"/>
    <x v="25"/>
    <x v="243"/>
    <s v="LUCIANO ADELAIDA C."/>
    <s v="MO"/>
    <x v="1"/>
    <d v="2019-11-25T00:00:00"/>
    <d v="2019-11-26T00:00:00"/>
    <s v="SL"/>
    <m/>
    <s v="2 SL"/>
    <n v="2"/>
    <m/>
  </r>
  <r>
    <n v="1431"/>
    <x v="25"/>
    <x v="237"/>
    <s v="CORTEZ MARCOS NOEL A."/>
    <s v="ASSESSORS OFFICE"/>
    <x v="1"/>
    <d v="2019-11-19T00:00:00"/>
    <d v="2019-11-21T00:00:00"/>
    <s v="SL"/>
    <m/>
    <s v="3 SL"/>
    <n v="3"/>
    <m/>
  </r>
  <r>
    <n v="1432"/>
    <x v="25"/>
    <x v="237"/>
    <s v="CARAAN ANNABELLE F."/>
    <s v="ASSESSORS OFFICE"/>
    <x v="1"/>
    <d v="2019-11-19T00:00:00"/>
    <d v="2019-11-19T00:00:00"/>
    <s v="OTHER"/>
    <s v="DOMESTIC EMERGENCY"/>
    <s v="1 OTHER"/>
    <n v="1"/>
    <m/>
  </r>
  <r>
    <n v="1433"/>
    <x v="25"/>
    <x v="237"/>
    <s v="ANGCAYA OFELIA G."/>
    <s v="ASSESSORS OFFICE"/>
    <x v="1"/>
    <d v="2019-11-20T00:00:00"/>
    <d v="2019-11-20T00:00:00"/>
    <s v="OTHER"/>
    <s v="DOMESTIC EMERGENCY"/>
    <s v="1 OTHER"/>
    <n v="1"/>
    <m/>
  </r>
  <r>
    <n v="1434"/>
    <x v="25"/>
    <x v="247"/>
    <s v="HERNANDEZ ROBERTO M."/>
    <s v="FPTMNHS"/>
    <x v="1"/>
    <d v="2019-12-05T00:00:00"/>
    <d v="2019-12-06T00:00:00"/>
    <s v="OTHER"/>
    <s v="FORCE LEAVE"/>
    <s v="2 OTHER"/>
    <n v="2"/>
    <m/>
  </r>
  <r>
    <n v="1434"/>
    <x v="25"/>
    <x v="248"/>
    <s v="HERNANDEZ ROBERTO M."/>
    <s v="FPTMNHS"/>
    <x v="1"/>
    <d v="2019-12-09T00:00:00"/>
    <d v="2019-12-11T00:00:00"/>
    <s v="OTHER"/>
    <m/>
    <s v="3 OTHER"/>
    <n v="3"/>
    <m/>
  </r>
  <r>
    <n v="1435"/>
    <x v="25"/>
    <x v="237"/>
    <s v="ANGCAYA OFELIA G."/>
    <s v="ASSESSORS OFFICE"/>
    <x v="1"/>
    <d v="2019-11-21T00:00:00"/>
    <d v="2019-11-22T00:00:00"/>
    <s v="SL"/>
    <m/>
    <s v="2 SL"/>
    <n v="2"/>
    <m/>
  </r>
  <r>
    <n v="1436"/>
    <x v="25"/>
    <x v="249"/>
    <s v="BAYOT RUMER M."/>
    <s v="ASSESSORS OFFICE"/>
    <x v="1"/>
    <d v="2019-12-09T00:00:00"/>
    <d v="2019-12-09T00:00:00"/>
    <s v="SL"/>
    <m/>
    <s v="1 SL"/>
    <n v="1"/>
    <m/>
  </r>
  <r>
    <n v="1437"/>
    <x v="25"/>
    <x v="250"/>
    <s v="ANGCAYA OFELIA G."/>
    <s v="ASSESSORS OFFICE"/>
    <x v="1"/>
    <d v="2019-12-09T00:00:00"/>
    <d v="2019-12-09T00:00:00"/>
    <s v="SL"/>
    <m/>
    <s v="1 SL"/>
    <n v="1"/>
    <m/>
  </r>
  <r>
    <n v="1438"/>
    <x v="25"/>
    <x v="247"/>
    <s v="BAYBAY MA. PAZ R."/>
    <s v="MO"/>
    <x v="1"/>
    <d v="2019-12-16T00:00:00"/>
    <d v="2019-12-20T00:00:00"/>
    <s v="OTHER"/>
    <s v="FORCE LEAVE"/>
    <s v="5 OTHER"/>
    <n v="5"/>
    <m/>
  </r>
  <r>
    <n v="1439"/>
    <x v="25"/>
    <x v="247"/>
    <s v="BAYBAY MA. PAZ R."/>
    <s v="MO"/>
    <x v="1"/>
    <d v="2019-11-25T00:00:00"/>
    <d v="2019-11-27T00:00:00"/>
    <s v="SL"/>
    <m/>
    <s v="3 SL"/>
    <n v="3"/>
    <m/>
  </r>
  <r>
    <n v="1440"/>
    <x v="25"/>
    <x v="247"/>
    <s v="ALCANTARA RIZALINA B."/>
    <s v="INTEGRATED CENTRAL TERMINAL"/>
    <x v="1"/>
    <d v="2019-12-13T00:00:00"/>
    <d v="2019-12-13T00:00:00"/>
    <s v="OTHER"/>
    <s v="FORCE LEAVE"/>
    <s v="1 OTHER"/>
    <n v="1"/>
    <m/>
  </r>
  <r>
    <n v="1440"/>
    <x v="25"/>
    <x v="247"/>
    <s v="ALCANTARA RIZALINA B."/>
    <s v="INTEGRATED CENTRAL TERMINAL"/>
    <x v="1"/>
    <d v="2019-12-18T00:00:00"/>
    <d v="2019-12-18T00:00:00"/>
    <s v="OTHER"/>
    <s v="FORCE LEAVE"/>
    <s v="1 OTHER"/>
    <n v="1"/>
    <m/>
  </r>
  <r>
    <n v="1440"/>
    <x v="25"/>
    <x v="247"/>
    <s v="ALCANTARA RIZALINA B."/>
    <s v="INTEGRATED CENTRAL TERMINAL"/>
    <x v="1"/>
    <d v="2019-12-23T00:00:00"/>
    <d v="2019-12-23T00:00:00"/>
    <s v="OTHER"/>
    <s v="FORCE LEAVE"/>
    <s v="1 OTHER"/>
    <n v="1"/>
    <m/>
  </r>
  <r>
    <n v="1440"/>
    <x v="25"/>
    <x v="247"/>
    <s v="ALCANTARA RIZALINA B."/>
    <s v="INTEGRATED CENTRAL TERMINAL"/>
    <x v="1"/>
    <d v="2019-12-26T00:00:00"/>
    <d v="2019-12-27T00:00:00"/>
    <s v="OTHER"/>
    <s v="FORCE LEAVE"/>
    <s v="2 OTHER"/>
    <n v="2"/>
    <m/>
  </r>
  <r>
    <n v="1441"/>
    <x v="25"/>
    <x v="246"/>
    <s v="DIMARANAN REYNALDO R."/>
    <s v="EEO/ CITY MARKET"/>
    <x v="1"/>
    <d v="2019-11-19T00:00:00"/>
    <d v="2019-11-19T00:00:00"/>
    <s v="SL"/>
    <m/>
    <s v="1 SL"/>
    <n v="1"/>
    <m/>
  </r>
  <r>
    <n v="1442"/>
    <x v="25"/>
    <x v="246"/>
    <s v="UNTALAN DIVINA R."/>
    <s v="CTO"/>
    <x v="1"/>
    <d v="2019-11-25T00:00:00"/>
    <d v="2019-11-25T00:00:00"/>
    <s v="SL"/>
    <m/>
    <s v="1 SL"/>
    <n v="1"/>
    <m/>
  </r>
  <r>
    <n v="1443"/>
    <x v="25"/>
    <x v="247"/>
    <s v="PINALES GLORIA P."/>
    <s v="CCT"/>
    <x v="1"/>
    <d v="2019-12-12T00:00:00"/>
    <d v="2019-12-12T00:00:00"/>
    <s v="VL"/>
    <m/>
    <s v="1 VL"/>
    <n v="1"/>
    <m/>
  </r>
  <r>
    <n v="1444"/>
    <x v="25"/>
    <x v="214"/>
    <s v="CORTEZ MARCOS NOEL A."/>
    <s v="ASSESSORS OFFICE"/>
    <x v="1"/>
    <d v="2019-10-23T00:00:00"/>
    <d v="2019-10-25T00:00:00"/>
    <s v="SL"/>
    <m/>
    <s v="3 SL"/>
    <n v="3"/>
    <m/>
  </r>
  <r>
    <n v="1445"/>
    <x v="25"/>
    <x v="247"/>
    <s v="DE VILLA OFELIA G."/>
    <s v="COMELEC"/>
    <x v="1"/>
    <d v="2019-11-28T00:00:00"/>
    <d v="2019-11-29T00:00:00"/>
    <s v="SL"/>
    <m/>
    <s v="2 SL"/>
    <n v="2"/>
    <m/>
  </r>
  <r>
    <n v="1446"/>
    <x v="25"/>
    <x v="251"/>
    <s v="ALEGRE VIVENCIO A."/>
    <s v="AGRICULTURE OFFICE"/>
    <x v="1"/>
    <d v="2019-12-20T00:00:00"/>
    <d v="2019-12-20T00:00:00"/>
    <s v="OTHER"/>
    <m/>
    <s v="1 OTHER"/>
    <n v="1"/>
    <m/>
  </r>
  <r>
    <n v="1447"/>
    <x v="25"/>
    <x v="251"/>
    <s v="ALEGRE VIVENCIO A."/>
    <s v="AGRICULTURE OFFICE"/>
    <x v="1"/>
    <d v="2019-12-18T00:00:00"/>
    <d v="2019-12-19T00:00:00"/>
    <s v="VL"/>
    <m/>
    <s v="2 VL"/>
    <n v="2"/>
    <m/>
  </r>
  <r>
    <n v="1448"/>
    <x v="25"/>
    <x v="251"/>
    <s v="PANALIGAN GIL L."/>
    <s v="AGRICULTURE OFFICE"/>
    <x v="1"/>
    <d v="2019-12-06T00:00:00"/>
    <d v="2019-12-06T00:00:00"/>
    <s v="SL"/>
    <m/>
    <s v="1 SL"/>
    <n v="1"/>
    <m/>
  </r>
  <r>
    <n v="1449"/>
    <x v="25"/>
    <x v="247"/>
    <s v="FERMA ARCELI C."/>
    <s v="INTERNAL"/>
    <x v="1"/>
    <d v="2019-11-18T00:00:00"/>
    <d v="2019-11-22T00:00:00"/>
    <s v="OTHER"/>
    <s v="MOURNING LEAVE"/>
    <s v="5 OTHER"/>
    <n v="5"/>
    <m/>
  </r>
  <r>
    <n v="1449"/>
    <x v="25"/>
    <x v="247"/>
    <s v="FERMA ARCELI C."/>
    <s v="INTERNAL"/>
    <x v="1"/>
    <d v="2019-11-25T00:00:00"/>
    <d v="2019-11-26T00:00:00"/>
    <s v="OTHER"/>
    <s v="MOURNING LEAVE"/>
    <s v="2 OTHER"/>
    <n v="2"/>
    <m/>
  </r>
  <r>
    <n v="1450"/>
    <x v="25"/>
    <x v="247"/>
    <s v="FERMA ARCELI C."/>
    <s v="INTERNAL"/>
    <x v="1"/>
    <d v="2019-11-27T00:00:00"/>
    <d v="2019-11-28T00:00:00"/>
    <s v="SL"/>
    <m/>
    <s v="2 SL"/>
    <n v="2"/>
    <m/>
  </r>
  <r>
    <n v="1451"/>
    <x v="25"/>
    <x v="247"/>
    <s v="FERMA ARCELI C."/>
    <s v="INTERNAL"/>
    <x v="1"/>
    <d v="2019-11-05T00:00:00"/>
    <d v="2019-11-05T00:00:00"/>
    <s v="SL"/>
    <m/>
    <s v="1 SL"/>
    <n v="1"/>
    <m/>
  </r>
  <r>
    <n v="1451"/>
    <x v="25"/>
    <x v="247"/>
    <s v="FERMA ARCELI C."/>
    <s v="INTERNAL"/>
    <x v="1"/>
    <d v="2019-11-13T00:00:00"/>
    <d v="2019-11-13T00:00:00"/>
    <s v="SL"/>
    <m/>
    <s v="1 SL"/>
    <n v="1"/>
    <m/>
  </r>
  <r>
    <n v="1452"/>
    <x v="25"/>
    <x v="251"/>
    <s v="LUCIANO ADELAIDA C."/>
    <s v="MO"/>
    <x v="1"/>
    <d v="2019-12-26T00:00:00"/>
    <d v="2019-12-27T00:00:00"/>
    <s v="OTHER"/>
    <s v="FORCE LEAVE"/>
    <s v="2 OTHER"/>
    <n v="2"/>
    <m/>
  </r>
  <r>
    <n v="1453"/>
    <x v="25"/>
    <x v="247"/>
    <s v="MANALO ELIADA F."/>
    <s v="SP"/>
    <x v="1"/>
    <d v="2019-12-19T00:00:00"/>
    <d v="2019-12-20T00:00:00"/>
    <s v="VL"/>
    <m/>
    <s v="2 VL"/>
    <n v="2"/>
    <m/>
  </r>
  <r>
    <n v="1453"/>
    <x v="25"/>
    <x v="247"/>
    <s v="MANALO ELIADA F."/>
    <s v="SP"/>
    <x v="1"/>
    <d v="2019-12-23T00:00:00"/>
    <d v="2019-12-23T00:00:00"/>
    <s v="VL"/>
    <m/>
    <s v="1 VL"/>
    <n v="1"/>
    <m/>
  </r>
  <r>
    <n v="1453"/>
    <x v="25"/>
    <x v="247"/>
    <s v="MANALO ELIADA F."/>
    <s v="SP"/>
    <x v="1"/>
    <d v="2019-12-26T00:00:00"/>
    <d v="2019-12-27T00:00:00"/>
    <s v="VL"/>
    <m/>
    <s v="2 VL"/>
    <n v="2"/>
    <m/>
  </r>
  <r>
    <n v="1454"/>
    <x v="25"/>
    <x v="252"/>
    <s v="MARINDUQUE ANNE RENELYN P."/>
    <s v="VMO"/>
    <x v="1"/>
    <d v="2019-12-26T00:00:00"/>
    <d v="2019-12-27T00:00:00"/>
    <s v="VL"/>
    <m/>
    <s v="2 VL"/>
    <n v="2"/>
    <m/>
  </r>
  <r>
    <n v="1455"/>
    <x v="25"/>
    <x v="252"/>
    <s v="MARINDUQUE ANNE RENELYN P."/>
    <s v="VMO"/>
    <x v="1"/>
    <d v="2019-12-11T00:00:00"/>
    <d v="2019-12-12T00:00:00"/>
    <s v="OTHER"/>
    <s v="FORCE LEAVE"/>
    <s v="2 OTHER"/>
    <n v="2"/>
    <m/>
  </r>
  <r>
    <n v="1456"/>
    <x v="25"/>
    <x v="252"/>
    <s v="MARINDUQUE ANNE RENELYN P."/>
    <s v="VMO"/>
    <x v="1"/>
    <d v="2019-12-04T00:00:00"/>
    <d v="2019-12-04T00:00:00"/>
    <s v="SL"/>
    <m/>
    <s v="1 SL"/>
    <n v="1"/>
    <m/>
  </r>
  <r>
    <n v="1457"/>
    <x v="25"/>
    <x v="253"/>
    <s v="REYES ELSA T."/>
    <s v="SP"/>
    <x v="1"/>
    <d v="2019-12-27T00:00:00"/>
    <d v="2019-12-27T00:00:00"/>
    <s v="OTHER"/>
    <m/>
    <s v="1 OTHER"/>
    <n v="1"/>
    <m/>
  </r>
  <r>
    <n v="1458"/>
    <x v="25"/>
    <x v="252"/>
    <s v="LANTING AILEEN D."/>
    <s v="CHARACTER OFFICE"/>
    <x v="1"/>
    <d v="2019-12-11T00:00:00"/>
    <d v="2019-12-11T00:00:00"/>
    <s v="VL"/>
    <m/>
    <s v="1 VL"/>
    <n v="1"/>
    <m/>
  </r>
  <r>
    <n v="1459"/>
    <x v="25"/>
    <x v="251"/>
    <s v="LANTING AILEEN D."/>
    <s v="CHARACTER OFFICE"/>
    <x v="1"/>
    <d v="2019-12-06T00:00:00"/>
    <d v="2019-12-06T00:00:00"/>
    <s v="SL"/>
    <m/>
    <s v="1 SL"/>
    <n v="1"/>
    <m/>
  </r>
  <r>
    <n v="1460"/>
    <x v="25"/>
    <x v="254"/>
    <s v="MENDOZA JUANITO N."/>
    <s v="PICNIC GROVE"/>
    <x v="1"/>
    <d v="2019-11-23T00:00:00"/>
    <d v="2019-11-23T00:00:00"/>
    <s v="OTHER"/>
    <m/>
    <s v="0 OTHER"/>
    <n v="0"/>
    <m/>
  </r>
  <r>
    <n v="1461"/>
    <x v="25"/>
    <x v="219"/>
    <s v="ANARNA CRISTINA F."/>
    <s v="PICNIC GROVE"/>
    <x v="1"/>
    <d v="2019-12-02T00:00:00"/>
    <d v="2019-12-02T00:00:00"/>
    <s v="OTHER"/>
    <s v="FORCE LEAVE"/>
    <s v="1 OTHER"/>
    <n v="1"/>
    <m/>
  </r>
  <r>
    <n v="1461"/>
    <x v="25"/>
    <x v="219"/>
    <s v="ANARNA CRISTINA F."/>
    <s v="PICNIC GROVE"/>
    <x v="1"/>
    <d v="2019-12-09T00:00:00"/>
    <d v="2019-12-10T00:00:00"/>
    <s v="OTHER"/>
    <s v="FORCE LEAVE"/>
    <s v="2 OTHER"/>
    <n v="2"/>
    <m/>
  </r>
  <r>
    <n v="1461"/>
    <x v="25"/>
    <x v="219"/>
    <s v="ANARNA CRISTINA F."/>
    <s v="PICNIC GROVE"/>
    <x v="1"/>
    <d v="2019-12-16T00:00:00"/>
    <d v="2019-12-17T00:00:00"/>
    <s v="OTHER"/>
    <s v="FORCE LEAVE"/>
    <s v="2 OTHER"/>
    <n v="2"/>
    <m/>
  </r>
  <r>
    <n v="1462"/>
    <x v="25"/>
    <x v="255"/>
    <s v="DE OCAMPO MA. ELENA D."/>
    <s v="SP"/>
    <x v="1"/>
    <d v="2019-12-26T00:00:00"/>
    <d v="2019-12-27T00:00:00"/>
    <s v="OTHER"/>
    <s v="FORCE LEAVE"/>
    <s v="2 OTHER"/>
    <n v="2"/>
    <m/>
  </r>
  <r>
    <n v="1463"/>
    <x v="25"/>
    <x v="256"/>
    <s v="DE OCAMPO MA. ELENA D."/>
    <s v="SP"/>
    <x v="1"/>
    <d v="2019-12-16T00:00:00"/>
    <d v="2019-12-18T00:00:00"/>
    <s v="OTHER"/>
    <s v="FORCE LEAVE"/>
    <s v="3 OTHER"/>
    <n v="3"/>
    <m/>
  </r>
  <r>
    <n v="1464"/>
    <x v="25"/>
    <x v="244"/>
    <s v="VILLAVIRAY MA. CANDELARIA D."/>
    <s v="PICNIC GROVE"/>
    <x v="1"/>
    <d v="2019-11-20T00:00:00"/>
    <d v="2019-11-21T00:00:00"/>
    <s v="OTHER"/>
    <s v="FORCE LEAVE"/>
    <s v="2 OTHER"/>
    <n v="2"/>
    <m/>
  </r>
  <r>
    <n v="1464"/>
    <x v="25"/>
    <x v="244"/>
    <s v="VILLAVIRAY MA. CANDELARIA D."/>
    <s v="PICNIC GROVE"/>
    <x v="1"/>
    <d v="2019-11-24T00:00:00"/>
    <d v="2019-11-24T00:00:00"/>
    <s v="OTHER"/>
    <s v="FORCE LEAVE"/>
    <s v="1 OTHER"/>
    <n v="1"/>
    <m/>
  </r>
  <r>
    <n v="1464"/>
    <x v="25"/>
    <x v="244"/>
    <s v="VILLAVIRAY MA. CANDELARIA D."/>
    <s v="PICNIC GROVE"/>
    <x v="1"/>
    <d v="2019-11-27T00:00:00"/>
    <d v="2019-11-28T00:00:00"/>
    <s v="OTHER"/>
    <s v="FORCE LEAVE"/>
    <s v="2 OTHER"/>
    <n v="2"/>
    <m/>
  </r>
  <r>
    <n v="1465"/>
    <x v="25"/>
    <x v="249"/>
    <s v="DE OCAMPO MARISSA B."/>
    <s v="THRDC"/>
    <x v="1"/>
    <d v="2019-12-04T00:00:00"/>
    <d v="2019-12-04T00:00:00"/>
    <s v="OTHER"/>
    <s v="DOMESTIC EMERGENCY"/>
    <s v="1 OTHER"/>
    <n v="1"/>
    <m/>
  </r>
  <r>
    <n v="1465"/>
    <x v="25"/>
    <x v="249"/>
    <s v="DE OCAMPO MARISSA B."/>
    <s v="THRDC"/>
    <x v="1"/>
    <d v="2019-12-09T00:00:00"/>
    <d v="2019-12-09T00:00:00"/>
    <s v="OTHER"/>
    <s v="DOMESTIC EMERGENCY"/>
    <s v="1 OTHER"/>
    <n v="1"/>
    <m/>
  </r>
  <r>
    <n v="1466"/>
    <x v="25"/>
    <x v="240"/>
    <s v="MADRAZO ALLAN PAUL A."/>
    <s v="CEO"/>
    <x v="1"/>
    <d v="2019-11-04T00:00:00"/>
    <d v="2019-11-04T00:00:00"/>
    <s v="SL"/>
    <m/>
    <s v="1 SL"/>
    <n v="1"/>
    <m/>
  </r>
  <r>
    <n v="1467"/>
    <x v="25"/>
    <x v="240"/>
    <s v="SUMAGUI MARISSA D."/>
    <s v="CEO"/>
    <x v="1"/>
    <d v="2019-11-04T00:00:00"/>
    <d v="2019-11-04T00:00:00"/>
    <s v="SL"/>
    <m/>
    <s v="1 SL"/>
    <n v="1"/>
    <m/>
  </r>
  <r>
    <n v="1468"/>
    <x v="25"/>
    <x v="257"/>
    <s v="GOMEZ EMMA M."/>
    <s v="CEO"/>
    <x v="1"/>
    <d v="2019-11-22T00:00:00"/>
    <d v="2019-11-22T00:00:00"/>
    <s v="SL"/>
    <m/>
    <s v="1 SL"/>
    <n v="1"/>
    <m/>
  </r>
  <r>
    <n v="1468"/>
    <x v="25"/>
    <x v="257"/>
    <s v="GOMEZ EMMA M."/>
    <s v="CEO"/>
    <x v="1"/>
    <d v="2019-11-27T00:00:00"/>
    <d v="2019-11-27T00:00:00"/>
    <s v="SL"/>
    <m/>
    <s v="1 SL"/>
    <n v="1"/>
    <m/>
  </r>
  <r>
    <n v="1469"/>
    <x v="25"/>
    <x v="188"/>
    <s v="GOMEZ EMMA M."/>
    <s v="CEO"/>
    <x v="1"/>
    <d v="2019-11-04T00:00:00"/>
    <d v="2019-11-04T00:00:00"/>
    <s v="SL"/>
    <m/>
    <s v="1 SL"/>
    <n v="1"/>
    <m/>
  </r>
  <r>
    <n v="1470"/>
    <x v="25"/>
    <x v="248"/>
    <s v="MENDOZA PRESCILA S."/>
    <s v="CEO"/>
    <x v="1"/>
    <d v="2019-12-02T00:00:00"/>
    <d v="2019-12-02T00:00:00"/>
    <s v="SL"/>
    <m/>
    <s v="1 SL"/>
    <n v="1"/>
    <m/>
  </r>
  <r>
    <n v="1471"/>
    <x v="25"/>
    <x v="204"/>
    <s v="MENDOZA PRESCILA S."/>
    <s v="CEO"/>
    <x v="1"/>
    <d v="2019-11-07T00:00:00"/>
    <d v="2019-11-07T00:00:00"/>
    <s v="SL"/>
    <m/>
    <s v="1 SL"/>
    <n v="1"/>
    <m/>
  </r>
  <r>
    <n v="1472"/>
    <x v="25"/>
    <x v="200"/>
    <s v="VILLAVIRAY MAR CLYDE D."/>
    <s v="CHO"/>
    <x v="1"/>
    <d v="2019-10-23T00:00:00"/>
    <d v="2019-10-25T00:00:00"/>
    <s v="VL"/>
    <m/>
    <s v="3 VL"/>
    <n v="3"/>
    <m/>
  </r>
  <r>
    <n v="1472"/>
    <x v="25"/>
    <x v="200"/>
    <s v="VILLAVIRAY MAR CLYDE D."/>
    <s v="CHO"/>
    <x v="1"/>
    <d v="2019-10-28T00:00:00"/>
    <d v="2019-10-28T00:00:00"/>
    <s v="VL"/>
    <m/>
    <s v="1 VL"/>
    <n v="1"/>
    <m/>
  </r>
  <r>
    <n v="1473"/>
    <x v="25"/>
    <x v="237"/>
    <s v="MIRANDO EDITH B."/>
    <s v="CHO"/>
    <x v="1"/>
    <d v="2019-12-03T00:00:00"/>
    <d v="2019-12-03T00:00:00"/>
    <s v="OTHER"/>
    <s v="DOMESTIC EMERGENCY"/>
    <s v="1 OTHER"/>
    <n v="1"/>
    <m/>
  </r>
  <r>
    <n v="1474"/>
    <x v="25"/>
    <x v="245"/>
    <s v="MIRANDA ROBERTO D."/>
    <s v="CHO"/>
    <x v="1"/>
    <m/>
    <m/>
    <s v="OTHER"/>
    <s v="TERMINAL LEAVE"/>
    <s v="0 OTHER"/>
    <n v="0"/>
    <m/>
  </r>
  <r>
    <n v="1475"/>
    <x v="25"/>
    <x v="176"/>
    <s v="DE OCAMPO MA. ELENA D."/>
    <s v="SP"/>
    <x v="1"/>
    <d v="2019-11-06T00:00:00"/>
    <d v="2019-11-06T00:00:00"/>
    <s v="SL"/>
    <m/>
    <s v="1 SL"/>
    <n v="1"/>
    <m/>
  </r>
  <r>
    <n v="1476"/>
    <x v="25"/>
    <x v="214"/>
    <s v="CALANOG ALMA P."/>
    <s v="VMO"/>
    <x v="1"/>
    <d v="2019-11-07T00:00:00"/>
    <d v="2019-11-08T00:00:00"/>
    <s v="VL"/>
    <m/>
    <s v="2 VL"/>
    <n v="2"/>
    <m/>
  </r>
  <r>
    <n v="1476"/>
    <x v="25"/>
    <x v="214"/>
    <s v="CALANOG ALMA P."/>
    <s v="VMO"/>
    <x v="1"/>
    <d v="2019-11-11T00:00:00"/>
    <d v="2019-11-11T00:00:00"/>
    <s v="VL"/>
    <m/>
    <s v="1 VL"/>
    <n v="1"/>
    <m/>
  </r>
  <r>
    <n v="1477"/>
    <x v="25"/>
    <x v="243"/>
    <s v="ANGCAYA JUANITO A."/>
    <s v="PICNIC GROVE"/>
    <x v="1"/>
    <d v="2019-12-03T00:00:00"/>
    <d v="2019-12-06T00:00:00"/>
    <s v="OTHER"/>
    <s v="FORCE LEAVE"/>
    <s v="4 OTHER"/>
    <n v="4"/>
    <m/>
  </r>
  <r>
    <n v="1478"/>
    <x v="25"/>
    <x v="247"/>
    <s v="PANALIGAN GIL L."/>
    <s v="AGRICULTURE OFFICE"/>
    <x v="1"/>
    <d v="2019-12-20T00:00:00"/>
    <d v="2019-12-20T00:00:00"/>
    <s v="OTHER"/>
    <s v="FORCE LEAVE"/>
    <s v="1 OTHER"/>
    <n v="1"/>
    <m/>
  </r>
  <r>
    <n v="1478"/>
    <x v="25"/>
    <x v="247"/>
    <s v="PANALIGAN GIL L."/>
    <s v="AGRICULTURE OFFICE"/>
    <x v="1"/>
    <d v="2019-12-23T00:00:00"/>
    <d v="2019-12-23T00:00:00"/>
    <s v="OTHER"/>
    <s v="FORCE LEAVE"/>
    <s v="1 OTHER"/>
    <n v="1"/>
    <m/>
  </r>
  <r>
    <n v="1478"/>
    <x v="25"/>
    <x v="247"/>
    <s v="PANALIGAN GIL L."/>
    <s v="AGRICULTURE OFFICE"/>
    <x v="1"/>
    <d v="2019-12-26T00:00:00"/>
    <d v="2019-12-27T00:00:00"/>
    <s v="OTHER"/>
    <s v="FORCE LEAVE"/>
    <s v="2 OTHER"/>
    <n v="2"/>
    <m/>
  </r>
  <r>
    <n v="1479"/>
    <x v="25"/>
    <x v="247"/>
    <s v="PERENA RUBILINDA C."/>
    <s v="MO"/>
    <x v="1"/>
    <d v="2019-12-02T00:00:00"/>
    <d v="2019-12-02T00:00:00"/>
    <s v="VL"/>
    <m/>
    <s v="1 VL"/>
    <n v="1"/>
    <m/>
  </r>
  <r>
    <n v="1480"/>
    <x v="25"/>
    <x v="247"/>
    <s v="MONTENEGRO RODELIO A."/>
    <s v="CEO"/>
    <x v="1"/>
    <d v="2019-11-27T00:00:00"/>
    <d v="2019-11-29T00:00:00"/>
    <s v="SL"/>
    <m/>
    <s v="3 SL"/>
    <n v="3"/>
    <m/>
  </r>
  <r>
    <n v="1481"/>
    <x v="25"/>
    <x v="258"/>
    <s v="MALABANAN ALMA A."/>
    <s v="HRMO"/>
    <x v="1"/>
    <d v="2019-12-11T00:00:00"/>
    <d v="2019-12-13T00:00:00"/>
    <s v="VL"/>
    <m/>
    <s v="3 VL"/>
    <n v="3"/>
    <m/>
  </r>
  <r>
    <n v="1482"/>
    <x v="25"/>
    <x v="247"/>
    <s v="HERNANDEZ ROBERTO M."/>
    <s v="FPTMNHS"/>
    <x v="1"/>
    <d v="2019-12-12T00:00:00"/>
    <d v="2019-12-13T00:00:00"/>
    <s v="VL"/>
    <m/>
    <s v="2 VL"/>
    <n v="2"/>
    <m/>
  </r>
  <r>
    <n v="1482"/>
    <x v="25"/>
    <x v="247"/>
    <s v="HERNANDEZ ROBERTO M."/>
    <s v="FPTMNHS"/>
    <x v="1"/>
    <d v="2019-12-16T00:00:00"/>
    <d v="2019-12-20T00:00:00"/>
    <s v="VL"/>
    <m/>
    <s v="5 VL"/>
    <n v="5"/>
    <m/>
  </r>
  <r>
    <n v="1482"/>
    <x v="25"/>
    <x v="247"/>
    <s v="HERNANDEZ ROBERTO M."/>
    <s v="FPTMNHS"/>
    <x v="1"/>
    <d v="2019-12-23T00:00:00"/>
    <d v="2019-12-23T00:00:00"/>
    <s v="VL"/>
    <m/>
    <s v="1 VL"/>
    <n v="1"/>
    <m/>
  </r>
  <r>
    <n v="1482"/>
    <x v="25"/>
    <x v="247"/>
    <s v="HERNANDEZ ROBERTO M."/>
    <s v="FPTMNHS"/>
    <x v="1"/>
    <d v="2019-12-26T00:00:00"/>
    <d v="2019-12-27T00:00:00"/>
    <s v="VL"/>
    <m/>
    <s v="2 VL"/>
    <n v="2"/>
    <m/>
  </r>
  <r>
    <n v="1"/>
    <x v="26"/>
    <x v="259"/>
    <s v="HAPITA MELANIE A."/>
    <s v="ONT"/>
    <x v="0"/>
    <d v="2020-01-16T00:00:00"/>
    <d v="2020-01-17T00:00:00"/>
    <s v="VL"/>
    <m/>
    <s v="2 VL"/>
    <n v="2"/>
    <m/>
  </r>
  <r>
    <n v="1"/>
    <x v="26"/>
    <x v="259"/>
    <s v="HAPITA MELANIE A."/>
    <s v="ONT"/>
    <x v="0"/>
    <d v="2020-01-20T00:00:00"/>
    <d v="2020-01-21T00:00:00"/>
    <s v="VL"/>
    <m/>
    <s v="2 VL"/>
    <n v="2"/>
    <m/>
  </r>
  <r>
    <n v="2"/>
    <x v="26"/>
    <x v="259"/>
    <s v="SOLANOY KARENE  "/>
    <s v="ONT"/>
    <x v="1"/>
    <d v="2020-01-15T00:00:00"/>
    <d v="2020-01-17T00:00:00"/>
    <s v="VL"/>
    <m/>
    <s v="3 VL"/>
    <n v="3"/>
    <m/>
  </r>
  <r>
    <n v="2"/>
    <x v="26"/>
    <x v="259"/>
    <s v="SOLANOY KARENE  "/>
    <s v="ONT"/>
    <x v="1"/>
    <d v="2020-01-21T00:00:00"/>
    <d v="2020-01-21T00:00:00"/>
    <s v="VL"/>
    <m/>
    <s v="1 VL"/>
    <n v="1"/>
    <m/>
  </r>
  <r>
    <n v="3"/>
    <x v="26"/>
    <x v="259"/>
    <s v="DOGNIDON MARLYN P."/>
    <s v="ONT"/>
    <x v="1"/>
    <d v="2020-01-16T00:00:00"/>
    <d v="2020-01-17T00:00:00"/>
    <s v="VL"/>
    <m/>
    <s v="2 VL"/>
    <n v="2"/>
    <m/>
  </r>
  <r>
    <n v="3"/>
    <x v="26"/>
    <x v="259"/>
    <s v="DOGNIDON MARLYN P."/>
    <s v="ONT"/>
    <x v="1"/>
    <d v="2020-01-20T00:00:00"/>
    <d v="2020-01-21T00:00:00"/>
    <s v="VL"/>
    <m/>
    <s v="2 VL"/>
    <n v="2"/>
    <m/>
  </r>
  <r>
    <n v="4"/>
    <x v="26"/>
    <x v="249"/>
    <s v="MARTINEZ BELEN B."/>
    <s v="CBO"/>
    <x v="1"/>
    <d v="2019-12-09T00:00:00"/>
    <d v="2019-12-09T00:00:00"/>
    <s v="SL"/>
    <m/>
    <s v="1 SL"/>
    <n v="1"/>
    <m/>
  </r>
  <r>
    <n v="5"/>
    <x v="26"/>
    <x v="246"/>
    <s v="PENALES GUILLERMA B."/>
    <s v="CBO"/>
    <x v="1"/>
    <d v="2019-12-10T00:00:00"/>
    <d v="2019-12-12T00:00:00"/>
    <s v="VL"/>
    <m/>
    <s v="3 VL"/>
    <n v="3"/>
    <m/>
  </r>
  <r>
    <n v="6"/>
    <x v="26"/>
    <x v="246"/>
    <s v="PENALES GUILLERMA B."/>
    <s v="CBO"/>
    <x v="1"/>
    <d v="2019-11-25T00:00:00"/>
    <d v="2019-11-25T00:00:00"/>
    <s v="SL"/>
    <m/>
    <s v="1 SL"/>
    <n v="1"/>
    <m/>
  </r>
  <r>
    <n v="7"/>
    <x v="26"/>
    <x v="260"/>
    <s v="PEÑAFIEL MELISSA Q."/>
    <s v="CBO"/>
    <x v="1"/>
    <d v="2019-12-19T00:00:00"/>
    <d v="2019-12-20T00:00:00"/>
    <s v="OTHER"/>
    <s v="MOURNING LEAVE"/>
    <s v="2 OTHER"/>
    <n v="2"/>
    <m/>
  </r>
  <r>
    <n v="7"/>
    <x v="26"/>
    <x v="260"/>
    <s v="PEÑAFIEL MELISSA Q."/>
    <s v="CBO"/>
    <x v="1"/>
    <d v="2019-12-23T00:00:00"/>
    <d v="2019-12-23T00:00:00"/>
    <s v="OTHER"/>
    <s v="MOURNING LEAVE"/>
    <s v="1 OTHER"/>
    <n v="1"/>
    <m/>
  </r>
  <r>
    <n v="8"/>
    <x v="26"/>
    <x v="252"/>
    <s v="PEÑAFIEL MELISSA Q."/>
    <s v="CBO"/>
    <x v="1"/>
    <d v="2019-12-11T00:00:00"/>
    <d v="2019-12-11T00:00:00"/>
    <s v="VL"/>
    <m/>
    <s v="1 VL"/>
    <n v="1"/>
    <m/>
  </r>
  <r>
    <n v="8"/>
    <x v="26"/>
    <x v="252"/>
    <s v="PEÑAFIEL MELISSA Q."/>
    <s v="CBO"/>
    <x v="1"/>
    <d v="2019-12-16T00:00:00"/>
    <d v="2019-12-16T00:00:00"/>
    <s v="VL"/>
    <m/>
    <s v="1 VL"/>
    <n v="1"/>
    <m/>
  </r>
  <r>
    <n v="8"/>
    <x v="26"/>
    <x v="252"/>
    <s v="PEÑAFIEL MELISSA Q."/>
    <s v="CBO"/>
    <x v="1"/>
    <d v="2019-12-26T00:00:00"/>
    <d v="2019-12-26T00:00:00"/>
    <s v="VL"/>
    <m/>
    <s v="1 VL"/>
    <n v="1"/>
    <m/>
  </r>
  <r>
    <n v="9"/>
    <x v="26"/>
    <x v="261"/>
    <s v="MONTENEGRO MARISSA P."/>
    <s v="CBO"/>
    <x v="1"/>
    <d v="2019-12-23T00:00:00"/>
    <d v="2019-12-23T00:00:00"/>
    <s v="SL"/>
    <m/>
    <s v="1 SL"/>
    <n v="1"/>
    <m/>
  </r>
  <r>
    <n v="9"/>
    <x v="26"/>
    <x v="261"/>
    <s v="MONTENEGRO MARISSA P."/>
    <s v="CBO"/>
    <x v="1"/>
    <d v="2019-12-26T00:00:00"/>
    <d v="2019-12-26T00:00:00"/>
    <s v="SL"/>
    <m/>
    <s v="1 SL"/>
    <n v="1"/>
    <m/>
  </r>
  <r>
    <n v="10"/>
    <x v="26"/>
    <x v="259"/>
    <s v="TAÑEDO MARIA EVELYN C."/>
    <s v="CBO"/>
    <x v="1"/>
    <d v="2019-12-26T00:00:00"/>
    <d v="2019-12-27T00:00:00"/>
    <s v="SL"/>
    <m/>
    <s v="2 SL"/>
    <n v="2"/>
    <m/>
  </r>
  <r>
    <n v="11"/>
    <x v="26"/>
    <x v="262"/>
    <s v="BORJA NECY M."/>
    <s v="CBO"/>
    <x v="1"/>
    <d v="2019-12-26T00:00:00"/>
    <d v="2019-12-26T00:00:00"/>
    <s v="SL"/>
    <m/>
    <s v="1 SL"/>
    <n v="1"/>
    <m/>
  </r>
  <r>
    <n v="12"/>
    <x v="26"/>
    <x v="247"/>
    <s v="TAÑEDO MARIA EVELYN C."/>
    <s v="CBO"/>
    <x v="1"/>
    <d v="2019-12-10T00:00:00"/>
    <d v="2019-12-10T00:00:00"/>
    <s v="VL"/>
    <m/>
    <s v="1 VL"/>
    <n v="1"/>
    <m/>
  </r>
  <r>
    <n v="13"/>
    <x v="26"/>
    <x v="246"/>
    <s v="TAÑEDO MARIA EVELYN C."/>
    <s v="CBO"/>
    <x v="1"/>
    <d v="2019-11-22T00:00:00"/>
    <d v="2019-11-22T00:00:00"/>
    <s v="SL"/>
    <m/>
    <s v="1 SL"/>
    <n v="1"/>
    <m/>
  </r>
  <r>
    <n v="13"/>
    <x v="26"/>
    <x v="246"/>
    <s v="TAÑEDO MARIA EVELYN C."/>
    <s v="CBO"/>
    <x v="1"/>
    <d v="2019-11-26T00:00:00"/>
    <d v="2019-11-26T00:00:00"/>
    <s v="SL"/>
    <m/>
    <s v="1 SL"/>
    <n v="1"/>
    <m/>
  </r>
  <r>
    <n v="14"/>
    <x v="26"/>
    <x v="246"/>
    <s v="MONTENEGRO MARISSA P."/>
    <s v="CBO"/>
    <x v="1"/>
    <d v="2019-12-03T00:00:00"/>
    <d v="2019-12-04T00:00:00"/>
    <s v="VL"/>
    <m/>
    <s v="2 VL"/>
    <n v="2"/>
    <m/>
  </r>
  <r>
    <n v="15"/>
    <x v="26"/>
    <x v="238"/>
    <s v="MONTENEGRO MARISSA P."/>
    <s v="CBO"/>
    <x v="1"/>
    <d v="2019-11-19T00:00:00"/>
    <d v="2019-11-19T00:00:00"/>
    <s v="SL"/>
    <m/>
    <s v="1 SL"/>
    <n v="1"/>
    <m/>
  </r>
  <r>
    <n v="16"/>
    <x v="26"/>
    <x v="257"/>
    <s v="HERNANDO MERIC B."/>
    <s v="CBO"/>
    <x v="1"/>
    <d v="2019-11-27T00:00:00"/>
    <d v="2019-11-27T00:00:00"/>
    <s v="SL"/>
    <m/>
    <s v="1 SL"/>
    <n v="1"/>
    <m/>
  </r>
  <r>
    <n v="17"/>
    <x v="26"/>
    <x v="251"/>
    <s v="BORJA NECY M."/>
    <s v="CBO"/>
    <x v="1"/>
    <d v="2019-12-27T00:00:00"/>
    <d v="2019-12-27T00:00:00"/>
    <s v="VL"/>
    <m/>
    <s v="1 VL"/>
    <n v="1"/>
    <m/>
  </r>
  <r>
    <n v="18"/>
    <x v="26"/>
    <x v="243"/>
    <s v="BORJA NECY M."/>
    <s v="CBO"/>
    <x v="1"/>
    <d v="2019-11-26T00:00:00"/>
    <d v="2019-11-26T00:00:00"/>
    <s v="SL"/>
    <m/>
    <s v="1 SL"/>
    <n v="1"/>
    <m/>
  </r>
  <r>
    <n v="19"/>
    <x v="26"/>
    <x v="247"/>
    <s v="BORJA NECY M."/>
    <s v="CBO"/>
    <x v="1"/>
    <d v="2019-12-12T00:00:00"/>
    <d v="2019-12-12T00:00:00"/>
    <s v="VL"/>
    <m/>
    <s v="1 VL"/>
    <n v="1"/>
    <m/>
  </r>
  <r>
    <n v="20"/>
    <x v="26"/>
    <x v="263"/>
    <s v="DE VILLA OFELIA G."/>
    <s v="COMELEC"/>
    <x v="1"/>
    <d v="2019-12-09T00:00:00"/>
    <d v="2019-12-09T00:00:00"/>
    <s v="SL"/>
    <m/>
    <s v="1 SL"/>
    <n v="1"/>
    <m/>
  </r>
  <r>
    <n v="21"/>
    <x v="26"/>
    <x v="264"/>
    <s v="BUGARIN MA. ANA M."/>
    <s v="LCR"/>
    <x v="1"/>
    <d v="2020-01-02T00:00:00"/>
    <d v="2020-01-03T00:00:00"/>
    <s v="VL"/>
    <m/>
    <s v="2 VL"/>
    <n v="2"/>
    <m/>
  </r>
  <r>
    <n v="22"/>
    <x v="26"/>
    <x v="259"/>
    <s v="TOLENTINO CAROLINA E."/>
    <s v="LCR"/>
    <x v="1"/>
    <d v="2019-12-23T00:00:00"/>
    <d v="2019-12-23T00:00:00"/>
    <s v="SL"/>
    <m/>
    <s v="1 SL"/>
    <n v="1"/>
    <m/>
  </r>
  <r>
    <n v="23"/>
    <x v="26"/>
    <x v="247"/>
    <s v="ANGCAYA RUFINA P."/>
    <s v="LCR"/>
    <x v="1"/>
    <d v="2019-12-23T00:00:00"/>
    <d v="2019-12-23T00:00:00"/>
    <s v="OTHER"/>
    <s v="PARENTAL OBLIGATION"/>
    <s v="1 OTHER"/>
    <n v="1"/>
    <m/>
  </r>
  <r>
    <n v="24"/>
    <x v="26"/>
    <x v="247"/>
    <s v="ANGCAYA RUFINA P."/>
    <s v="LCR"/>
    <x v="1"/>
    <d v="2019-11-29T00:00:00"/>
    <d v="2019-11-29T00:00:00"/>
    <s v="SL"/>
    <m/>
    <s v="1 SL"/>
    <n v="1"/>
    <m/>
  </r>
  <r>
    <n v="25"/>
    <x v="26"/>
    <x v="247"/>
    <s v="ANGCAYA RUFINA P."/>
    <s v="LCR"/>
    <x v="1"/>
    <d v="2019-12-26T00:00:00"/>
    <d v="2019-12-27T00:00:00"/>
    <s v="VL"/>
    <m/>
    <s v="2 VL"/>
    <n v="2"/>
    <m/>
  </r>
  <r>
    <n v="26"/>
    <x v="26"/>
    <x v="263"/>
    <s v="ANGCAYA RUFINA P."/>
    <s v="LCR"/>
    <x v="1"/>
    <d v="2019-12-11T00:00:00"/>
    <d v="2019-12-11T00:00:00"/>
    <s v="SL"/>
    <m/>
    <s v="1 SL"/>
    <n v="1"/>
    <m/>
  </r>
  <r>
    <n v="27"/>
    <x v="26"/>
    <x v="237"/>
    <s v="BAYBAY LINDA G."/>
    <s v="LCR"/>
    <x v="1"/>
    <d v="2019-11-29T00:00:00"/>
    <d v="2019-11-29T00:00:00"/>
    <s v="OTHER"/>
    <s v="SPECIAL PRIVILEGE"/>
    <s v="1 OTHER"/>
    <n v="1"/>
    <m/>
  </r>
  <r>
    <n v="28"/>
    <x v="26"/>
    <x v="244"/>
    <s v="BAYBAY LINDA G."/>
    <s v="LCR"/>
    <x v="1"/>
    <d v="2019-11-13T00:00:00"/>
    <d v="2019-11-13T00:00:00"/>
    <s v="SL"/>
    <m/>
    <s v="1 SL"/>
    <n v="1"/>
    <m/>
  </r>
  <r>
    <n v="29"/>
    <x v="26"/>
    <x v="247"/>
    <s v="BUGARIN MA. ANA M."/>
    <s v="LCR"/>
    <x v="1"/>
    <d v="2019-12-06T00:00:00"/>
    <d v="2019-12-06T00:00:00"/>
    <s v="VL"/>
    <m/>
    <s v="1 VL"/>
    <n v="1"/>
    <m/>
  </r>
  <r>
    <n v="29"/>
    <x v="26"/>
    <x v="247"/>
    <s v="BUGARIN MA. ANA M."/>
    <s v="LCR"/>
    <x v="1"/>
    <d v="2019-12-09T00:00:00"/>
    <d v="2019-12-09T00:00:00"/>
    <s v="VL"/>
    <m/>
    <s v="1 VL"/>
    <n v="1"/>
    <m/>
  </r>
  <r>
    <n v="29"/>
    <x v="26"/>
    <x v="247"/>
    <s v="BUGARIN MA. ANA M."/>
    <s v="LCR"/>
    <x v="1"/>
    <d v="2019-12-16T00:00:00"/>
    <d v="2019-12-16T00:00:00"/>
    <s v="VL"/>
    <m/>
    <s v="1 VL"/>
    <n v="1"/>
    <m/>
  </r>
  <r>
    <n v="29"/>
    <x v="26"/>
    <x v="247"/>
    <s v="BUGARIN MA. ANA M."/>
    <s v="LCR"/>
    <x v="1"/>
    <d v="2019-12-26T00:00:00"/>
    <d v="2019-12-26T00:00:00"/>
    <s v="VL"/>
    <m/>
    <s v="1 VL"/>
    <n v="1"/>
    <m/>
  </r>
  <r>
    <n v="30"/>
    <x v="26"/>
    <x v="244"/>
    <s v="BUGARIN MA. ANA M."/>
    <s v="LCR"/>
    <x v="1"/>
    <d v="2019-11-13T00:00:00"/>
    <d v="2019-11-20T00:00:00"/>
    <s v="VL"/>
    <m/>
    <s v="6 VL"/>
    <n v="6"/>
    <m/>
  </r>
  <r>
    <n v="31"/>
    <x v="26"/>
    <x v="227"/>
    <s v="JAVIER ELISEO B."/>
    <s v="LCR"/>
    <x v="1"/>
    <d v="2019-11-07T00:00:00"/>
    <d v="2019-11-08T00:00:00"/>
    <s v="SL"/>
    <m/>
    <s v="2 SL"/>
    <n v="2"/>
    <m/>
  </r>
  <r>
    <n v="31"/>
    <x v="26"/>
    <x v="227"/>
    <s v="JAVIER ELISEO B."/>
    <s v="LCR"/>
    <x v="1"/>
    <d v="2019-11-11T00:00:00"/>
    <d v="2019-11-11T00:00:00"/>
    <s v="SL"/>
    <m/>
    <s v="1 SL"/>
    <n v="1"/>
    <m/>
  </r>
  <r>
    <n v="32"/>
    <x v="26"/>
    <x v="265"/>
    <s v="MATIENZO NORMITA S."/>
    <s v="LCR"/>
    <x v="1"/>
    <d v="2019-12-17T00:00:00"/>
    <d v="2019-12-20T00:00:00"/>
    <s v="VL"/>
    <m/>
    <s v="4 VL"/>
    <n v="4"/>
    <m/>
  </r>
  <r>
    <n v="33"/>
    <x v="26"/>
    <x v="184"/>
    <s v="TOLENTINO CAROLINA E."/>
    <s v="LCR"/>
    <x v="1"/>
    <d v="2019-11-22T00:00:00"/>
    <d v="2019-11-22T00:00:00"/>
    <s v="SL"/>
    <m/>
    <s v="1 SL"/>
    <n v="1"/>
    <m/>
  </r>
  <r>
    <n v="34"/>
    <x v="26"/>
    <x v="249"/>
    <s v="FERMA MARIA I."/>
    <s v="LCR"/>
    <x v="1"/>
    <d v="2019-12-26T00:00:00"/>
    <d v="2019-12-27T00:00:00"/>
    <s v="OTHER"/>
    <s v="SPECIAL PRIVILEGE"/>
    <s v="2 OTHER"/>
    <n v="2"/>
    <m/>
  </r>
  <r>
    <n v="35"/>
    <x v="26"/>
    <x v="266"/>
    <s v="LIMBOC FLORDELIZA J."/>
    <s v="LCR"/>
    <x v="1"/>
    <d v="2019-11-22T00:00:00"/>
    <d v="2019-11-22T00:00:00"/>
    <s v="SL"/>
    <m/>
    <s v="1 SL"/>
    <n v="1"/>
    <m/>
  </r>
  <r>
    <n v="35"/>
    <x v="26"/>
    <x v="266"/>
    <s v="LIMBOC FLORDELIZA J."/>
    <s v="LCR"/>
    <x v="1"/>
    <d v="2019-11-26T00:00:00"/>
    <d v="2019-11-26T00:00:00"/>
    <s v="SL"/>
    <m/>
    <s v="1 SL"/>
    <n v="1"/>
    <m/>
  </r>
  <r>
    <n v="36"/>
    <x v="26"/>
    <x v="238"/>
    <s v="LIMBOC FLORDELIZA J."/>
    <s v="LCR"/>
    <x v="1"/>
    <d v="2019-11-18T00:00:00"/>
    <d v="2019-11-18T00:00:00"/>
    <s v="SL"/>
    <m/>
    <s v="1 SL"/>
    <n v="1"/>
    <m/>
  </r>
  <r>
    <n v="37"/>
    <x v="26"/>
    <x v="227"/>
    <s v="LIMBOC FLORDELIZA J."/>
    <s v="LCR"/>
    <x v="1"/>
    <d v="2019-11-08T00:00:00"/>
    <d v="2019-11-08T00:00:00"/>
    <s v="SL"/>
    <m/>
    <s v="1 SL"/>
    <n v="1"/>
    <m/>
  </r>
  <r>
    <n v="38"/>
    <x v="26"/>
    <x v="264"/>
    <s v="VERGARA TERESITA J."/>
    <s v="ONT"/>
    <x v="1"/>
    <d v="2020-01-07T00:00:00"/>
    <d v="2020-01-09T00:00:00"/>
    <s v="VL"/>
    <m/>
    <s v="3 VL"/>
    <n v="3"/>
    <m/>
  </r>
  <r>
    <n v="39"/>
    <x v="26"/>
    <x v="259"/>
    <s v="DELFINO NINA C."/>
    <s v="ONT"/>
    <x v="1"/>
    <d v="2020-01-10T00:00:00"/>
    <d v="2020-01-10T00:00:00"/>
    <s v="VL"/>
    <m/>
    <s v="1 VL"/>
    <n v="1"/>
    <m/>
  </r>
  <r>
    <n v="39"/>
    <x v="26"/>
    <x v="259"/>
    <s v="DELFINO NINA C."/>
    <s v="ONT"/>
    <x v="1"/>
    <d v="2020-01-13T00:00:00"/>
    <d v="2020-01-16T00:00:00"/>
    <s v="VL"/>
    <m/>
    <s v="4 VL"/>
    <n v="4"/>
    <m/>
  </r>
  <r>
    <n v="40"/>
    <x v="26"/>
    <x v="259"/>
    <s v="DELFINO NINA C."/>
    <s v="ONT"/>
    <x v="1"/>
    <d v="2020-01-02T00:00:00"/>
    <d v="2020-01-03T00:00:00"/>
    <s v="OTHER"/>
    <m/>
    <s v="2 OTHER"/>
    <n v="2"/>
    <m/>
  </r>
  <r>
    <n v="40"/>
    <x v="26"/>
    <x v="259"/>
    <s v="DELFINO NINA C."/>
    <s v="ONT"/>
    <x v="1"/>
    <d v="2020-01-05T00:00:00"/>
    <d v="2020-01-09T00:00:00"/>
    <s v="VL"/>
    <m/>
    <s v="5 VL"/>
    <n v="5"/>
    <m/>
  </r>
  <r>
    <n v="41"/>
    <x v="26"/>
    <x v="259"/>
    <s v="DELFINO NINA C."/>
    <s v="ONT"/>
    <x v="1"/>
    <d v="2019-12-27T00:00:00"/>
    <d v="2019-12-27T00:00:00"/>
    <s v="SL"/>
    <m/>
    <s v="1 SL"/>
    <n v="1"/>
    <m/>
  </r>
  <r>
    <n v="41"/>
    <x v="26"/>
    <x v="259"/>
    <s v="DELFINO NINA C."/>
    <s v="ONT"/>
    <x v="1"/>
    <d v="2019-12-29T00:00:00"/>
    <d v="2019-12-29T00:00:00"/>
    <s v="SL"/>
    <m/>
    <s v="1 SL"/>
    <n v="1"/>
    <m/>
  </r>
  <r>
    <n v="41"/>
    <x v="26"/>
    <x v="259"/>
    <s v="DELFINO NINA C."/>
    <s v="ONT"/>
    <x v="1"/>
    <d v="2019-12-31T00:00:00"/>
    <d v="2019-12-31T00:00:00"/>
    <s v="SL"/>
    <m/>
    <s v="1 SL"/>
    <n v="1"/>
    <m/>
  </r>
  <r>
    <n v="42"/>
    <x v="27"/>
    <x v="250"/>
    <s v="MONTENEGRO HENRY S."/>
    <s v="SP"/>
    <x v="1"/>
    <d v="2019-12-26T00:00:00"/>
    <d v="2019-12-27T00:00:00"/>
    <s v="OTHER"/>
    <s v="MC# 6"/>
    <s v="2 OTHER"/>
    <n v="2"/>
    <m/>
  </r>
  <r>
    <n v="43"/>
    <x v="27"/>
    <x v="250"/>
    <s v="MONTENEGRO HENRY S."/>
    <s v="SP"/>
    <x v="1"/>
    <d v="2019-12-18T00:00:00"/>
    <d v="2019-12-20T00:00:00"/>
    <s v="OTHER"/>
    <s v="FORCE LEAVE"/>
    <s v="3 OTHER"/>
    <n v="3"/>
    <m/>
  </r>
  <r>
    <n v="44"/>
    <x v="27"/>
    <x v="227"/>
    <s v="MANALO ELIADA F."/>
    <s v="SP"/>
    <x v="1"/>
    <d v="2019-11-11T00:00:00"/>
    <d v="2019-11-11T00:00:00"/>
    <s v="SL"/>
    <m/>
    <s v="1 SL"/>
    <n v="1"/>
    <m/>
  </r>
  <r>
    <n v="45"/>
    <x v="27"/>
    <x v="267"/>
    <s v="REOSA CECILIA A."/>
    <s v="SP"/>
    <x v="1"/>
    <d v="2019-12-17T00:00:00"/>
    <d v="2019-12-19T00:00:00"/>
    <s v="OTHER"/>
    <s v="FORCE LEAVE"/>
    <s v="3 OTHER"/>
    <n v="3"/>
    <m/>
  </r>
  <r>
    <n v="46"/>
    <x v="27"/>
    <x v="244"/>
    <s v="REOSA CECILIA A."/>
    <s v="SP"/>
    <x v="1"/>
    <d v="2019-11-12T00:00:00"/>
    <d v="2019-11-13T00:00:00"/>
    <s v="SL"/>
    <m/>
    <s v="2 SL"/>
    <n v="2"/>
    <m/>
  </r>
  <r>
    <n v="47"/>
    <x v="27"/>
    <x v="251"/>
    <s v="AMBION LAMBERTO A."/>
    <s v="VMO"/>
    <x v="1"/>
    <d v="2019-12-26T00:00:00"/>
    <d v="2019-12-27T00:00:00"/>
    <s v="OTHER"/>
    <s v="FORCE LEAVE"/>
    <s v="2 OTHER"/>
    <n v="2"/>
    <m/>
  </r>
  <r>
    <n v="48"/>
    <x v="27"/>
    <x v="251"/>
    <s v="AMBION LAMBERTO A."/>
    <s v="VMO"/>
    <x v="1"/>
    <d v="2019-12-18T00:00:00"/>
    <d v="2019-12-20T00:00:00"/>
    <s v="OTHER"/>
    <s v="FORCE LEAVE"/>
    <s v="3 OTHER"/>
    <n v="3"/>
    <m/>
  </r>
  <r>
    <n v="49"/>
    <x v="27"/>
    <x v="251"/>
    <s v="CALANOG ALMA P."/>
    <s v="VMO"/>
    <x v="1"/>
    <d v="2019-12-19T00:00:00"/>
    <d v="2019-12-20T00:00:00"/>
    <s v="OTHER"/>
    <s v="FORCE LEAVE"/>
    <s v="2 OTHER"/>
    <n v="2"/>
    <m/>
  </r>
  <r>
    <n v="49"/>
    <x v="27"/>
    <x v="251"/>
    <s v="CALANOG ALMA P."/>
    <s v="VMO"/>
    <x v="1"/>
    <d v="2019-12-23T00:00:00"/>
    <d v="2019-12-23T00:00:00"/>
    <s v="OTHER"/>
    <s v="FORCE LEAVE"/>
    <s v="1 OTHER"/>
    <n v="1"/>
    <m/>
  </r>
  <r>
    <n v="49"/>
    <x v="27"/>
    <x v="249"/>
    <s v="CALANOG ALMA P."/>
    <s v="VMO"/>
    <x v="1"/>
    <d v="2019-12-26T00:00:00"/>
    <d v="2019-12-27T00:00:00"/>
    <s v="OTHER"/>
    <s v="FORCE LEAVE"/>
    <s v="2 OTHER"/>
    <n v="2"/>
    <m/>
  </r>
  <r>
    <n v="50"/>
    <x v="27"/>
    <x v="268"/>
    <s v="REYES NORALYN B."/>
    <s v="SP"/>
    <x v="0"/>
    <d v="2019-12-23T00:00:00"/>
    <d v="2019-12-23T00:00:00"/>
    <s v="VL"/>
    <m/>
    <s v="1 VL"/>
    <n v="1"/>
    <m/>
  </r>
  <r>
    <n v="50"/>
    <x v="27"/>
    <x v="268"/>
    <s v="REYES NORALYN B."/>
    <s v="SP"/>
    <x v="0"/>
    <d v="2019-12-26T00:00:00"/>
    <d v="2019-12-27T00:00:00"/>
    <s v="VL"/>
    <m/>
    <s v="2 VL"/>
    <n v="2"/>
    <m/>
  </r>
  <r>
    <n v="51"/>
    <x v="27"/>
    <x v="268"/>
    <s v="REYES NORALYN B."/>
    <s v="SP"/>
    <x v="0"/>
    <d v="2019-12-20T00:00:00"/>
    <d v="2019-12-20T00:00:00"/>
    <s v="VL"/>
    <m/>
    <s v="1 VL"/>
    <n v="1"/>
    <m/>
  </r>
  <r>
    <n v="52"/>
    <x v="27"/>
    <x v="269"/>
    <s v="VERGARA ANACIETA M."/>
    <s v="CSWDO"/>
    <x v="1"/>
    <d v="2020-01-08T00:00:00"/>
    <d v="2020-01-09T00:00:00"/>
    <s v="OTHER"/>
    <s v="PRIVILEGE"/>
    <s v="2 OTHER"/>
    <n v="2"/>
    <m/>
  </r>
  <r>
    <n v="53"/>
    <x v="27"/>
    <x v="268"/>
    <s v="PEÑAFLORIDA LORYN B."/>
    <s v="CSWDO"/>
    <x v="1"/>
    <d v="2019-12-12T00:00:00"/>
    <d v="2019-12-12T00:00:00"/>
    <s v="SL"/>
    <m/>
    <s v="1 SL"/>
    <n v="1"/>
    <m/>
  </r>
  <r>
    <n v="54"/>
    <x v="27"/>
    <x v="270"/>
    <s v="BAYLA EVANGELINE C."/>
    <s v="PDAO"/>
    <x v="1"/>
    <d v="2019-12-26T00:00:00"/>
    <d v="2019-12-27T00:00:00"/>
    <s v="VL"/>
    <m/>
    <s v="2 VL"/>
    <n v="2"/>
    <m/>
  </r>
  <r>
    <n v="55"/>
    <x v="27"/>
    <x v="244"/>
    <s v="CACAO ANDREA F."/>
    <s v="CSWDO"/>
    <x v="1"/>
    <d v="2019-11-11T00:00:00"/>
    <d v="2019-11-13T00:00:00"/>
    <s v="SL"/>
    <m/>
    <s v="3 SL"/>
    <n v="3"/>
    <m/>
  </r>
  <r>
    <n v="56"/>
    <x v="27"/>
    <x v="240"/>
    <s v="ABENA WINNIE ROSE M."/>
    <s v="CSWDO"/>
    <x v="1"/>
    <d v="2019-11-18T00:00:00"/>
    <d v="2019-11-18T00:00:00"/>
    <s v="OTHER"/>
    <s v="SOLO PARENT"/>
    <s v="1 OTHER"/>
    <n v="1"/>
    <m/>
  </r>
  <r>
    <n v="57"/>
    <x v="27"/>
    <x v="254"/>
    <s v="ROZUL FLORENCIA M."/>
    <s v="CSWDO"/>
    <x v="1"/>
    <d v="2019-11-27T00:00:00"/>
    <d v="2019-11-27T00:00:00"/>
    <s v="OTHER"/>
    <s v="MOURNING LEAVE"/>
    <s v="1 OTHER"/>
    <n v="1"/>
    <m/>
  </r>
  <r>
    <n v="58"/>
    <x v="27"/>
    <x v="246"/>
    <s v="SEPINO BRIGIDA M."/>
    <s v="CSWDO"/>
    <x v="1"/>
    <d v="2019-12-16T00:00:00"/>
    <d v="2019-12-19T00:00:00"/>
    <s v="VL"/>
    <m/>
    <s v="4 VL"/>
    <n v="4"/>
    <m/>
  </r>
  <r>
    <n v="59"/>
    <x v="27"/>
    <x v="243"/>
    <s v="VERGARA ANACIETA M."/>
    <s v="CSWDO"/>
    <x v="1"/>
    <d v="2019-11-26T00:00:00"/>
    <d v="2019-11-26T00:00:00"/>
    <s v="SL"/>
    <m/>
    <s v="1 SL"/>
    <n v="1"/>
    <m/>
  </r>
  <r>
    <n v="60"/>
    <x v="27"/>
    <x v="263"/>
    <s v="AMBION DORINDA A."/>
    <s v="CSWDO"/>
    <x v="1"/>
    <d v="2019-12-11T00:00:00"/>
    <d v="2019-12-11T00:00:00"/>
    <s v="SL"/>
    <m/>
    <s v="1 SL"/>
    <n v="1"/>
    <m/>
  </r>
  <r>
    <n v="61"/>
    <x v="27"/>
    <x v="256"/>
    <s v="BAYOT MERCED M."/>
    <s v="NUTRITION OFFICE"/>
    <x v="1"/>
    <d v="2019-12-23T00:00:00"/>
    <d v="2019-12-23T00:00:00"/>
    <s v="VL"/>
    <m/>
    <s v="1 VL"/>
    <n v="1"/>
    <m/>
  </r>
  <r>
    <n v="61"/>
    <x v="27"/>
    <x v="256"/>
    <s v="BAYOT MERCED M."/>
    <s v="NUTRITION OFFICE"/>
    <x v="1"/>
    <d v="2019-12-26T00:00:00"/>
    <d v="2019-12-27T00:00:00"/>
    <s v="VL"/>
    <m/>
    <s v="2 VL"/>
    <n v="2"/>
    <m/>
  </r>
  <r>
    <n v="62"/>
    <x v="27"/>
    <x v="256"/>
    <s v="BAYOT MERCED M."/>
    <s v="NUTRITION OFFICE"/>
    <x v="1"/>
    <d v="2019-12-20T00:00:00"/>
    <d v="2019-12-20T00:00:00"/>
    <s v="VL"/>
    <m/>
    <s v="1 VL"/>
    <n v="1"/>
    <m/>
  </r>
  <r>
    <n v="63"/>
    <x v="27"/>
    <x v="256"/>
    <s v="SEÑA MARILYN B."/>
    <s v="NUTRITION OFFICE"/>
    <x v="1"/>
    <d v="2019-12-23T00:00:00"/>
    <d v="2019-12-23T00:00:00"/>
    <s v="VL"/>
    <m/>
    <s v="1 VL"/>
    <n v="1"/>
    <m/>
  </r>
  <r>
    <n v="63"/>
    <x v="27"/>
    <x v="256"/>
    <s v="SEÑA MARILYN B."/>
    <s v="NUTRITION OFFICE"/>
    <x v="1"/>
    <d v="2019-12-26T00:00:00"/>
    <d v="2019-12-27T00:00:00"/>
    <s v="VL"/>
    <m/>
    <s v="2 VL"/>
    <n v="2"/>
    <m/>
  </r>
  <r>
    <n v="64"/>
    <x v="27"/>
    <x v="256"/>
    <s v="DIMAPILIS MA. TRINIDAD S."/>
    <s v="NUTRITION OFFICE"/>
    <x v="1"/>
    <d v="2019-12-23T00:00:00"/>
    <d v="2019-12-23T00:00:00"/>
    <s v="VL"/>
    <m/>
    <s v="1 VL"/>
    <n v="1"/>
    <m/>
  </r>
  <r>
    <n v="64"/>
    <x v="27"/>
    <x v="256"/>
    <s v="DIMAPILIS MA. TRINIDAD S."/>
    <s v="NUTRITION OFFICE"/>
    <x v="1"/>
    <d v="2019-12-26T00:00:00"/>
    <d v="2019-12-27T00:00:00"/>
    <s v="VL"/>
    <m/>
    <s v="2 VL"/>
    <n v="2"/>
    <m/>
  </r>
  <r>
    <n v="65"/>
    <x v="27"/>
    <x v="259"/>
    <s v="AMBONAN AVELINA A."/>
    <s v="NUTRITION OFFICE"/>
    <x v="1"/>
    <d v="2019-12-23T00:00:00"/>
    <d v="2019-12-23T00:00:00"/>
    <s v="VL"/>
    <m/>
    <s v="1 VL"/>
    <n v="1"/>
    <m/>
  </r>
  <r>
    <n v="65"/>
    <x v="27"/>
    <x v="259"/>
    <s v="AMBONAN AVELINA A."/>
    <s v="NUTRITION OFFICE"/>
    <x v="1"/>
    <d v="2019-12-26T00:00:00"/>
    <d v="2019-12-27T00:00:00"/>
    <s v="VL"/>
    <m/>
    <s v="2 VL"/>
    <n v="2"/>
    <m/>
  </r>
  <r>
    <n v="66"/>
    <x v="27"/>
    <x v="256"/>
    <s v="AMBONAN AVELINA A."/>
    <s v="NUTRITION OFFICE"/>
    <x v="1"/>
    <d v="2019-12-16T00:00:00"/>
    <d v="2019-12-20T00:00:00"/>
    <s v="VL"/>
    <m/>
    <s v="5 VL"/>
    <n v="5"/>
    <m/>
  </r>
  <r>
    <n v="67"/>
    <x v="27"/>
    <x v="271"/>
    <s v="BORJA EDWIN G."/>
    <s v="TCCH/TICC"/>
    <x v="1"/>
    <d v="2019-11-22T00:00:00"/>
    <d v="2019-11-22T00:00:00"/>
    <s v="OTHER"/>
    <s v="FORCE LEAVE"/>
    <s v="1 OTHER"/>
    <n v="1"/>
    <m/>
  </r>
  <r>
    <n v="67"/>
    <x v="27"/>
    <x v="271"/>
    <s v="BORJA EDWIN G."/>
    <s v="TCCH/TICC"/>
    <x v="1"/>
    <d v="2019-12-17T00:00:00"/>
    <d v="2019-12-17T00:00:00"/>
    <s v="OTHER"/>
    <s v="FORCE LEAVE"/>
    <s v="1 OTHER"/>
    <n v="1"/>
    <m/>
  </r>
  <r>
    <n v="67"/>
    <x v="27"/>
    <x v="271"/>
    <s v="BORJA EDWIN G."/>
    <s v="TCCH/TICC"/>
    <x v="1"/>
    <d v="2019-12-19T00:00:00"/>
    <d v="2019-12-19T00:00:00"/>
    <s v="OTHER"/>
    <s v="FORCE LEAVE"/>
    <s v="1 OTHER"/>
    <n v="1"/>
    <m/>
  </r>
  <r>
    <n v="67"/>
    <x v="27"/>
    <x v="271"/>
    <s v="BORJA EDWIN G."/>
    <s v="TCCH/TICC"/>
    <x v="1"/>
    <d v="2019-12-23T00:00:00"/>
    <d v="2019-12-23T00:00:00"/>
    <s v="OTHER"/>
    <s v="FORCE LEAVE"/>
    <s v="1 OTHER"/>
    <n v="1"/>
    <m/>
  </r>
  <r>
    <n v="67"/>
    <x v="27"/>
    <x v="271"/>
    <s v="BORJA EDWIN G."/>
    <s v="TCCH/TICC"/>
    <x v="1"/>
    <d v="2019-12-27T00:00:00"/>
    <d v="2019-12-27T00:00:00"/>
    <s v="OTHER"/>
    <s v="FORCE LEAVE"/>
    <s v="1 OTHER"/>
    <n v="1"/>
    <m/>
  </r>
  <r>
    <n v="68"/>
    <x v="27"/>
    <x v="249"/>
    <s v="PERIDO MARITES V."/>
    <s v="TCCH/TICC"/>
    <x v="1"/>
    <d v="2019-12-18T00:00:00"/>
    <d v="2019-12-18T00:00:00"/>
    <s v="OTHER"/>
    <s v="BIRTHDAY LEAVE"/>
    <s v="1 OTHER"/>
    <n v="1"/>
    <m/>
  </r>
  <r>
    <n v="69"/>
    <x v="27"/>
    <x v="272"/>
    <s v="PERIDO MARITES V."/>
    <s v="TCCH/TICC"/>
    <x v="1"/>
    <d v="2019-11-28T00:00:00"/>
    <d v="2019-11-28T00:00:00"/>
    <s v="SL"/>
    <m/>
    <s v="1 SL"/>
    <n v="1"/>
    <m/>
  </r>
  <r>
    <n v="70"/>
    <x v="27"/>
    <x v="258"/>
    <s v="BORJA EDWIN G."/>
    <s v="TCCH/TICC"/>
    <x v="1"/>
    <d v="2019-12-20T00:00:00"/>
    <d v="2019-12-20T00:00:00"/>
    <s v="OTHER"/>
    <s v="ANNIVERSARY LEAVE"/>
    <s v="1 OTHER"/>
    <n v="1"/>
    <m/>
  </r>
  <r>
    <n v="71"/>
    <x v="27"/>
    <x v="219"/>
    <s v="PERIDO MARITES V."/>
    <s v="TCCH/TICC"/>
    <x v="1"/>
    <d v="2019-11-11T00:00:00"/>
    <d v="2019-11-11T00:00:00"/>
    <s v="SL"/>
    <m/>
    <s v="1 SL"/>
    <n v="1"/>
    <m/>
  </r>
  <r>
    <n v="72"/>
    <x v="27"/>
    <x v="258"/>
    <s v="BORJA EDWIN G."/>
    <s v="TCCH/TICC"/>
    <x v="1"/>
    <d v="2019-12-02T00:00:00"/>
    <d v="2019-12-03T00:00:00"/>
    <s v="SL"/>
    <m/>
    <s v="2 SL"/>
    <n v="2"/>
    <m/>
  </r>
  <r>
    <n v="73"/>
    <x v="27"/>
    <x v="257"/>
    <s v="SEPINO BRIGIDA M."/>
    <s v="CSWDO"/>
    <x v="1"/>
    <d v="2019-11-26T00:00:00"/>
    <d v="2019-11-26T00:00:00"/>
    <s v="SL"/>
    <m/>
    <s v="1 SL"/>
    <n v="1"/>
    <m/>
  </r>
  <r>
    <n v="74"/>
    <x v="27"/>
    <x v="219"/>
    <s v="PARRA MARCIANA L."/>
    <s v="CSWDO"/>
    <x v="1"/>
    <d v="2019-11-11T00:00:00"/>
    <d v="2019-11-15T00:00:00"/>
    <s v="OTHER"/>
    <s v="MOURNING LEAVE"/>
    <s v="5 OTHER"/>
    <n v="5"/>
    <m/>
  </r>
  <r>
    <n v="75"/>
    <x v="27"/>
    <x v="263"/>
    <s v="PARRA MARCIANA L."/>
    <s v="CSWDO"/>
    <x v="1"/>
    <d v="2019-11-18T00:00:00"/>
    <d v="2019-11-18T00:00:00"/>
    <s v="OTHER"/>
    <s v="SPECIAL PRIVILEGE"/>
    <s v="1 OTHER"/>
    <n v="1"/>
    <m/>
  </r>
  <r>
    <n v="76"/>
    <x v="27"/>
    <x v="264"/>
    <s v="PENALES GLORIA P."/>
    <s v="ASSESSORS OFFICE"/>
    <x v="1"/>
    <d v="2020-01-13T00:00:00"/>
    <d v="2020-01-13T00:00:00"/>
    <s v="OTHER"/>
    <s v="SPECIAL PRIVILEGE"/>
    <s v="1 OTHER"/>
    <n v="1"/>
    <m/>
  </r>
  <r>
    <n v="77"/>
    <x v="27"/>
    <x v="264"/>
    <s v="TORRES SONIA M."/>
    <s v="ASSESSORS OFFICE"/>
    <x v="1"/>
    <d v="2020-01-02T00:00:00"/>
    <d v="2020-01-03T00:00:00"/>
    <s v="OTHER"/>
    <s v="DOMESTIC EMERGENCY"/>
    <s v="2 OTHER"/>
    <n v="2"/>
    <m/>
  </r>
  <r>
    <n v="78"/>
    <x v="27"/>
    <x v="262"/>
    <s v="MONTENEGRO HELEN L."/>
    <s v="TOPS (ADMIN CSU)"/>
    <x v="1"/>
    <d v="2019-12-26T00:00:00"/>
    <d v="2019-12-27T00:00:00"/>
    <s v="OTHER"/>
    <s v="MOURNING LEAVE"/>
    <s v="2 OTHER"/>
    <n v="2"/>
    <m/>
  </r>
  <r>
    <n v="78"/>
    <x v="27"/>
    <x v="262"/>
    <s v="MONTENEGRO HELEN L."/>
    <s v="TOPS (ADMIN CSU)"/>
    <x v="1"/>
    <d v="2020-01-02T00:00:00"/>
    <d v="2020-01-03T00:00:00"/>
    <s v="OTHER"/>
    <s v="MOURNING LEAVE"/>
    <s v="2 OTHER"/>
    <n v="2"/>
    <m/>
  </r>
  <r>
    <n v="78"/>
    <x v="27"/>
    <x v="262"/>
    <s v="MONTENEGRO HELEN L."/>
    <s v="TOPS (ADMIN CSU)"/>
    <x v="1"/>
    <d v="2020-01-06T00:00:00"/>
    <d v="2020-01-06T00:00:00"/>
    <s v="OTHER"/>
    <s v="MOURNING LEAVE"/>
    <s v="1 OTHER"/>
    <n v="1"/>
    <m/>
  </r>
  <r>
    <n v="79"/>
    <x v="27"/>
    <x v="256"/>
    <s v="VILLAVIRAY MA. CANDELARIA D."/>
    <s v="PICNIC GROVE"/>
    <x v="1"/>
    <d v="2019-12-22T00:00:00"/>
    <d v="2019-12-23T00:00:00"/>
    <s v="OTHER"/>
    <s v="SPECIAL PRIVILEGE"/>
    <s v="1 OTHER"/>
    <n v="1"/>
    <m/>
  </r>
  <r>
    <n v="79"/>
    <x v="27"/>
    <x v="256"/>
    <s v="VILLAVIRAY MA. CANDELARIA D."/>
    <s v="PICNIC GROVE"/>
    <x v="1"/>
    <d v="2019-12-26T00:00:00"/>
    <d v="2019-12-26T00:00:00"/>
    <s v="OTHER"/>
    <s v="SPECIAL PRIVILEGE"/>
    <s v="1 OTHER"/>
    <n v="1"/>
    <m/>
  </r>
  <r>
    <n v="80"/>
    <x v="27"/>
    <x v="273"/>
    <s v="DIGO MANUEL  "/>
    <s v="PICNIC GROVE"/>
    <x v="1"/>
    <d v="2019-11-11T00:00:00"/>
    <d v="2019-11-15T00:00:00"/>
    <s v="SL"/>
    <m/>
    <s v="5 SL"/>
    <n v="5"/>
    <m/>
  </r>
  <r>
    <n v="80"/>
    <x v="27"/>
    <x v="273"/>
    <s v="DIGO MANUEL  "/>
    <s v="PICNIC GROVE"/>
    <x v="1"/>
    <d v="2019-11-18T00:00:00"/>
    <d v="2019-11-22T00:00:00"/>
    <s v="SL"/>
    <m/>
    <s v="5 SL"/>
    <n v="5"/>
    <m/>
  </r>
  <r>
    <n v="80"/>
    <x v="27"/>
    <x v="273"/>
    <s v="DIGO MANUEL  "/>
    <s v="PICNIC GROVE"/>
    <x v="1"/>
    <d v="2019-11-25T00:00:00"/>
    <d v="2019-11-29T00:00:00"/>
    <s v="SL"/>
    <m/>
    <s v="5 SL"/>
    <n v="5"/>
    <m/>
  </r>
  <r>
    <n v="80"/>
    <x v="27"/>
    <x v="273"/>
    <s v="DIGO MANUEL  "/>
    <s v="PICNIC GROVE"/>
    <x v="1"/>
    <d v="2019-12-01T00:00:00"/>
    <d v="2019-12-06T00:00:00"/>
    <s v="SL"/>
    <m/>
    <s v="5 SL"/>
    <n v="5"/>
    <m/>
  </r>
  <r>
    <n v="80"/>
    <x v="27"/>
    <x v="273"/>
    <s v="DIGO MANUEL  "/>
    <s v="PICNIC GROVE"/>
    <x v="1"/>
    <d v="2019-12-09T00:00:00"/>
    <d v="2019-12-13T00:00:00"/>
    <s v="SL"/>
    <m/>
    <s v="5 SL"/>
    <n v="5"/>
    <m/>
  </r>
  <r>
    <n v="80"/>
    <x v="27"/>
    <x v="273"/>
    <s v="DIGO MANUEL  "/>
    <s v="PICNIC GROVE"/>
    <x v="1"/>
    <d v="2019-12-16T00:00:00"/>
    <d v="2019-12-20T00:00:00"/>
    <s v="SL"/>
    <m/>
    <s v="5 SL"/>
    <n v="5"/>
    <m/>
  </r>
  <r>
    <n v="80"/>
    <x v="27"/>
    <x v="273"/>
    <s v="DIGO MANUEL  "/>
    <s v="PICNIC GROVE"/>
    <x v="1"/>
    <d v="2019-12-23T00:00:00"/>
    <d v="2019-12-23T00:00:00"/>
    <s v="SL"/>
    <m/>
    <s v="1 SL"/>
    <n v="1"/>
    <m/>
  </r>
  <r>
    <n v="80"/>
    <x v="27"/>
    <x v="273"/>
    <s v="DIGO MANUEL  "/>
    <s v="PICNIC GROVE"/>
    <x v="1"/>
    <d v="2019-12-26T00:00:00"/>
    <d v="2019-12-27T00:00:00"/>
    <s v="SL"/>
    <m/>
    <s v="2 SL"/>
    <n v="2"/>
    <m/>
  </r>
  <r>
    <n v="81"/>
    <x v="27"/>
    <x v="273"/>
    <s v="VILLANUEVA PABLO B."/>
    <s v="PICNIC GROVE"/>
    <x v="1"/>
    <d v="2019-12-11T00:00:00"/>
    <d v="2019-12-11T00:00:00"/>
    <s v="SL"/>
    <m/>
    <s v="1 SL"/>
    <n v="1"/>
    <m/>
  </r>
  <r>
    <n v="81"/>
    <x v="27"/>
    <x v="273"/>
    <s v="VILLANUEVA PABLO B."/>
    <s v="PICNIC GROVE"/>
    <x v="1"/>
    <d v="2019-12-16T00:00:00"/>
    <d v="2019-12-17T00:00:00"/>
    <s v="SL"/>
    <m/>
    <s v="2 SL"/>
    <n v="2"/>
    <m/>
  </r>
  <r>
    <n v="82"/>
    <x v="27"/>
    <x v="268"/>
    <s v="MALUBAY MELINDA D."/>
    <s v="THRDC"/>
    <x v="1"/>
    <d v="2019-12-23T00:00:00"/>
    <d v="2019-12-23T00:00:00"/>
    <s v="OTHER"/>
    <s v="FORCE LEAVE"/>
    <s v="1 OTHER"/>
    <n v="1"/>
    <m/>
  </r>
  <r>
    <n v="82"/>
    <x v="27"/>
    <x v="268"/>
    <s v="MALUBAY MELINDA D."/>
    <s v="THRDC"/>
    <x v="1"/>
    <d v="2019-12-27T00:00:00"/>
    <d v="2019-12-27T00:00:00"/>
    <s v="OTHER"/>
    <s v="FORCE LEAVE"/>
    <s v="1 OTHER"/>
    <n v="1"/>
    <m/>
  </r>
  <r>
    <n v="83"/>
    <x v="27"/>
    <x v="268"/>
    <s v="MOLOD EMMA D."/>
    <s v="CHO"/>
    <x v="1"/>
    <d v="2019-12-20T00:00:00"/>
    <d v="2019-12-20T00:00:00"/>
    <s v="VL"/>
    <m/>
    <s v="1 VL"/>
    <n v="1"/>
    <m/>
  </r>
  <r>
    <n v="83"/>
    <x v="27"/>
    <x v="268"/>
    <s v="MOLOD EMMA D."/>
    <s v="CHO"/>
    <x v="1"/>
    <d v="2019-12-27T00:00:00"/>
    <d v="2019-12-27T00:00:00"/>
    <s v="VL"/>
    <m/>
    <s v="1 VL"/>
    <n v="1"/>
    <m/>
  </r>
  <r>
    <n v="84"/>
    <x v="27"/>
    <x v="247"/>
    <s v="ESCAMILLAS EVELYN M."/>
    <s v="CTO"/>
    <x v="1"/>
    <d v="2019-12-09T00:00:00"/>
    <d v="2019-12-09T00:00:00"/>
    <s v="OTHER"/>
    <s v="BIRTHDAY LEAVE"/>
    <s v="1 OTHER"/>
    <n v="1"/>
    <m/>
  </r>
  <r>
    <n v="85"/>
    <x v="27"/>
    <x v="247"/>
    <s v="ESCAMILLAS EVELYN M."/>
    <s v="CTO"/>
    <x v="1"/>
    <d v="2019-12-06T00:00:00"/>
    <d v="2019-12-06T00:00:00"/>
    <s v="VL"/>
    <m/>
    <s v="1 VL"/>
    <n v="1"/>
    <m/>
  </r>
  <r>
    <n v="86"/>
    <x v="27"/>
    <x v="252"/>
    <s v="JORGE CAROLINA M."/>
    <s v="CTO"/>
    <x v="1"/>
    <d v="2019-12-12T00:00:00"/>
    <d v="2019-12-12T00:00:00"/>
    <s v="OTHER"/>
    <s v="BIRTHDAY LEAVE"/>
    <s v="1 OTHER"/>
    <n v="1"/>
    <m/>
  </r>
  <r>
    <n v="87"/>
    <x v="27"/>
    <x v="253"/>
    <s v="JORGE CAROLINA M."/>
    <s v="CTO"/>
    <x v="1"/>
    <d v="2019-12-26T00:00:00"/>
    <d v="2019-12-27T00:00:00"/>
    <s v="VL"/>
    <m/>
    <s v="2 VL"/>
    <n v="2"/>
    <m/>
  </r>
  <r>
    <n v="88"/>
    <x v="27"/>
    <x v="258"/>
    <s v="DUNGO PURISIMA CORAZON E."/>
    <s v="CTO"/>
    <x v="1"/>
    <d v="2019-12-06T00:00:00"/>
    <d v="2019-12-06T00:00:00"/>
    <s v="OTHER"/>
    <s v="SPECIAL PRIVILEGE"/>
    <s v="1 OTHER"/>
    <n v="1"/>
    <m/>
  </r>
  <r>
    <n v="89"/>
    <x v="27"/>
    <x v="258"/>
    <s v="GUAÑEZO MA. GINA P."/>
    <s v="CTO"/>
    <x v="1"/>
    <d v="2019-12-11T00:00:00"/>
    <d v="2019-12-13T00:00:00"/>
    <s v="OTHER"/>
    <s v="FORCE LEAVE"/>
    <s v="3 OTHER"/>
    <n v="3"/>
    <m/>
  </r>
  <r>
    <n v="90"/>
    <x v="27"/>
    <x v="267"/>
    <s v="BAYOT ANISIA P."/>
    <s v="CTO"/>
    <x v="1"/>
    <d v="2019-12-16T00:00:00"/>
    <d v="2019-12-16T00:00:00"/>
    <s v="SL"/>
    <m/>
    <s v="1 SL"/>
    <n v="1"/>
    <m/>
  </r>
  <r>
    <n v="91"/>
    <x v="27"/>
    <x v="274"/>
    <s v="DIMAPILIS ARIEL M."/>
    <s v="CTO"/>
    <x v="1"/>
    <d v="2020-01-11T00:00:00"/>
    <d v="2020-01-11T00:00:00"/>
    <s v="OTHER"/>
    <s v="BIRTHDAY LEAVE"/>
    <s v="1 OTHER"/>
    <n v="1"/>
    <m/>
  </r>
  <r>
    <n v="92"/>
    <x v="27"/>
    <x v="250"/>
    <s v="DIMAPILIS ARIEL M."/>
    <s v="CTO"/>
    <x v="1"/>
    <d v="2019-12-07T00:00:00"/>
    <d v="2019-12-07T00:00:00"/>
    <s v="OTHER"/>
    <s v="EMERGENCY LEAVE"/>
    <s v="1 OTHER"/>
    <n v="1"/>
    <m/>
  </r>
  <r>
    <n v="93"/>
    <x v="27"/>
    <x v="275"/>
    <s v="EVANGELISTA NORENA S."/>
    <s v="CTO"/>
    <x v="1"/>
    <d v="2020-01-08T00:00:00"/>
    <d v="2020-01-08T00:00:00"/>
    <s v="SL"/>
    <m/>
    <s v="1 SL"/>
    <n v="1"/>
    <m/>
  </r>
  <r>
    <n v="94"/>
    <x v="27"/>
    <x v="191"/>
    <s v="EVANGELISTA NORENA S."/>
    <s v="CTO"/>
    <x v="1"/>
    <d v="2019-10-25T00:00:00"/>
    <d v="2019-10-25T00:00:00"/>
    <s v="SL"/>
    <m/>
    <s v="1 SL"/>
    <n v="1"/>
    <m/>
  </r>
  <r>
    <n v="94"/>
    <x v="27"/>
    <x v="191"/>
    <s v="EVANGELISTA NORENA S."/>
    <s v="CTO"/>
    <x v="1"/>
    <d v="2019-10-28T00:00:00"/>
    <d v="2019-10-28T00:00:00"/>
    <s v="SL"/>
    <m/>
    <s v="1 SL"/>
    <n v="1"/>
    <m/>
  </r>
  <r>
    <n v="95"/>
    <x v="27"/>
    <x v="191"/>
    <s v="EVANGELISTA NORENA S."/>
    <s v="CTO"/>
    <x v="1"/>
    <d v="2019-11-04T00:00:00"/>
    <d v="2019-11-04T00:00:00"/>
    <s v="SL"/>
    <m/>
    <s v="1 SL"/>
    <n v="1"/>
    <m/>
  </r>
  <r>
    <n v="96"/>
    <x v="27"/>
    <x v="263"/>
    <s v="DE GRANO LIUSA R."/>
    <s v="CTO"/>
    <x v="1"/>
    <d v="2019-12-20T00:00:00"/>
    <d v="2019-12-20T00:00:00"/>
    <s v="OTHER"/>
    <s v="FORCE LEAVE"/>
    <s v="1 OTHER"/>
    <n v="1"/>
    <m/>
  </r>
  <r>
    <n v="97"/>
    <x v="27"/>
    <x v="259"/>
    <s v="NOVICIO PERLITA G."/>
    <s v="LEGAL"/>
    <x v="1"/>
    <d v="2019-12-26T00:00:00"/>
    <d v="2019-12-27T00:00:00"/>
    <s v="SL"/>
    <m/>
    <s v="2 SL"/>
    <n v="2"/>
    <m/>
  </r>
  <r>
    <n v="98"/>
    <x v="27"/>
    <x v="270"/>
    <s v="MARTINEZ BELEN B."/>
    <s v="CBO"/>
    <x v="1"/>
    <d v="2019-12-18T00:00:00"/>
    <d v="2019-12-18T00:00:00"/>
    <s v="SL"/>
    <m/>
    <s v="1 SL"/>
    <n v="1"/>
    <m/>
  </r>
  <r>
    <n v="99"/>
    <x v="27"/>
    <x v="260"/>
    <s v="FERMA AMELITA V."/>
    <s v="DA"/>
    <x v="1"/>
    <d v="2019-12-27T00:00:00"/>
    <d v="2019-12-27T00:00:00"/>
    <s v="VL"/>
    <m/>
    <s v="1 VL"/>
    <n v="1"/>
    <m/>
  </r>
  <r>
    <n v="100"/>
    <x v="27"/>
    <x v="269"/>
    <s v="AUDITOR AILEEN D."/>
    <s v="PIO"/>
    <x v="1"/>
    <d v="2019-12-27T00:00:00"/>
    <d v="2019-12-27T00:00:00"/>
    <s v="SL"/>
    <m/>
    <s v="1 SL"/>
    <n v="1"/>
    <m/>
  </r>
  <r>
    <n v="100"/>
    <x v="27"/>
    <x v="269"/>
    <s v="AUDITOR AILEEN D."/>
    <s v="PIO"/>
    <x v="1"/>
    <d v="2020-01-02T00:00:00"/>
    <d v="2020-01-02T00:00:00"/>
    <s v="SL"/>
    <m/>
    <s v="1 SL"/>
    <n v="1"/>
    <m/>
  </r>
  <r>
    <n v="101"/>
    <x v="27"/>
    <x v="262"/>
    <s v="AUDITOR AILEEN D."/>
    <s v="PIO"/>
    <x v="1"/>
    <d v="2019-12-26T00:00:00"/>
    <d v="2019-12-26T00:00:00"/>
    <s v="OTHER"/>
    <s v="BIRTHDAY LEAVE"/>
    <s v="1 OTHER"/>
    <n v="1"/>
    <m/>
  </r>
  <r>
    <n v="102"/>
    <x v="27"/>
    <x v="261"/>
    <s v="DEL MUNDO ROSALLE A."/>
    <s v="PIO"/>
    <x v="1"/>
    <d v="2019-12-26T00:00:00"/>
    <d v="2019-12-27T00:00:00"/>
    <s v="SL"/>
    <m/>
    <s v="2 SL"/>
    <n v="2"/>
    <m/>
  </r>
  <r>
    <n v="103"/>
    <x v="27"/>
    <x v="269"/>
    <s v="DE VILLA MYRNA D."/>
    <s v="GSO"/>
    <x v="1"/>
    <d v="2020-01-17T00:00:00"/>
    <d v="2020-01-17T00:00:00"/>
    <s v="VL"/>
    <m/>
    <s v="1 VL"/>
    <n v="1"/>
    <m/>
  </r>
  <r>
    <n v="103"/>
    <x v="27"/>
    <x v="274"/>
    <s v="DE VILLA MYRNA D."/>
    <s v="GSO"/>
    <x v="1"/>
    <d v="2020-02-03T00:00:00"/>
    <d v="2020-02-03T00:00:00"/>
    <s v="VL"/>
    <m/>
    <s v="1 VL"/>
    <n v="1"/>
    <m/>
  </r>
  <r>
    <n v="104"/>
    <x v="27"/>
    <x v="276"/>
    <s v="DE VILLA MYRNA D."/>
    <s v="GSO"/>
    <x v="1"/>
    <d v="2020-01-20T00:00:00"/>
    <d v="2020-01-24T00:00:00"/>
    <s v="OTHER"/>
    <s v="EMERGENCY LEAVE"/>
    <s v="5 OTHER"/>
    <n v="5"/>
    <m/>
  </r>
  <r>
    <n v="105"/>
    <x v="27"/>
    <x v="277"/>
    <s v="DE VILLA MYRNA D."/>
    <s v="GSO"/>
    <x v="1"/>
    <d v="2020-01-06T00:00:00"/>
    <d v="2020-01-06T00:00:00"/>
    <s v="OTHER"/>
    <s v="SPECIAL PRIVILEGE"/>
    <s v="1 OTHER"/>
    <n v="1"/>
    <m/>
  </r>
  <r>
    <n v="106"/>
    <x v="27"/>
    <x v="256"/>
    <s v="DE VILLA MYRNA D."/>
    <s v="GSO"/>
    <x v="1"/>
    <d v="2019-12-23T00:00:00"/>
    <d v="2019-12-23T00:00:00"/>
    <s v="VL"/>
    <m/>
    <s v="1 VL"/>
    <n v="1"/>
    <m/>
  </r>
  <r>
    <n v="106"/>
    <x v="27"/>
    <x v="256"/>
    <s v="DE VILLA MYRNA D."/>
    <s v="GSO"/>
    <x v="1"/>
    <d v="2019-12-26T00:00:00"/>
    <d v="2019-12-27T00:00:00"/>
    <s v="VL"/>
    <m/>
    <s v="2 VL"/>
    <n v="2"/>
    <m/>
  </r>
  <r>
    <n v="107"/>
    <x v="27"/>
    <x v="256"/>
    <s v="DE VILLA MYRNA D."/>
    <s v="GSO"/>
    <x v="1"/>
    <d v="2019-12-09T00:00:00"/>
    <d v="2019-12-11T00:00:00"/>
    <s v="VL"/>
    <m/>
    <s v="3 VL"/>
    <n v="3"/>
    <m/>
  </r>
  <r>
    <n v="108"/>
    <x v="27"/>
    <x v="256"/>
    <s v="DE VILLA MYRNA D."/>
    <s v="GSO"/>
    <x v="1"/>
    <d v="2019-11-29T00:00:00"/>
    <d v="2019-11-29T00:00:00"/>
    <s v="SL"/>
    <m/>
    <s v="1 SL"/>
    <n v="1"/>
    <m/>
  </r>
  <r>
    <n v="108"/>
    <x v="27"/>
    <x v="256"/>
    <s v="DE VILLA MYRNA D."/>
    <s v="GSO"/>
    <x v="1"/>
    <d v="2019-12-02T00:00:00"/>
    <d v="2019-12-02T00:00:00"/>
    <s v="SL"/>
    <m/>
    <s v="1 SL"/>
    <n v="1"/>
    <m/>
  </r>
  <r>
    <n v="108"/>
    <x v="27"/>
    <x v="256"/>
    <s v="DE VILLA MYRNA D."/>
    <s v="GSO"/>
    <x v="1"/>
    <d v="2019-12-04T00:00:00"/>
    <d v="2019-12-04T00:00:00"/>
    <s v="SL"/>
    <m/>
    <s v="1 SL"/>
    <n v="1"/>
    <m/>
  </r>
  <r>
    <n v="109"/>
    <x v="27"/>
    <x v="246"/>
    <s v="DE VILLA MYRNA D."/>
    <s v="GSO"/>
    <x v="1"/>
    <d v="2019-11-25T00:00:00"/>
    <d v="2019-11-25T00:00:00"/>
    <s v="SL"/>
    <m/>
    <s v="1 SL"/>
    <n v="1"/>
    <m/>
  </r>
  <r>
    <n v="110"/>
    <x v="27"/>
    <x v="246"/>
    <s v="DE VILLA MYRNA D."/>
    <s v="GSO"/>
    <x v="1"/>
    <d v="2019-11-18T00:00:00"/>
    <d v="2019-11-18T00:00:00"/>
    <s v="SL"/>
    <m/>
    <s v="1 SL"/>
    <n v="1"/>
    <m/>
  </r>
  <r>
    <n v="111"/>
    <x v="27"/>
    <x v="176"/>
    <s v="DE VILLA MYRNA D."/>
    <s v="GSO"/>
    <x v="1"/>
    <d v="2019-11-06T00:00:00"/>
    <d v="2019-11-06T00:00:00"/>
    <s v="SL"/>
    <m/>
    <s v="1 SL"/>
    <n v="1"/>
    <m/>
  </r>
  <r>
    <n v="112"/>
    <x v="27"/>
    <x v="258"/>
    <s v="MACASPAC ELVIRA V."/>
    <s v="COOPERATIVE OFFICE"/>
    <x v="1"/>
    <d v="2019-12-20T00:00:00"/>
    <d v="2019-12-20T00:00:00"/>
    <s v="VL"/>
    <m/>
    <s v="1 VL"/>
    <n v="1"/>
    <m/>
  </r>
  <r>
    <n v="112"/>
    <x v="27"/>
    <x v="258"/>
    <s v="MACASPAC ELVIRA V."/>
    <s v="COOPERATIVE OFFICE"/>
    <x v="1"/>
    <d v="2019-12-23T00:00:00"/>
    <d v="2019-12-23T00:00:00"/>
    <s v="VL"/>
    <m/>
    <s v="1 VL"/>
    <n v="1"/>
    <m/>
  </r>
  <r>
    <n v="113"/>
    <x v="27"/>
    <x v="278"/>
    <s v="SEDUCON LUCIO F."/>
    <s v="COOPERATIVE OFFICE"/>
    <x v="1"/>
    <d v="2020-01-09T00:00:00"/>
    <d v="2020-01-09T00:00:00"/>
    <s v="SL"/>
    <m/>
    <s v="1 SL"/>
    <n v="1"/>
    <m/>
  </r>
  <r>
    <n v="114"/>
    <x v="27"/>
    <x v="252"/>
    <s v="SEDUCON LUCIO F."/>
    <s v="COOPERATIVE OFFICE"/>
    <x v="1"/>
    <d v="2019-12-12T00:00:00"/>
    <d v="2019-12-13T00:00:00"/>
    <s v="OTHER"/>
    <s v="MC# 6"/>
    <s v="2 OTHER"/>
    <n v="2"/>
    <m/>
  </r>
  <r>
    <n v="115"/>
    <x v="27"/>
    <x v="252"/>
    <s v="SEDUCON LUCIO F."/>
    <s v="COOPERATIVE OFFICE"/>
    <x v="1"/>
    <d v="2019-12-04T00:00:00"/>
    <d v="2019-12-04T00:00:00"/>
    <s v="SL"/>
    <m/>
    <s v="1 SL"/>
    <n v="1"/>
    <m/>
  </r>
  <r>
    <n v="116"/>
    <x v="27"/>
    <x v="258"/>
    <s v="CRUZADA MAGDALENA A."/>
    <s v="COOPERATIVE OFFICE"/>
    <x v="1"/>
    <d v="2019-12-11T00:00:00"/>
    <d v="2019-12-13T00:00:00"/>
    <s v="VL"/>
    <m/>
    <s v="3 VL"/>
    <n v="3"/>
    <m/>
  </r>
  <r>
    <n v="117"/>
    <x v="27"/>
    <x v="258"/>
    <s v="CRUZADA MAGDALENA A."/>
    <s v="COOPERATIVE OFFICE"/>
    <x v="1"/>
    <d v="2019-12-27T00:00:00"/>
    <d v="2019-12-27T00:00:00"/>
    <s v="OTHER"/>
    <s v="MC# 6"/>
    <s v="1 OTHER"/>
    <n v="1"/>
    <m/>
  </r>
  <r>
    <n v="118"/>
    <x v="27"/>
    <x v="277"/>
    <s v="MALUBAY MELINDA D."/>
    <s v="THRDC"/>
    <x v="1"/>
    <d v="2020-01-08T00:00:00"/>
    <d v="2020-01-09T00:00:00"/>
    <s v="OTHER"/>
    <s v="SPECIAL PRIVILEGE"/>
    <s v="2 OTHER"/>
    <n v="2"/>
    <m/>
  </r>
  <r>
    <n v="119"/>
    <x v="27"/>
    <x v="247"/>
    <s v="DE OCAMPO MARISSA B."/>
    <s v="THRDC"/>
    <x v="1"/>
    <d v="2019-11-29T00:00:00"/>
    <d v="2019-11-29T00:00:00"/>
    <s v="SL"/>
    <m/>
    <s v="1 SL"/>
    <n v="1"/>
    <m/>
  </r>
  <r>
    <n v="120"/>
    <x v="27"/>
    <x v="265"/>
    <s v="OLIVAR MARINA B."/>
    <s v="COOPERATIVE OFFICE"/>
    <x v="1"/>
    <d v="2019-12-16T00:00:00"/>
    <d v="2019-12-19T00:00:00"/>
    <s v="SL"/>
    <m/>
    <s v="4 SL"/>
    <n v="4"/>
    <m/>
  </r>
  <r>
    <n v="120"/>
    <x v="27"/>
    <x v="265"/>
    <s v="OLIVAR MARINA B."/>
    <s v="COOPERATIVE OFFICE"/>
    <x v="1"/>
    <d v="2019-12-23T00:00:00"/>
    <d v="2019-12-23T00:00:00"/>
    <s v="SL"/>
    <m/>
    <s v="1 SL"/>
    <n v="1"/>
    <m/>
  </r>
  <r>
    <n v="120"/>
    <x v="27"/>
    <x v="265"/>
    <s v="OLIVAR MARINA B."/>
    <s v="COOPERATIVE OFFICE"/>
    <x v="1"/>
    <d v="2019-12-26T00:00:00"/>
    <d v="2019-12-26T00:00:00"/>
    <s v="SL"/>
    <m/>
    <s v="1 SL"/>
    <n v="1"/>
    <m/>
  </r>
  <r>
    <n v="121"/>
    <x v="27"/>
    <x v="265"/>
    <s v="OLIVAR MARINA B."/>
    <s v="COOPERATIVE OFFICE"/>
    <x v="1"/>
    <d v="2019-12-02T00:00:00"/>
    <d v="2019-12-05T00:00:00"/>
    <s v="SL"/>
    <m/>
    <s v="4 SL"/>
    <n v="4"/>
    <m/>
  </r>
  <r>
    <n v="121"/>
    <x v="27"/>
    <x v="279"/>
    <s v="OLIVAR MARINA B."/>
    <s v="COOPERATIVE OFFICE"/>
    <x v="1"/>
    <d v="2019-12-09T00:00:00"/>
    <d v="2019-12-12T00:00:00"/>
    <s v="SL"/>
    <m/>
    <s v="4 SL"/>
    <n v="4"/>
    <m/>
  </r>
  <r>
    <n v="122"/>
    <x v="27"/>
    <x v="260"/>
    <s v="MARQUEZ LOLITA R."/>
    <s v="INTERNAL"/>
    <x v="1"/>
    <d v="2019-12-20T00:00:00"/>
    <d v="2019-12-20T00:00:00"/>
    <s v="OTHER"/>
    <s v="TERMINAL LEAVE"/>
    <s v="1 OTHER"/>
    <n v="1"/>
    <m/>
  </r>
  <r>
    <n v="123"/>
    <x v="27"/>
    <x v="264"/>
    <s v="REYES ELSA T."/>
    <s v="SP"/>
    <x v="1"/>
    <d v="2020-01-03T00:00:00"/>
    <d v="2020-01-03T00:00:00"/>
    <s v="OTHER"/>
    <s v="DOMESTIC EMERGENCY"/>
    <s v="1 OTHER"/>
    <n v="1"/>
    <m/>
  </r>
  <r>
    <n v="124"/>
    <x v="27"/>
    <x v="263"/>
    <s v="FLAVIER ADORACION  "/>
    <s v="ADMIN OFFICE"/>
    <x v="1"/>
    <d v="2019-12-05T00:00:00"/>
    <d v="2019-12-06T00:00:00"/>
    <s v="SL"/>
    <m/>
    <s v="2 SL"/>
    <n v="2"/>
    <m/>
  </r>
  <r>
    <n v="125"/>
    <x v="27"/>
    <x v="250"/>
    <s v="LUCIANO ADELAIDA C."/>
    <s v="MO"/>
    <x v="1"/>
    <d v="2019-12-23T00:00:00"/>
    <d v="2019-12-23T00:00:00"/>
    <s v="OTHER"/>
    <s v="DOMESTIC EMERGENCY"/>
    <s v="1 OTHER"/>
    <n v="1"/>
    <m/>
  </r>
  <r>
    <n v="126"/>
    <x v="27"/>
    <x v="264"/>
    <s v="PAITON MARY ANN M."/>
    <s v="CHARACTER OFFICE"/>
    <x v="1"/>
    <d v="2019-12-27T00:00:00"/>
    <d v="2019-12-27T00:00:00"/>
    <s v="SL"/>
    <m/>
    <s v="1 SL"/>
    <n v="1"/>
    <m/>
  </r>
  <r>
    <n v="126"/>
    <x v="27"/>
    <x v="264"/>
    <s v="PAITON MARY ANN M."/>
    <s v="CHARACTER OFFICE"/>
    <x v="1"/>
    <d v="2020-01-03T00:00:00"/>
    <d v="2020-01-03T00:00:00"/>
    <s v="SL"/>
    <m/>
    <s v="1 SL"/>
    <n v="1"/>
    <m/>
  </r>
  <r>
    <n v="127"/>
    <x v="27"/>
    <x v="270"/>
    <s v="DE VILLA OFELIA G."/>
    <s v="COMELEC"/>
    <x v="1"/>
    <d v="2019-12-19T00:00:00"/>
    <d v="2019-12-20T00:00:00"/>
    <s v="OTHER"/>
    <s v="FORCE LEAVE"/>
    <s v="2 OTHER"/>
    <n v="2"/>
    <m/>
  </r>
  <r>
    <n v="127"/>
    <x v="27"/>
    <x v="262"/>
    <s v="DE VILLA OFELIA G."/>
    <s v="COMELEC"/>
    <x v="1"/>
    <d v="2019-12-23T00:00:00"/>
    <d v="2019-12-23T00:00:00"/>
    <s v="OTHER"/>
    <s v="FORCE LEAVE"/>
    <s v="1 OTHER"/>
    <n v="1"/>
    <m/>
  </r>
  <r>
    <n v="127"/>
    <x v="27"/>
    <x v="255"/>
    <s v="DE VILLA OFELIA G."/>
    <s v="COMELEC"/>
    <x v="1"/>
    <d v="2019-12-26T00:00:00"/>
    <d v="2019-12-27T00:00:00"/>
    <s v="OTHER"/>
    <s v="FORCE LEAVE"/>
    <s v="2 OTHER"/>
    <n v="2"/>
    <m/>
  </r>
  <r>
    <n v="128"/>
    <x v="27"/>
    <x v="268"/>
    <s v="PANGANIBAN CRISTETA M."/>
    <s v="DOE"/>
    <x v="1"/>
    <d v="2019-12-18T00:00:00"/>
    <d v="2019-12-20T00:00:00"/>
    <s v="VL"/>
    <m/>
    <s v="3 VL"/>
    <n v="3"/>
    <m/>
  </r>
  <r>
    <n v="128"/>
    <x v="27"/>
    <x v="268"/>
    <s v="PANGANIBAN CRISTETA M."/>
    <s v="DOE"/>
    <x v="1"/>
    <d v="2019-12-16T00:00:00"/>
    <d v="2019-12-17T00:00:00"/>
    <s v="VL"/>
    <m/>
    <s v="2 VL"/>
    <n v="2"/>
    <m/>
  </r>
  <r>
    <n v="129"/>
    <x v="27"/>
    <x v="268"/>
    <s v="CORTEZ NERIFE H."/>
    <s v="DEPED"/>
    <x v="1"/>
    <d v="2019-12-18T00:00:00"/>
    <d v="2019-12-20T00:00:00"/>
    <s v="OTHER"/>
    <s v="FORCE LEAVE"/>
    <s v="3 OTHER"/>
    <n v="3"/>
    <m/>
  </r>
  <r>
    <n v="129"/>
    <x v="27"/>
    <x v="268"/>
    <s v="CORTEZ NERIFE H."/>
    <s v="DEPED"/>
    <x v="1"/>
    <d v="2019-12-26T00:00:00"/>
    <d v="2019-12-27T00:00:00"/>
    <s v="OTHER"/>
    <s v="FORCE LEAVE"/>
    <s v="2 OTHER"/>
    <n v="2"/>
    <m/>
  </r>
  <r>
    <n v="130"/>
    <x v="27"/>
    <x v="267"/>
    <s v="PENALES GLORIA P."/>
    <s v="ASSESSORS OFFICE"/>
    <x v="1"/>
    <d v="2019-12-27T00:00:00"/>
    <d v="2019-12-27T00:00:00"/>
    <s v="OTHER"/>
    <s v="SPECIAL PRIVILEGE"/>
    <s v="1 OTHER"/>
    <n v="1"/>
    <m/>
  </r>
  <r>
    <n v="131"/>
    <x v="27"/>
    <x v="270"/>
    <s v="ANGCAYA OFELIA G."/>
    <s v="ASSESSORS OFFICE"/>
    <x v="1"/>
    <d v="2019-12-17T00:00:00"/>
    <d v="2019-12-17T00:00:00"/>
    <s v="SL"/>
    <m/>
    <s v="1 SL"/>
    <n v="1"/>
    <m/>
  </r>
  <r>
    <n v="132"/>
    <x v="27"/>
    <x v="262"/>
    <s v="TORRES SONIA M."/>
    <s v="ASSESSORS OFFICE"/>
    <x v="1"/>
    <d v="2019-12-18T00:00:00"/>
    <d v="2019-12-20T00:00:00"/>
    <s v="OTHER"/>
    <m/>
    <s v="3 OTHER"/>
    <n v="3"/>
    <m/>
  </r>
  <r>
    <n v="133"/>
    <x v="27"/>
    <x v="268"/>
    <s v="TORRES SONIA M."/>
    <s v="ASSESSORS OFFICE"/>
    <x v="1"/>
    <d v="2019-12-10T00:00:00"/>
    <d v="2019-12-12T00:00:00"/>
    <s v="SL"/>
    <m/>
    <s v="3 SL"/>
    <n v="3"/>
    <m/>
  </r>
  <r>
    <n v="134"/>
    <x v="27"/>
    <x v="245"/>
    <s v="RODRIGUEZ JOEL  "/>
    <s v="CENRO"/>
    <x v="1"/>
    <d v="2019-11-23T00:00:00"/>
    <d v="2019-11-24T00:00:00"/>
    <s v="SL"/>
    <m/>
    <s v="0 SL"/>
    <n v="0"/>
    <m/>
  </r>
  <r>
    <n v="135"/>
    <x v="27"/>
    <x v="244"/>
    <s v="FERMA ROMEO  "/>
    <s v="CENRO"/>
    <x v="1"/>
    <d v="2019-11-11T00:00:00"/>
    <d v="2019-11-13T00:00:00"/>
    <s v="SL"/>
    <m/>
    <s v="3 SL"/>
    <n v="3"/>
    <m/>
  </r>
  <r>
    <n v="136"/>
    <x v="27"/>
    <x v="271"/>
    <s v="DOCTORA ZENAIDA  "/>
    <s v="CENRO"/>
    <x v="1"/>
    <d v="2019-11-06T00:00:00"/>
    <d v="2019-11-06T00:00:00"/>
    <s v="SL"/>
    <m/>
    <s v="1 SL"/>
    <n v="1"/>
    <m/>
  </r>
  <r>
    <n v="136"/>
    <x v="27"/>
    <x v="271"/>
    <s v="DOCTORA ZENAIDA  "/>
    <s v="CENRO"/>
    <x v="1"/>
    <d v="2019-11-09T00:00:00"/>
    <d v="2019-11-13T00:00:00"/>
    <s v="SL"/>
    <m/>
    <s v="3 SL"/>
    <n v="3"/>
    <m/>
  </r>
  <r>
    <n v="136"/>
    <x v="27"/>
    <x v="271"/>
    <s v="DOCTORA ZENAIDA  "/>
    <s v="CENRO"/>
    <x v="1"/>
    <d v="2019-11-16T00:00:00"/>
    <d v="2019-11-16T00:00:00"/>
    <s v="SL"/>
    <m/>
    <s v="0 SL"/>
    <n v="0"/>
    <m/>
  </r>
  <r>
    <n v="137"/>
    <x v="27"/>
    <x v="247"/>
    <s v="DOCTORA ZENAIDA  "/>
    <s v="CENRO"/>
    <x v="1"/>
    <d v="2019-11-25T00:00:00"/>
    <d v="2019-11-29T00:00:00"/>
    <s v="SL"/>
    <m/>
    <s v="5 SL"/>
    <n v="5"/>
    <m/>
  </r>
  <r>
    <n v="138"/>
    <x v="27"/>
    <x v="253"/>
    <s v="MONTENEGRO EDWIN D."/>
    <s v="CEO"/>
    <x v="1"/>
    <d v="2019-12-16T00:00:00"/>
    <d v="2019-12-20T00:00:00"/>
    <s v="VL"/>
    <m/>
    <s v="5 VL"/>
    <n v="5"/>
    <m/>
  </r>
  <r>
    <n v="139"/>
    <x v="27"/>
    <x v="219"/>
    <s v="MONTENEGRO EDWIN D."/>
    <s v="CEO"/>
    <x v="1"/>
    <d v="2019-11-14T00:00:00"/>
    <d v="2019-11-15T00:00:00"/>
    <s v="SL"/>
    <m/>
    <s v="2 SL"/>
    <n v="2"/>
    <m/>
  </r>
  <r>
    <n v="140"/>
    <x v="27"/>
    <x v="260"/>
    <s v="PARRA MARCIANA L."/>
    <s v="CSWDO"/>
    <x v="1"/>
    <d v="2019-12-16T00:00:00"/>
    <d v="2019-12-17T00:00:00"/>
    <s v="SL"/>
    <m/>
    <s v="2 SL"/>
    <n v="2"/>
    <m/>
  </r>
  <r>
    <n v="140"/>
    <x v="27"/>
    <x v="260"/>
    <s v="PARRA MARCIANA L."/>
    <s v="CSWDO"/>
    <x v="1"/>
    <d v="2019-12-19T00:00:00"/>
    <d v="2019-12-19T00:00:00"/>
    <s v="SL"/>
    <m/>
    <s v="1 SL"/>
    <n v="1"/>
    <m/>
  </r>
  <r>
    <n v="141"/>
    <x v="27"/>
    <x v="269"/>
    <s v="SUSA NANETE B."/>
    <s v="ONT"/>
    <x v="1"/>
    <d v="2020-01-02T00:00:00"/>
    <d v="2020-01-02T00:00:00"/>
    <s v="SL"/>
    <m/>
    <s v="1 SL"/>
    <n v="1"/>
    <m/>
  </r>
  <r>
    <n v="142"/>
    <x v="27"/>
    <x v="247"/>
    <s v="SUSA NANETE B."/>
    <s v="ONT"/>
    <x v="1"/>
    <d v="2019-12-31T00:00:00"/>
    <d v="2019-12-31T00:00:00"/>
    <s v="VL"/>
    <m/>
    <s v="1 VL"/>
    <n v="1"/>
    <m/>
  </r>
  <r>
    <n v="143"/>
    <x v="27"/>
    <x v="263"/>
    <s v="BAYBAY MA. ROSA A."/>
    <s v="ONT"/>
    <x v="1"/>
    <d v="2019-12-27T00:00:00"/>
    <d v="2019-12-27T00:00:00"/>
    <s v="OTHER"/>
    <s v="ANNIVERSARY LEAVE"/>
    <s v="1 OTHER"/>
    <n v="1"/>
    <m/>
  </r>
  <r>
    <n v="144"/>
    <x v="27"/>
    <x v="262"/>
    <s v="BAYBAY MA. ROSA A."/>
    <s v="ONT"/>
    <x v="1"/>
    <d v="2019-12-20T00:00:00"/>
    <d v="2019-12-20T00:00:00"/>
    <s v="SL"/>
    <m/>
    <s v="1 SL"/>
    <n v="1"/>
    <m/>
  </r>
  <r>
    <n v="145"/>
    <x v="27"/>
    <x v="263"/>
    <s v="BAYBAY MA. ROSA A."/>
    <s v="ONT"/>
    <x v="1"/>
    <d v="2019-12-11T00:00:00"/>
    <d v="2019-12-11T00:00:00"/>
    <s v="SL"/>
    <m/>
    <s v="1 SL"/>
    <n v="1"/>
    <m/>
  </r>
  <r>
    <n v="146"/>
    <x v="27"/>
    <x v="251"/>
    <s v="VELUZ DORMILUNA E."/>
    <s v="CCT"/>
    <x v="1"/>
    <d v="2019-12-06T00:00:00"/>
    <d v="2019-12-06T00:00:00"/>
    <s v="SL"/>
    <m/>
    <s v="1 SL"/>
    <n v="1"/>
    <m/>
  </r>
  <r>
    <n v="147"/>
    <x v="27"/>
    <x v="246"/>
    <s v="VELUZ DORMILUNA E."/>
    <s v="CCT"/>
    <x v="1"/>
    <d v="2019-11-25T00:00:00"/>
    <d v="2019-11-25T00:00:00"/>
    <s v="SL"/>
    <m/>
    <s v="1 SL"/>
    <n v="1"/>
    <m/>
  </r>
  <r>
    <n v="148"/>
    <x v="27"/>
    <x v="251"/>
    <s v="FERMA MARIA VICTORIA D."/>
    <s v="CCT"/>
    <x v="1"/>
    <d v="2019-12-18T00:00:00"/>
    <d v="2019-12-19T00:00:00"/>
    <s v="OTHER"/>
    <s v="FORCE LEAVE"/>
    <s v="2 OTHER"/>
    <n v="2"/>
    <m/>
  </r>
  <r>
    <n v="148"/>
    <x v="27"/>
    <x v="251"/>
    <s v="FERMA MARIA VICTORIA D."/>
    <s v="CCT"/>
    <x v="1"/>
    <d v="2019-12-26T00:00:00"/>
    <d v="2019-12-27T00:00:00"/>
    <s v="OTHER"/>
    <s v="FORCE LEAVE"/>
    <s v="2 OTHER"/>
    <n v="2"/>
    <m/>
  </r>
  <r>
    <n v="149"/>
    <x v="27"/>
    <x v="251"/>
    <s v="FERMA MARIA VICTORIA D."/>
    <s v="CCT"/>
    <x v="1"/>
    <d v="2019-12-17T00:00:00"/>
    <d v="2019-12-17T00:00:00"/>
    <s v="OTHER"/>
    <s v="SPECIAL PRIVILEGE"/>
    <s v="1 OTHER"/>
    <n v="1"/>
    <m/>
  </r>
  <r>
    <n v="150"/>
    <x v="27"/>
    <x v="263"/>
    <s v="FERMA MARIA VICTORIA D."/>
    <s v="CCT"/>
    <x v="1"/>
    <d v="2019-12-11T00:00:00"/>
    <d v="2019-12-11T00:00:00"/>
    <s v="SL"/>
    <m/>
    <s v="1 SL"/>
    <n v="1"/>
    <m/>
  </r>
  <r>
    <n v="152"/>
    <x v="27"/>
    <x v="252"/>
    <s v="FERMA MARIA VICTORIA D."/>
    <s v="CCT"/>
    <x v="1"/>
    <d v="2019-12-04T00:00:00"/>
    <d v="2019-12-04T00:00:00"/>
    <s v="SL"/>
    <m/>
    <s v="1 SL"/>
    <n v="1"/>
    <m/>
  </r>
  <r>
    <n v="153"/>
    <x v="27"/>
    <x v="258"/>
    <s v="CHACON ELISA G."/>
    <s v="CCT"/>
    <x v="1"/>
    <d v="2019-12-01T00:00:00"/>
    <d v="2019-12-01T00:00:00"/>
    <s v="SL"/>
    <m/>
    <s v="0 SL"/>
    <n v="0"/>
    <m/>
  </r>
  <r>
    <n v="154"/>
    <x v="27"/>
    <x v="258"/>
    <s v="CHACON ELISA G."/>
    <s v="CCT"/>
    <x v="1"/>
    <d v="2019-11-28T00:00:00"/>
    <d v="2019-11-29T00:00:00"/>
    <s v="SL"/>
    <m/>
    <s v="2 SL"/>
    <n v="2"/>
    <m/>
  </r>
  <r>
    <n v="155"/>
    <x v="27"/>
    <x v="251"/>
    <s v="PETIL GLENDA D."/>
    <s v="CCT"/>
    <x v="1"/>
    <d v="2019-12-16T00:00:00"/>
    <d v="2019-12-18T00:00:00"/>
    <s v="OTHER"/>
    <s v="FORCE LEAVE"/>
    <s v="3 OTHER"/>
    <n v="3"/>
    <m/>
  </r>
  <r>
    <n v="155"/>
    <x v="27"/>
    <x v="251"/>
    <s v="PETIL GLENDA D."/>
    <s v="CCT"/>
    <x v="1"/>
    <d v="2019-12-26T00:00:00"/>
    <d v="2019-12-27T00:00:00"/>
    <s v="OTHER"/>
    <s v="FORCE LEAVE"/>
    <s v="2 OTHER"/>
    <n v="2"/>
    <m/>
  </r>
  <r>
    <n v="156"/>
    <x v="27"/>
    <x v="256"/>
    <s v="PETIL GLENDA D."/>
    <s v="CCT"/>
    <x v="1"/>
    <d v="2019-12-09T00:00:00"/>
    <d v="2019-12-09T00:00:00"/>
    <s v="SL"/>
    <m/>
    <s v="1 SL"/>
    <n v="1"/>
    <m/>
  </r>
  <r>
    <n v="156"/>
    <x v="27"/>
    <x v="256"/>
    <s v="PETIL GLENDA D."/>
    <s v="CCT"/>
    <x v="1"/>
    <d v="2019-12-13T00:00:00"/>
    <d v="2019-12-13T00:00:00"/>
    <s v="SL"/>
    <m/>
    <s v="1 SL"/>
    <n v="1"/>
    <m/>
  </r>
  <r>
    <n v="157"/>
    <x v="27"/>
    <x v="252"/>
    <s v="PETIL GLENDA D."/>
    <s v="CCT"/>
    <x v="1"/>
    <d v="2019-12-04T00:00:00"/>
    <d v="2019-12-04T00:00:00"/>
    <s v="SL"/>
    <m/>
    <s v="1 SL"/>
    <n v="1"/>
    <m/>
  </r>
  <r>
    <n v="158"/>
    <x v="27"/>
    <x v="252"/>
    <s v="PEREY AIRENE O."/>
    <s v="CCT"/>
    <x v="1"/>
    <d v="2019-12-11T00:00:00"/>
    <d v="2019-12-12T00:00:00"/>
    <s v="OTHER"/>
    <s v="FORCE LEAVE"/>
    <s v="2 OTHER"/>
    <n v="2"/>
    <m/>
  </r>
  <r>
    <n v="158"/>
    <x v="27"/>
    <x v="252"/>
    <s v="PEREY AIRENE O."/>
    <s v="CCT"/>
    <x v="1"/>
    <d v="2019-12-26T00:00:00"/>
    <d v="2019-12-27T00:00:00"/>
    <s v="OTHER"/>
    <s v="FORCE LEAVE"/>
    <s v="2 OTHER"/>
    <n v="2"/>
    <m/>
  </r>
  <r>
    <n v="159"/>
    <x v="27"/>
    <x v="273"/>
    <s v="BANICO PILAR B."/>
    <s v="CCT"/>
    <x v="1"/>
    <d v="2019-12-18T00:00:00"/>
    <d v="2019-12-20T00:00:00"/>
    <s v="OTHER"/>
    <s v="FORCE LEAVE"/>
    <s v="3 OTHER"/>
    <n v="3"/>
    <m/>
  </r>
  <r>
    <n v="159"/>
    <x v="27"/>
    <x v="255"/>
    <s v="BANICO PILAR B."/>
    <s v="CCT"/>
    <x v="1"/>
    <d v="2019-12-26T00:00:00"/>
    <d v="2019-12-27T00:00:00"/>
    <s v="OTHER"/>
    <s v="FORCE LEAVE"/>
    <s v="2 OTHER"/>
    <n v="2"/>
    <m/>
  </r>
  <r>
    <n v="160"/>
    <x v="27"/>
    <x v="238"/>
    <s v="LEPARDO ROWENA R."/>
    <s v="CCT"/>
    <x v="1"/>
    <d v="2019-12-26T00:00:00"/>
    <d v="2019-12-27T00:00:00"/>
    <s v="VL"/>
    <m/>
    <s v="2 VL"/>
    <n v="2"/>
    <m/>
  </r>
  <r>
    <n v="161"/>
    <x v="27"/>
    <x v="253"/>
    <s v="LEPARDO ROWENA R."/>
    <s v="CCT"/>
    <x v="1"/>
    <d v="2019-12-12T00:00:00"/>
    <d v="2019-12-12T00:00:00"/>
    <s v="OTHER"/>
    <s v="SOLO PARENT"/>
    <s v="1 OTHER"/>
    <n v="1"/>
    <m/>
  </r>
  <r>
    <n v="162"/>
    <x v="27"/>
    <x v="269"/>
    <s v="CASTILLO FLORDELIZA T."/>
    <s v="CCT"/>
    <x v="1"/>
    <d v="2019-12-26T00:00:00"/>
    <d v="2019-12-28T00:00:00"/>
    <s v="SL"/>
    <m/>
    <s v="2 SL"/>
    <n v="2"/>
    <m/>
  </r>
  <r>
    <n v="163"/>
    <x v="27"/>
    <x v="234"/>
    <s v="CASTILLO FLORDELIZA T."/>
    <s v="CCT"/>
    <x v="1"/>
    <d v="2019-11-28T00:00:00"/>
    <d v="2019-11-29T00:00:00"/>
    <s v="OTHER"/>
    <s v="MOURNING LEAVE"/>
    <s v="2 OTHER"/>
    <n v="2"/>
    <m/>
  </r>
  <r>
    <n v="163"/>
    <x v="27"/>
    <x v="234"/>
    <s v="CASTILLO FLORDELIZA T."/>
    <s v="CCT"/>
    <x v="1"/>
    <d v="2019-12-02T00:00:00"/>
    <d v="2019-12-03T00:00:00"/>
    <s v="OTHER"/>
    <s v="MOURNING LEAVE"/>
    <s v="2 OTHER"/>
    <n v="2"/>
    <m/>
  </r>
  <r>
    <n v="163"/>
    <x v="27"/>
    <x v="234"/>
    <s v="CASTILLO FLORDELIZA T."/>
    <s v="CCT"/>
    <x v="1"/>
    <d v="2019-12-05T00:00:00"/>
    <d v="2019-12-07T00:00:00"/>
    <s v="VL"/>
    <m/>
    <s v="2 VL"/>
    <n v="2"/>
    <m/>
  </r>
  <r>
    <n v="164"/>
    <x v="27"/>
    <x v="252"/>
    <s v="CASTILLO FLORDELIZA T."/>
    <s v="CCT"/>
    <x v="1"/>
    <d v="2019-11-22T00:00:00"/>
    <d v="2019-11-23T00:00:00"/>
    <s v="VL"/>
    <m/>
    <s v="1 VL"/>
    <n v="1"/>
    <m/>
  </r>
  <r>
    <n v="164"/>
    <x v="27"/>
    <x v="252"/>
    <s v="CASTILLO FLORDELIZA T."/>
    <s v="CCT"/>
    <x v="1"/>
    <d v="2019-11-25T00:00:00"/>
    <d v="2019-11-26T00:00:00"/>
    <s v="VL"/>
    <m/>
    <s v="2 VL"/>
    <n v="2"/>
    <m/>
  </r>
  <r>
    <n v="164"/>
    <x v="27"/>
    <x v="252"/>
    <s v="CASTILLO FLORDELIZA T."/>
    <s v="CCT"/>
    <x v="1"/>
    <d v="2019-11-28T00:00:00"/>
    <d v="2019-11-29T00:00:00"/>
    <s v="VL"/>
    <m/>
    <s v="2 VL"/>
    <n v="2"/>
    <m/>
  </r>
  <r>
    <n v="165"/>
    <x v="27"/>
    <x v="256"/>
    <s v="TORRES DINAH G."/>
    <s v="CCT"/>
    <x v="1"/>
    <d v="2019-12-23T00:00:00"/>
    <d v="2019-12-23T00:00:00"/>
    <s v="OTHER"/>
    <s v="FORCE LEAVE"/>
    <s v="1 OTHER"/>
    <n v="1"/>
    <m/>
  </r>
  <r>
    <n v="165"/>
    <x v="27"/>
    <x v="256"/>
    <s v="TORRES DINAH G."/>
    <s v="CCT"/>
    <x v="1"/>
    <d v="2019-12-26T00:00:00"/>
    <d v="2019-12-26T00:00:00"/>
    <s v="OTHER"/>
    <s v="FORCE LEAVE"/>
    <s v="1 OTHER"/>
    <n v="1"/>
    <m/>
  </r>
  <r>
    <n v="166"/>
    <x v="27"/>
    <x v="268"/>
    <s v="GARCIA HAIZEL M."/>
    <s v="CCT"/>
    <x v="1"/>
    <d v="2019-12-12T00:00:00"/>
    <d v="2019-12-12T00:00:00"/>
    <s v="SL"/>
    <m/>
    <s v="1 SL"/>
    <n v="1"/>
    <m/>
  </r>
  <r>
    <n v="167"/>
    <x v="27"/>
    <x v="247"/>
    <s v="GARCIA HAIZEL M."/>
    <s v="CCT"/>
    <x v="1"/>
    <d v="2019-11-29T00:00:00"/>
    <d v="2019-11-29T00:00:00"/>
    <s v="SL"/>
    <m/>
    <s v="1 SL"/>
    <n v="1"/>
    <m/>
  </r>
  <r>
    <n v="168"/>
    <x v="27"/>
    <x v="269"/>
    <s v="DE GUZMAN RONALD ANDREW G."/>
    <s v="CHO"/>
    <x v="1"/>
    <d v="2020-01-23T00:00:00"/>
    <d v="2020-01-24T00:00:00"/>
    <s v="VL"/>
    <m/>
    <s v="2 VL"/>
    <n v="2"/>
    <m/>
  </r>
  <r>
    <n v="168"/>
    <x v="27"/>
    <x v="269"/>
    <s v="DE GUZMAN RONALD ANDREW G."/>
    <s v="CHO"/>
    <x v="1"/>
    <d v="2020-01-28T00:00:00"/>
    <d v="2020-01-28T00:00:00"/>
    <s v="VL"/>
    <m/>
    <s v="1 VL"/>
    <n v="1"/>
    <m/>
  </r>
  <r>
    <n v="169"/>
    <x v="27"/>
    <x v="269"/>
    <s v="DE GUZMAN RONALD ANDREW G."/>
    <s v="CHO"/>
    <x v="1"/>
    <d v="2020-01-20T00:00:00"/>
    <d v="2020-01-21T00:00:00"/>
    <s v="VL"/>
    <m/>
    <s v="2 VL"/>
    <n v="2"/>
    <m/>
  </r>
  <r>
    <n v="170"/>
    <x v="27"/>
    <x v="248"/>
    <s v="LEGASPI DOLORES B."/>
    <s v="CHO"/>
    <x v="1"/>
    <d v="2019-11-29T00:00:00"/>
    <d v="2019-11-29T00:00:00"/>
    <s v="SL"/>
    <m/>
    <s v="1 SL"/>
    <n v="1"/>
    <m/>
  </r>
  <r>
    <n v="171"/>
    <x v="27"/>
    <x v="247"/>
    <s v="ALCAZAR ZENAIDA S."/>
    <s v="CHO"/>
    <x v="1"/>
    <d v="2019-12-11T00:00:00"/>
    <d v="2019-12-11T00:00:00"/>
    <s v="VL"/>
    <m/>
    <s v="1 VL"/>
    <n v="1"/>
    <m/>
  </r>
  <r>
    <n v="171"/>
    <x v="27"/>
    <x v="247"/>
    <s v="ALCAZAR ZENAIDA S."/>
    <s v="CHO"/>
    <x v="1"/>
    <d v="2019-12-13T00:00:00"/>
    <d v="2019-12-13T00:00:00"/>
    <s v="VL"/>
    <m/>
    <s v="1 VL"/>
    <n v="1"/>
    <m/>
  </r>
  <r>
    <n v="172"/>
    <x v="27"/>
    <x v="245"/>
    <s v="MARINDUQUE GERRY C."/>
    <s v="CHO"/>
    <x v="1"/>
    <d v="2019-11-25T00:00:00"/>
    <d v="2019-11-25T00:00:00"/>
    <s v="VL"/>
    <m/>
    <s v="1 VL"/>
    <n v="1"/>
    <m/>
  </r>
  <r>
    <n v="173"/>
    <x v="27"/>
    <x v="237"/>
    <s v="ALVAREZ GRACITA S."/>
    <s v="CHO"/>
    <x v="1"/>
    <d v="2019-12-04T00:00:00"/>
    <d v="2019-12-04T00:00:00"/>
    <s v="VL"/>
    <m/>
    <s v="1 VL"/>
    <n v="1"/>
    <m/>
  </r>
  <r>
    <n v="174"/>
    <x v="27"/>
    <x v="259"/>
    <s v="MIRANDO EDITH B."/>
    <s v="CHO"/>
    <x v="1"/>
    <d v="2019-12-26T00:00:00"/>
    <d v="2019-12-26T00:00:00"/>
    <s v="SL"/>
    <m/>
    <s v="1 SL"/>
    <n v="1"/>
    <m/>
  </r>
  <r>
    <n v="175"/>
    <x v="27"/>
    <x v="237"/>
    <s v="MIRANDO EDITH B."/>
    <s v="CHO"/>
    <x v="1"/>
    <d v="2019-12-27T00:00:00"/>
    <d v="2019-12-27T00:00:00"/>
    <s v="OTHER"/>
    <s v="SPECIAL PRIVILEGE"/>
    <s v="1 OTHER"/>
    <n v="1"/>
    <m/>
  </r>
  <r>
    <n v="176"/>
    <x v="27"/>
    <x v="263"/>
    <s v="ALFEREZ JOSEPHINE R."/>
    <s v="CHO"/>
    <x v="1"/>
    <d v="2019-12-20T00:00:00"/>
    <d v="2019-12-20T00:00:00"/>
    <s v="VL"/>
    <m/>
    <s v="1 VL"/>
    <n v="1"/>
    <m/>
  </r>
  <r>
    <n v="176"/>
    <x v="27"/>
    <x v="263"/>
    <s v="ALFEREZ JOSEPHINE R."/>
    <s v="CHO"/>
    <x v="1"/>
    <d v="2019-12-26T00:00:00"/>
    <d v="2019-12-26T00:00:00"/>
    <s v="VL"/>
    <m/>
    <s v="1 VL"/>
    <n v="1"/>
    <m/>
  </r>
  <r>
    <n v="177"/>
    <x v="27"/>
    <x v="256"/>
    <s v="ALFEREZ JOSEPHINE R."/>
    <s v="CHO"/>
    <x v="1"/>
    <d v="2019-12-12T00:00:00"/>
    <d v="2019-12-12T00:00:00"/>
    <s v="SL"/>
    <m/>
    <s v="1 SL"/>
    <n v="1"/>
    <m/>
  </r>
  <r>
    <n v="178"/>
    <x v="27"/>
    <x v="265"/>
    <s v="ALFEREZ JOSEPHINE R."/>
    <s v="CHO"/>
    <x v="1"/>
    <d v="2019-12-06T00:00:00"/>
    <d v="2019-12-06T00:00:00"/>
    <s v="VL"/>
    <m/>
    <s v="1 VL"/>
    <n v="1"/>
    <m/>
  </r>
  <r>
    <n v="179"/>
    <x v="27"/>
    <x v="249"/>
    <s v="ALFEREZ JOSEPHINE R."/>
    <s v="CHO"/>
    <x v="1"/>
    <d v="2019-12-05T00:00:00"/>
    <d v="2019-12-05T00:00:00"/>
    <s v="SL"/>
    <m/>
    <s v="1 SL"/>
    <n v="1"/>
    <m/>
  </r>
  <r>
    <n v="180"/>
    <x v="27"/>
    <x v="251"/>
    <s v="EGASAN DELIA J."/>
    <s v="CHO"/>
    <x v="1"/>
    <d v="2019-12-19T00:00:00"/>
    <d v="2019-12-19T00:00:00"/>
    <s v="VL"/>
    <m/>
    <s v="1 VL"/>
    <n v="1"/>
    <m/>
  </r>
  <r>
    <n v="180"/>
    <x v="27"/>
    <x v="251"/>
    <s v="EGASAN DELIA J."/>
    <s v="CHO"/>
    <x v="1"/>
    <d v="2019-12-27T00:00:00"/>
    <d v="2019-12-27T00:00:00"/>
    <s v="VL"/>
    <m/>
    <s v="1 VL"/>
    <n v="1"/>
    <m/>
  </r>
  <r>
    <n v="181"/>
    <x v="27"/>
    <x v="265"/>
    <s v="MALIGAYO YOLANDA D."/>
    <s v="CHO"/>
    <x v="1"/>
    <d v="2019-12-10T00:00:00"/>
    <d v="2019-12-10T00:00:00"/>
    <s v="VL"/>
    <m/>
    <s v="1 VL"/>
    <n v="1"/>
    <m/>
  </r>
  <r>
    <n v="181"/>
    <x v="27"/>
    <x v="265"/>
    <s v="MALIGAYO YOLANDA D."/>
    <s v="CHO"/>
    <x v="1"/>
    <d v="2019-12-09T00:00:00"/>
    <d v="2019-12-09T00:00:00"/>
    <s v="VL"/>
    <m/>
    <s v="1 VL"/>
    <n v="1"/>
    <m/>
  </r>
  <r>
    <n v="181"/>
    <x v="27"/>
    <x v="265"/>
    <s v="MALIGAYO YOLANDA D."/>
    <s v="CHO"/>
    <x v="1"/>
    <d v="2019-12-26T00:00:00"/>
    <d v="2019-12-26T00:00:00"/>
    <s v="VL"/>
    <m/>
    <s v="1 VL"/>
    <n v="1"/>
    <m/>
  </r>
  <r>
    <n v="182"/>
    <x v="27"/>
    <x v="250"/>
    <s v="MALIGAYO YOLANDA D."/>
    <s v="CHO"/>
    <x v="1"/>
    <d v="2019-12-06T00:00:00"/>
    <d v="2019-12-06T00:00:00"/>
    <s v="SL"/>
    <m/>
    <s v="1 SL"/>
    <n v="1"/>
    <m/>
  </r>
  <r>
    <n v="183"/>
    <x v="27"/>
    <x v="248"/>
    <s v="ALCAZAR ZENAIDA S."/>
    <s v="CHO"/>
    <x v="1"/>
    <d v="2019-11-27T00:00:00"/>
    <d v="2019-11-27T00:00:00"/>
    <s v="SL"/>
    <m/>
    <s v="1 SL"/>
    <n v="1"/>
    <m/>
  </r>
  <r>
    <n v="184"/>
    <x v="27"/>
    <x v="258"/>
    <s v="CRIZALDO THELMA U."/>
    <s v="CHO"/>
    <x v="1"/>
    <d v="2019-12-12T00:00:00"/>
    <d v="2019-12-12T00:00:00"/>
    <s v="VL"/>
    <m/>
    <s v="1 VL"/>
    <n v="1"/>
    <m/>
  </r>
  <r>
    <n v="185"/>
    <x v="27"/>
    <x v="261"/>
    <s v="VILLAVIRAY MAR CLYDE D."/>
    <s v="CHO"/>
    <x v="1"/>
    <d v="2020-01-29T00:00:00"/>
    <d v="2020-01-31T00:00:00"/>
    <s v="OTHER"/>
    <s v="SPECIAL PRIVILEGE"/>
    <s v="3 OTHER"/>
    <n v="3"/>
    <m/>
  </r>
  <r>
    <n v="186"/>
    <x v="27"/>
    <x v="260"/>
    <s v="CRIZALDO THELMA U."/>
    <s v="CHO"/>
    <x v="1"/>
    <d v="2019-12-26T00:00:00"/>
    <d v="2019-12-27T00:00:00"/>
    <s v="VL"/>
    <m/>
    <s v="2 VL"/>
    <n v="2"/>
    <m/>
  </r>
  <r>
    <n v="187"/>
    <x v="27"/>
    <x v="273"/>
    <s v="CRIZALDO THELMA U."/>
    <s v="CHO"/>
    <x v="1"/>
    <d v="2019-12-16T00:00:00"/>
    <d v="2019-12-16T00:00:00"/>
    <s v="SL"/>
    <m/>
    <s v="1 SL"/>
    <n v="1"/>
    <m/>
  </r>
  <r>
    <n v="188"/>
    <x v="27"/>
    <x v="273"/>
    <s v="CRIZALDO THELMA U."/>
    <s v="CHO"/>
    <x v="1"/>
    <d v="2019-12-06T00:00:00"/>
    <d v="2019-12-06T00:00:00"/>
    <s v="SL"/>
    <m/>
    <s v="1 SL"/>
    <n v="1"/>
    <m/>
  </r>
  <r>
    <n v="188"/>
    <x v="27"/>
    <x v="273"/>
    <s v="CRIZALDO THELMA U."/>
    <s v="CHO"/>
    <x v="1"/>
    <d v="2019-12-09T00:00:00"/>
    <d v="2019-12-09T00:00:00"/>
    <s v="SL"/>
    <m/>
    <s v="1 SL"/>
    <n v="1"/>
    <m/>
  </r>
  <r>
    <n v="189"/>
    <x v="27"/>
    <x v="249"/>
    <s v="VILLAVIRAY MAR CLYDE D."/>
    <s v="CHO"/>
    <x v="1"/>
    <d v="2019-12-17T00:00:00"/>
    <d v="2019-12-18T00:00:00"/>
    <s v="OTHER"/>
    <s v="FORCE LEAVE"/>
    <s v="2 OTHER"/>
    <n v="2"/>
    <m/>
  </r>
  <r>
    <n v="189"/>
    <x v="27"/>
    <x v="249"/>
    <s v="VILLAVIRAY MAR CLYDE D."/>
    <s v="CHO"/>
    <x v="1"/>
    <d v="2019-12-23T00:00:00"/>
    <d v="2019-12-23T00:00:00"/>
    <s v="OTHER"/>
    <s v="FORCE LEAVE"/>
    <s v="1 OTHER"/>
    <n v="1"/>
    <m/>
  </r>
  <r>
    <n v="189"/>
    <x v="27"/>
    <x v="249"/>
    <s v="VILLAVIRAY MAR CLYDE D."/>
    <s v="CHO"/>
    <x v="1"/>
    <d v="2019-12-27T00:00:00"/>
    <d v="2019-12-27T00:00:00"/>
    <s v="OTHER"/>
    <s v="FORCE LEAVE"/>
    <s v="1 OTHER"/>
    <n v="1"/>
    <m/>
  </r>
  <r>
    <n v="190"/>
    <x v="27"/>
    <x v="263"/>
    <s v="VIDALLO WINNIE R."/>
    <s v="CTO"/>
    <x v="1"/>
    <d v="2019-12-05T00:00:00"/>
    <d v="2019-12-06T00:00:00"/>
    <s v="SL"/>
    <m/>
    <s v="2 SL"/>
    <n v="2"/>
    <m/>
  </r>
  <r>
    <n v="190"/>
    <x v="27"/>
    <x v="263"/>
    <s v="VIDALLO WINNIE R."/>
    <s v="CTO"/>
    <x v="1"/>
    <d v="2019-12-09T00:00:00"/>
    <d v="2019-12-09T00:00:00"/>
    <s v="SL"/>
    <m/>
    <s v="1 SL"/>
    <n v="1"/>
    <m/>
  </r>
  <r>
    <n v="191"/>
    <x v="27"/>
    <x v="263"/>
    <s v="BURAZON CARIDAD A."/>
    <s v="CTO"/>
    <x v="1"/>
    <d v="2019-12-26T00:00:00"/>
    <d v="2019-12-27T00:00:00"/>
    <s v="VL"/>
    <m/>
    <s v="2 VL"/>
    <n v="2"/>
    <m/>
  </r>
  <r>
    <n v="192"/>
    <x v="27"/>
    <x v="268"/>
    <s v="MABUTI ANA MARIE C."/>
    <s v="CTO"/>
    <x v="1"/>
    <d v="2019-12-27T00:00:00"/>
    <d v="2019-12-27T00:00:00"/>
    <s v="OTHER"/>
    <s v="SPECIAL PRIVILEGE"/>
    <s v="1 OTHER"/>
    <n v="1"/>
    <m/>
  </r>
  <r>
    <n v="193"/>
    <x v="27"/>
    <x v="268"/>
    <s v="MABUTI ANA MARIE C."/>
    <s v="CTO"/>
    <x v="1"/>
    <d v="2019-12-26T00:00:00"/>
    <d v="2019-12-26T00:00:00"/>
    <s v="VL"/>
    <m/>
    <s v="1 VL"/>
    <n v="1"/>
    <m/>
  </r>
  <r>
    <n v="194"/>
    <x v="27"/>
    <x v="268"/>
    <s v="MABUTI ANA MARIE C."/>
    <s v="CTO"/>
    <x v="1"/>
    <d v="2019-12-09T00:00:00"/>
    <d v="2019-12-09T00:00:00"/>
    <s v="SL"/>
    <m/>
    <s v="1 SL"/>
    <n v="1"/>
    <m/>
  </r>
  <r>
    <n v="195"/>
    <x v="27"/>
    <x v="273"/>
    <s v="OLEGARIO NENITA A."/>
    <s v="LIBRARY"/>
    <x v="1"/>
    <d v="2019-12-17T00:00:00"/>
    <d v="2019-12-17T00:00:00"/>
    <s v="SL"/>
    <m/>
    <s v="1 SL"/>
    <n v="1"/>
    <m/>
  </r>
  <r>
    <n v="196"/>
    <x v="27"/>
    <x v="263"/>
    <s v="ESPIRITU RONALD M."/>
    <s v="CTO"/>
    <x v="1"/>
    <d v="2019-12-19T00:00:00"/>
    <d v="2019-12-19T00:00:00"/>
    <s v="VL"/>
    <m/>
    <s v="1 VL"/>
    <n v="1"/>
    <m/>
  </r>
  <r>
    <n v="197"/>
    <x v="27"/>
    <x v="267"/>
    <s v="ESPIRITU RONALD M."/>
    <s v="CTO"/>
    <x v="1"/>
    <d v="2019-12-16T00:00:00"/>
    <d v="2019-12-16T00:00:00"/>
    <s v="SL"/>
    <m/>
    <s v="1 SL"/>
    <n v="1"/>
    <m/>
  </r>
  <r>
    <n v="198"/>
    <x v="27"/>
    <x v="176"/>
    <s v="ESPIRITU RONALD M."/>
    <s v="CTO"/>
    <x v="1"/>
    <d v="2019-11-14T00:00:00"/>
    <d v="2019-11-14T00:00:00"/>
    <m/>
    <m/>
    <s v="1 "/>
    <n v="1"/>
    <m/>
  </r>
  <r>
    <n v="199"/>
    <x v="27"/>
    <x v="252"/>
    <s v="UNTALAN DIVINA R."/>
    <s v="CTO"/>
    <x v="1"/>
    <d v="2019-12-09T00:00:00"/>
    <d v="2019-12-09T00:00:00"/>
    <s v="OTHER"/>
    <s v="FORCE LEAVE"/>
    <s v="1 OTHER"/>
    <n v="1"/>
    <m/>
  </r>
  <r>
    <n v="199"/>
    <x v="27"/>
    <x v="252"/>
    <s v="UNTALAN DIVINA R."/>
    <s v="CTO"/>
    <x v="1"/>
    <d v="2019-12-23T00:00:00"/>
    <d v="2019-12-23T00:00:00"/>
    <s v="OTHER"/>
    <s v="FORCE LEAVE"/>
    <s v="1 OTHER"/>
    <n v="1"/>
    <m/>
  </r>
  <r>
    <n v="199"/>
    <x v="27"/>
    <x v="252"/>
    <s v="UNTALAN DIVINA R."/>
    <s v="CTO"/>
    <x v="1"/>
    <d v="2019-12-26T00:00:00"/>
    <d v="2019-12-26T00:00:00"/>
    <s v="OTHER"/>
    <s v="FORCE LEAVE"/>
    <s v="1 OTHER"/>
    <n v="1"/>
    <m/>
  </r>
  <r>
    <n v="200"/>
    <x v="27"/>
    <x v="204"/>
    <s v="UNTALAN DIVINA R."/>
    <s v="CTO"/>
    <x v="1"/>
    <d v="2019-11-20T00:00:00"/>
    <d v="2019-11-20T00:00:00"/>
    <s v="VL"/>
    <m/>
    <s v="1 VL"/>
    <n v="1"/>
    <m/>
  </r>
  <r>
    <n v="201"/>
    <x v="27"/>
    <x v="204"/>
    <s v="ALEGA ESTELITA M."/>
    <s v="CTO"/>
    <x v="1"/>
    <d v="2019-11-08T00:00:00"/>
    <d v="2019-11-08T00:00:00"/>
    <s v="SL"/>
    <m/>
    <s v="1 SL"/>
    <n v="1"/>
    <m/>
  </r>
  <r>
    <n v="202"/>
    <x v="28"/>
    <x v="227"/>
    <s v="DIMAPILIS ELVIRA S."/>
    <s v="CTO"/>
    <x v="1"/>
    <d v="2019-12-06T00:00:00"/>
    <d v="2019-12-06T00:00:00"/>
    <s v="VL"/>
    <m/>
    <s v="1 VL"/>
    <n v="1"/>
    <m/>
  </r>
  <r>
    <n v="202"/>
    <x v="28"/>
    <x v="227"/>
    <s v="DIMAPILIS ELVIRA S."/>
    <s v="CTO"/>
    <x v="1"/>
    <d v="2019-12-09T00:00:00"/>
    <d v="2019-12-09T00:00:00"/>
    <s v="VL"/>
    <m/>
    <s v="1 VL"/>
    <n v="1"/>
    <m/>
  </r>
  <r>
    <n v="203"/>
    <x v="28"/>
    <x v="247"/>
    <s v="VIDALLO WINNIE R."/>
    <s v="CTO"/>
    <x v="1"/>
    <d v="2019-11-28T00:00:00"/>
    <d v="2019-11-29T00:00:00"/>
    <s v="SL"/>
    <m/>
    <s v="2 SL"/>
    <n v="2"/>
    <m/>
  </r>
  <r>
    <n v="204"/>
    <x v="28"/>
    <x v="236"/>
    <s v="VIDALLO WINNIE R."/>
    <s v="CTO"/>
    <x v="1"/>
    <d v="2019-11-18T00:00:00"/>
    <d v="2019-11-18T00:00:00"/>
    <s v="SL"/>
    <m/>
    <s v="1 SL"/>
    <n v="1"/>
    <m/>
  </r>
  <r>
    <n v="205"/>
    <x v="28"/>
    <x v="236"/>
    <s v="VIDALLO WINNIE R."/>
    <s v="CTO"/>
    <x v="1"/>
    <d v="2019-11-04T00:00:00"/>
    <d v="2019-11-04T00:00:00"/>
    <s v="SL"/>
    <m/>
    <s v="1 SL"/>
    <n v="1"/>
    <m/>
  </r>
  <r>
    <n v="205"/>
    <x v="28"/>
    <x v="236"/>
    <s v="VIDALLO WINNIE R."/>
    <s v="CTO"/>
    <x v="1"/>
    <d v="2019-11-07T00:00:00"/>
    <d v="2019-11-08T00:00:00"/>
    <s v="SL"/>
    <m/>
    <s v="2 SL"/>
    <n v="2"/>
    <m/>
  </r>
  <r>
    <n v="206"/>
    <x v="28"/>
    <x v="236"/>
    <s v="GUAÑEZO MARY ANNE P."/>
    <s v="CTO"/>
    <x v="1"/>
    <d v="2019-12-12T00:00:00"/>
    <d v="2019-12-12T00:00:00"/>
    <s v="OTHER"/>
    <s v="SPECIAL PRIVILEGE"/>
    <s v="1 OTHER"/>
    <n v="1"/>
    <m/>
  </r>
  <r>
    <n v="207"/>
    <x v="28"/>
    <x v="245"/>
    <s v="GUAÑEZO MARY ANNE P."/>
    <s v="CTO"/>
    <x v="1"/>
    <d v="2019-12-11T00:00:00"/>
    <d v="2019-12-11T00:00:00"/>
    <s v="VL"/>
    <m/>
    <s v="1 VL"/>
    <n v="1"/>
    <m/>
  </r>
  <r>
    <n v="208"/>
    <x v="28"/>
    <x v="245"/>
    <s v="ESCAMILLAS EVELYN M."/>
    <s v="CTO"/>
    <x v="1"/>
    <d v="2019-11-29T00:00:00"/>
    <d v="2019-11-29T00:00:00"/>
    <s v="VL"/>
    <m/>
    <s v="1 VL"/>
    <n v="1"/>
    <m/>
  </r>
  <r>
    <n v="209"/>
    <x v="28"/>
    <x v="256"/>
    <s v="DUNGO PURISIMA CORAZON E."/>
    <s v="CTO"/>
    <x v="1"/>
    <d v="2019-12-26T00:00:00"/>
    <d v="2019-12-26T00:00:00"/>
    <s v="OTHER"/>
    <s v="FORCE LEAVE"/>
    <s v="1 OTHER"/>
    <n v="1"/>
    <m/>
  </r>
  <r>
    <n v="210"/>
    <x v="28"/>
    <x v="263"/>
    <s v="DUNGO PURISIMA CORAZON E."/>
    <s v="CTO"/>
    <x v="1"/>
    <d v="2019-12-23T00:00:00"/>
    <d v="2019-12-23T00:00:00"/>
    <s v="OTHER"/>
    <s v="FORCE LEAVE"/>
    <s v="1 OTHER"/>
    <n v="1"/>
    <m/>
  </r>
  <r>
    <n v="211"/>
    <x v="28"/>
    <x v="238"/>
    <s v="DUNGO PURISIMA CORAZON E."/>
    <s v="CTO"/>
    <x v="1"/>
    <d v="2019-11-28T00:00:00"/>
    <d v="2019-11-29T00:00:00"/>
    <s v="OTHER"/>
    <s v="FORCE LEAVE"/>
    <s v="2 OTHER"/>
    <n v="2"/>
    <m/>
  </r>
  <r>
    <n v="212"/>
    <x v="28"/>
    <x v="188"/>
    <s v="DUNGO PURISIMA CORAZON E."/>
    <s v="CTO"/>
    <x v="1"/>
    <d v="2019-10-31T00:00:00"/>
    <d v="2019-10-31T00:00:00"/>
    <s v="SL"/>
    <m/>
    <s v="1 SL"/>
    <n v="1"/>
    <m/>
  </r>
  <r>
    <n v="213"/>
    <x v="28"/>
    <x v="264"/>
    <s v="DIMAPILIS JOSEPHINE P."/>
    <s v="CTO"/>
    <x v="1"/>
    <d v="2020-01-02T00:00:00"/>
    <d v="2020-01-02T00:00:00"/>
    <s v="SL"/>
    <m/>
    <s v="1 SL"/>
    <n v="1"/>
    <m/>
  </r>
  <r>
    <n v="214"/>
    <x v="28"/>
    <x v="244"/>
    <s v="DIMAPILIS JOSEPHINE P."/>
    <s v="CTO"/>
    <x v="1"/>
    <d v="2019-12-02T00:00:00"/>
    <d v="2019-12-03T00:00:00"/>
    <s v="VL"/>
    <m/>
    <s v="2 VL"/>
    <n v="2"/>
    <m/>
  </r>
  <r>
    <n v="214"/>
    <x v="28"/>
    <x v="244"/>
    <s v="DIMAPILIS JOSEPHINE P."/>
    <s v="CTO"/>
    <x v="1"/>
    <d v="2019-12-26T00:00:00"/>
    <d v="2019-12-27T00:00:00"/>
    <s v="VL"/>
    <m/>
    <s v="2 VL"/>
    <n v="2"/>
    <m/>
  </r>
  <r>
    <n v="215"/>
    <x v="28"/>
    <x v="252"/>
    <s v="DIMAPILIS JOSEPHINE P."/>
    <s v="CTO"/>
    <x v="1"/>
    <d v="2019-12-04T00:00:00"/>
    <d v="2019-12-04T00:00:00"/>
    <s v="VL"/>
    <m/>
    <s v="1 VL"/>
    <n v="1"/>
    <m/>
  </r>
  <r>
    <n v="216"/>
    <x v="28"/>
    <x v="247"/>
    <s v="DIMAPILIS JOSEPHINE P."/>
    <s v="CTO"/>
    <x v="1"/>
    <d v="2019-11-28T00:00:00"/>
    <d v="2019-11-29T00:00:00"/>
    <s v="SL"/>
    <m/>
    <s v="2 SL"/>
    <n v="2"/>
    <m/>
  </r>
  <r>
    <n v="217"/>
    <x v="28"/>
    <x v="256"/>
    <s v="BAYOT RUMER M."/>
    <s v="ASSESSORS OFFICE"/>
    <x v="1"/>
    <d v="2019-12-27T00:00:00"/>
    <d v="2019-12-27T00:00:00"/>
    <s v="VL"/>
    <m/>
    <s v="1 VL"/>
    <n v="1"/>
    <m/>
  </r>
  <r>
    <n v="218"/>
    <x v="28"/>
    <x v="261"/>
    <s v="BAYOT RUMER M."/>
    <s v="ASSESSORS OFFICE"/>
    <x v="1"/>
    <d v="2019-12-23T00:00:00"/>
    <d v="2019-12-23T00:00:00"/>
    <s v="SL"/>
    <m/>
    <s v="1 SL"/>
    <n v="1"/>
    <m/>
  </r>
  <r>
    <n v="218"/>
    <x v="28"/>
    <x v="261"/>
    <s v="BAYOT RUMER M."/>
    <s v="ASSESSORS OFFICE"/>
    <x v="1"/>
    <d v="2019-12-26T00:00:00"/>
    <d v="2019-12-26T00:00:00"/>
    <s v="SL"/>
    <m/>
    <s v="1 SL"/>
    <n v="1"/>
    <m/>
  </r>
  <r>
    <n v="219"/>
    <x v="28"/>
    <x v="261"/>
    <s v="GATPANDAN NENITA M."/>
    <s v="LIBRARY"/>
    <x v="1"/>
    <d v="2019-12-20T00:00:00"/>
    <d v="2019-12-20T00:00:00"/>
    <s v="SL"/>
    <m/>
    <s v="1 SL"/>
    <n v="1"/>
    <m/>
  </r>
  <r>
    <n v="219"/>
    <x v="28"/>
    <x v="261"/>
    <s v="GATPANDAN NENITA M."/>
    <s v="LIBRARY"/>
    <x v="1"/>
    <d v="2019-12-26T00:00:00"/>
    <d v="2019-12-26T00:00:00"/>
    <s v="SL"/>
    <m/>
    <s v="1 SL"/>
    <n v="1"/>
    <m/>
  </r>
  <r>
    <n v="220"/>
    <x v="28"/>
    <x v="250"/>
    <s v="GOMEZ EMMA M."/>
    <s v="CEO"/>
    <x v="1"/>
    <d v="2019-12-10T00:00:00"/>
    <d v="2019-12-10T00:00:00"/>
    <s v="SL"/>
    <m/>
    <s v="1 SL"/>
    <n v="1"/>
    <m/>
  </r>
  <r>
    <n v="221"/>
    <x v="28"/>
    <x v="260"/>
    <s v="MENDOZA PRESCILA S."/>
    <s v="CEO"/>
    <x v="1"/>
    <d v="2019-12-18T00:00:00"/>
    <d v="2019-12-18T00:00:00"/>
    <s v="SL"/>
    <m/>
    <s v="1 SL"/>
    <n v="1"/>
    <m/>
  </r>
  <r>
    <n v="222"/>
    <x v="28"/>
    <x v="212"/>
    <s v="DIMAPILIS ALFREDO C."/>
    <s v="CBO"/>
    <x v="1"/>
    <d v="2019-11-04T00:00:00"/>
    <d v="2019-11-06T00:00:00"/>
    <s v="VL"/>
    <m/>
    <s v="3 VL"/>
    <n v="3"/>
    <m/>
  </r>
  <r>
    <n v="223"/>
    <x v="28"/>
    <x v="262"/>
    <s v="OCAMPO ORLANDO R."/>
    <s v="CEO"/>
    <x v="1"/>
    <d v="2019-12-20T00:00:00"/>
    <d v="2019-12-20T00:00:00"/>
    <s v="SL"/>
    <m/>
    <s v="1 SL"/>
    <n v="1"/>
    <m/>
  </r>
  <r>
    <n v="224"/>
    <x v="28"/>
    <x v="259"/>
    <s v="PARAS TEOFILA A."/>
    <s v="CEO"/>
    <x v="1"/>
    <d v="2019-12-26T00:00:00"/>
    <d v="2019-12-27T00:00:00"/>
    <s v="SL"/>
    <m/>
    <s v="2 SL"/>
    <n v="2"/>
    <m/>
  </r>
  <r>
    <n v="225"/>
    <x v="28"/>
    <x v="273"/>
    <s v="SUMAGUI MARISSA D."/>
    <s v="CEO"/>
    <x v="1"/>
    <d v="2019-12-17T00:00:00"/>
    <d v="2019-12-17T00:00:00"/>
    <s v="SL"/>
    <m/>
    <s v="1 SL"/>
    <n v="1"/>
    <m/>
  </r>
  <r>
    <n v="226"/>
    <x v="28"/>
    <x v="273"/>
    <s v="SUMAGUI MARISSA D."/>
    <s v="CEO"/>
    <x v="1"/>
    <d v="2019-12-13T00:00:00"/>
    <d v="2019-12-13T00:00:00"/>
    <s v="SL"/>
    <m/>
    <s v="1 SL"/>
    <n v="1"/>
    <m/>
  </r>
  <r>
    <n v="227"/>
    <x v="28"/>
    <x v="273"/>
    <s v="SUMAGUI MARISSA D."/>
    <s v="CEO"/>
    <x v="1"/>
    <d v="2019-12-09T00:00:00"/>
    <d v="2019-12-09T00:00:00"/>
    <s v="OTHER"/>
    <s v="BIRTHDAY LEAVE"/>
    <s v="1 OTHER"/>
    <n v="1"/>
    <m/>
  </r>
  <r>
    <n v="228"/>
    <x v="28"/>
    <x v="273"/>
    <s v="SUMAGUI MARISSA D."/>
    <s v="CEO"/>
    <x v="1"/>
    <d v="2019-12-04T00:00:00"/>
    <d v="2019-12-04T00:00:00"/>
    <s v="SL"/>
    <m/>
    <s v="1 SL"/>
    <n v="1"/>
    <m/>
  </r>
  <r>
    <n v="229"/>
    <x v="28"/>
    <x v="273"/>
    <s v="MADRAZO ALLAN PAUL A."/>
    <s v="CEO"/>
    <x v="1"/>
    <d v="2019-12-17T00:00:00"/>
    <d v="2019-12-17T00:00:00"/>
    <s v="SL"/>
    <m/>
    <s v="1 SL"/>
    <n v="1"/>
    <m/>
  </r>
  <r>
    <n v="230"/>
    <x v="28"/>
    <x v="273"/>
    <s v="MADRAZO ALLAN PAUL A."/>
    <s v="CEO"/>
    <x v="1"/>
    <d v="2019-12-13T00:00:00"/>
    <d v="2019-12-13T00:00:00"/>
    <s v="SL"/>
    <m/>
    <s v="1 SL"/>
    <n v="1"/>
    <m/>
  </r>
  <r>
    <n v="231"/>
    <x v="28"/>
    <x v="273"/>
    <s v="MADRAZO ALLAN PAUL A."/>
    <s v="CEO"/>
    <x v="1"/>
    <d v="2019-12-09T00:00:00"/>
    <d v="2019-12-09T00:00:00"/>
    <s v="SL"/>
    <m/>
    <s v="1 SL"/>
    <n v="1"/>
    <m/>
  </r>
  <r>
    <n v="232"/>
    <x v="28"/>
    <x v="273"/>
    <s v="MADRAZO ALLAN PAUL A."/>
    <s v="CEO"/>
    <x v="1"/>
    <d v="2019-12-04T00:00:00"/>
    <d v="2019-12-04T00:00:00"/>
    <s v="SL"/>
    <m/>
    <s v="1 SL"/>
    <n v="1"/>
    <m/>
  </r>
  <r>
    <n v="233"/>
    <x v="28"/>
    <x v="280"/>
    <s v="BANICO PILAR B."/>
    <s v="CCT"/>
    <x v="1"/>
    <d v="2020-02-12T00:00:00"/>
    <d v="2020-02-14T00:00:00"/>
    <s v="OTHER"/>
    <s v="CALAMITY LEAVE"/>
    <s v="3 OTHER"/>
    <n v="3"/>
    <m/>
  </r>
  <r>
    <n v="234"/>
    <x v="28"/>
    <x v="281"/>
    <s v="GATPANDAN NENITA M."/>
    <s v="LIBRARY"/>
    <x v="1"/>
    <d v="2020-01-15T00:00:00"/>
    <d v="2020-01-17T00:00:00"/>
    <s v="OTHER"/>
    <s v="EMERGENCY LEAVE"/>
    <s v="3 OTHER"/>
    <n v="3"/>
    <m/>
  </r>
  <r>
    <n v="234"/>
    <x v="28"/>
    <x v="281"/>
    <s v="GATPANDAN NENITA M."/>
    <s v="LIBRARY"/>
    <x v="1"/>
    <d v="2020-01-20T00:00:00"/>
    <d v="2020-01-21T00:00:00"/>
    <s v="OTHER"/>
    <s v="EMERGENCY LEAVE"/>
    <s v="2 OTHER"/>
    <n v="2"/>
    <m/>
  </r>
  <r>
    <n v="235"/>
    <x v="28"/>
    <x v="276"/>
    <s v="TORRES DINAH G."/>
    <s v="CCT"/>
    <x v="1"/>
    <d v="2020-02-03T00:00:00"/>
    <d v="2020-02-06T00:00:00"/>
    <s v="OTHER"/>
    <s v="CALAMITY LEAVE"/>
    <s v="4 OTHER"/>
    <n v="4"/>
    <m/>
  </r>
  <r>
    <n v="236"/>
    <x v="28"/>
    <x v="282"/>
    <s v="TORRES DINAH G."/>
    <s v="CCT"/>
    <x v="1"/>
    <d v="2020-01-21T00:00:00"/>
    <d v="2020-01-22T00:00:00"/>
    <s v="VL"/>
    <m/>
    <s v="2 VL"/>
    <n v="2"/>
    <m/>
  </r>
  <r>
    <n v="237"/>
    <x v="28"/>
    <x v="283"/>
    <s v="CHACON ELISA G."/>
    <s v="CCT"/>
    <x v="1"/>
    <d v="2020-02-12T00:00:00"/>
    <d v="2020-02-12T00:00:00"/>
    <s v="OTHER"/>
    <s v="CALAMITY LEAVE"/>
    <s v="1 OTHER"/>
    <n v="1"/>
    <m/>
  </r>
  <r>
    <n v="237"/>
    <x v="28"/>
    <x v="283"/>
    <s v="CHACON ELISA G."/>
    <s v="CCT"/>
    <x v="1"/>
    <d v="2020-02-14T00:00:00"/>
    <d v="2020-02-14T00:00:00"/>
    <s v="OTHER"/>
    <s v="CALAMITY LEAVE"/>
    <s v="1 OTHER"/>
    <n v="1"/>
    <m/>
  </r>
  <r>
    <n v="238"/>
    <x v="28"/>
    <x v="284"/>
    <s v="CHACON ELISA G."/>
    <s v="CCT"/>
    <x v="1"/>
    <d v="2020-01-15T00:00:00"/>
    <d v="2020-01-15T00:00:00"/>
    <s v="OTHER"/>
    <s v="CALAMITY LEAVE"/>
    <s v="1 OTHER"/>
    <n v="1"/>
    <m/>
  </r>
  <r>
    <n v="238"/>
    <x v="28"/>
    <x v="284"/>
    <s v="CHACON ELISA G."/>
    <s v="CCT"/>
    <x v="1"/>
    <d v="2020-02-07T00:00:00"/>
    <d v="2020-02-07T00:00:00"/>
    <s v="OTHER"/>
    <s v="CALAMITY LEAVE"/>
    <s v="1 OTHER"/>
    <n v="1"/>
    <m/>
  </r>
  <r>
    <n v="238"/>
    <x v="28"/>
    <x v="284"/>
    <s v="CHACON ELISA G."/>
    <s v="CCT"/>
    <x v="1"/>
    <d v="2020-02-10T00:00:00"/>
    <d v="2020-02-10T00:00:00"/>
    <s v="OTHER"/>
    <s v="CALAMITY LEAVE"/>
    <s v="1 OTHER"/>
    <n v="1"/>
    <m/>
  </r>
  <r>
    <n v="239"/>
    <x v="28"/>
    <x v="285"/>
    <s v="VELUZ DORMILUNA E."/>
    <s v="CCT"/>
    <x v="1"/>
    <d v="2020-01-30T00:00:00"/>
    <d v="2020-01-31T00:00:00"/>
    <s v="OTHER"/>
    <s v="CALAMITY LEAVE"/>
    <s v="2 OTHER"/>
    <n v="2"/>
    <m/>
  </r>
  <r>
    <n v="240"/>
    <x v="28"/>
    <x v="282"/>
    <s v="VELUZ DORMILUNA E."/>
    <s v="CCT"/>
    <x v="1"/>
    <d v="2020-01-15T00:00:00"/>
    <d v="2020-01-17T00:00:00"/>
    <s v="OTHER"/>
    <s v="CALAMITY LEAVE"/>
    <s v="3 OTHER"/>
    <n v="3"/>
    <m/>
  </r>
  <r>
    <n v="241"/>
    <x v="28"/>
    <x v="286"/>
    <s v="VELUZ DORMILUNA E."/>
    <s v="CCT"/>
    <x v="1"/>
    <d v="2020-01-07T00:00:00"/>
    <d v="2020-01-07T00:00:00"/>
    <s v="SL"/>
    <m/>
    <s v="1 SL"/>
    <n v="1"/>
    <m/>
  </r>
  <r>
    <n v="242"/>
    <x v="28"/>
    <x v="269"/>
    <s v="VELUZ DORMILUNA E."/>
    <s v="CCT"/>
    <x v="1"/>
    <d v="2020-01-02T00:00:00"/>
    <d v="2020-01-02T00:00:00"/>
    <s v="SL"/>
    <m/>
    <s v="1 SL"/>
    <n v="1"/>
    <m/>
  </r>
  <r>
    <n v="243"/>
    <x v="28"/>
    <x v="269"/>
    <s v="VELUZ DORMILUNA E."/>
    <s v="CCT"/>
    <x v="1"/>
    <d v="2019-12-27T00:00:00"/>
    <d v="2019-12-27T00:00:00"/>
    <s v="SL"/>
    <m/>
    <s v="1 SL"/>
    <n v="1"/>
    <m/>
  </r>
  <r>
    <n v="244"/>
    <x v="28"/>
    <x v="285"/>
    <s v="PEREY GENNILYN  "/>
    <s v="CCT"/>
    <x v="0"/>
    <d v="2020-02-03T00:00:00"/>
    <d v="2020-02-03T00:00:00"/>
    <s v="OTHER"/>
    <s v="CALAMITY LEAVE"/>
    <s v="1 OTHER"/>
    <n v="1"/>
    <m/>
  </r>
  <r>
    <n v="244"/>
    <x v="28"/>
    <x v="287"/>
    <s v="PEREY GENNILYN  "/>
    <s v="CCT"/>
    <x v="0"/>
    <d v="2020-02-13T00:00:00"/>
    <d v="2020-02-13T00:00:00"/>
    <s v="OTHER"/>
    <s v="CALAMITY LEAVE"/>
    <s v="1 OTHER"/>
    <n v="1"/>
    <m/>
  </r>
  <r>
    <n v="244"/>
    <x v="28"/>
    <x v="288"/>
    <s v="PEREY GENNILYN  "/>
    <s v="CCT"/>
    <x v="0"/>
    <d v="2020-02-14T00:00:00"/>
    <d v="2020-02-14T00:00:00"/>
    <s v="OTHER"/>
    <s v="CALAMITY LEAVE"/>
    <s v="1 OTHER"/>
    <n v="1"/>
    <m/>
  </r>
  <r>
    <n v="245"/>
    <x v="28"/>
    <x v="289"/>
    <s v="PEREY AIRENE O."/>
    <s v="CCT"/>
    <x v="1"/>
    <d v="2020-02-10T00:00:00"/>
    <d v="2020-02-12T00:00:00"/>
    <s v="OTHER"/>
    <s v="CALAMITY LEAVE"/>
    <s v="3 OTHER"/>
    <n v="3"/>
    <m/>
  </r>
  <r>
    <n v="246"/>
    <x v="28"/>
    <x v="284"/>
    <s v="PEREY AIRENE O."/>
    <s v="CCT"/>
    <x v="1"/>
    <d v="2020-01-24T00:00:00"/>
    <d v="2020-01-24T00:00:00"/>
    <s v="OTHER"/>
    <s v="CALAMITY LEAVE"/>
    <s v="1 OTHER"/>
    <n v="1"/>
    <m/>
  </r>
  <r>
    <n v="246"/>
    <x v="28"/>
    <x v="284"/>
    <s v="PEREY AIRENE O."/>
    <s v="CCT"/>
    <x v="1"/>
    <d v="2020-01-17T00:00:00"/>
    <d v="2020-01-17T00:00:00"/>
    <s v="OTHER"/>
    <s v="CALAMITY LEAVE"/>
    <s v="1 OTHER"/>
    <n v="1"/>
    <m/>
  </r>
  <r>
    <n v="247"/>
    <x v="28"/>
    <x v="290"/>
    <s v="FERMA MARIA VICTORIA D."/>
    <s v="CCT"/>
    <x v="1"/>
    <d v="2020-02-19T00:00:00"/>
    <d v="2020-02-20T00:00:00"/>
    <s v="SL"/>
    <m/>
    <s v="2 SL"/>
    <n v="2"/>
    <m/>
  </r>
  <r>
    <n v="248"/>
    <x v="28"/>
    <x v="291"/>
    <s v="FERMA MARIA VICTORIA D."/>
    <s v="CCT"/>
    <x v="1"/>
    <d v="2020-02-12T00:00:00"/>
    <d v="2020-02-12T00:00:00"/>
    <s v="OTHER"/>
    <s v="CALAMITY LEAVE"/>
    <s v="1 OTHER"/>
    <n v="1"/>
    <m/>
  </r>
  <r>
    <n v="249"/>
    <x v="28"/>
    <x v="285"/>
    <s v="FERMA MARIA VICTORIA D."/>
    <s v="CCT"/>
    <x v="1"/>
    <d v="2020-01-30T00:00:00"/>
    <d v="2020-01-31T00:00:00"/>
    <s v="OTHER"/>
    <s v="CALAMITY LEAVE"/>
    <s v="2 OTHER"/>
    <n v="2"/>
    <m/>
  </r>
  <r>
    <n v="250"/>
    <x v="28"/>
    <x v="292"/>
    <s v="FERMA MARIA VICTORIA D."/>
    <s v="CCT"/>
    <x v="1"/>
    <d v="2020-01-20T00:00:00"/>
    <d v="2020-01-20T00:00:00"/>
    <s v="OTHER"/>
    <s v="CALAMITY LEAVE"/>
    <s v="1 OTHER"/>
    <n v="1"/>
    <m/>
  </r>
  <r>
    <n v="251"/>
    <x v="28"/>
    <x v="284"/>
    <s v="FERMA MARIA VICTORIA D."/>
    <s v="CCT"/>
    <x v="1"/>
    <d v="2020-01-16T00:00:00"/>
    <d v="2020-01-16T00:00:00"/>
    <s v="OTHER"/>
    <s v="CALAMITY LEAVE"/>
    <s v="1 OTHER"/>
    <n v="1"/>
    <m/>
  </r>
  <r>
    <n v="252"/>
    <x v="28"/>
    <x v="286"/>
    <s v="FERMA MARIA VICTORIA D."/>
    <s v="CCT"/>
    <x v="1"/>
    <d v="2020-01-07T00:00:00"/>
    <d v="2020-01-07T00:00:00"/>
    <s v="SL"/>
    <m/>
    <s v="1 SL"/>
    <n v="1"/>
    <m/>
  </r>
  <r>
    <n v="253"/>
    <x v="28"/>
    <x v="293"/>
    <s v="PETIL GLENDA D."/>
    <s v="CCT"/>
    <x v="1"/>
    <d v="2020-01-31T00:00:00"/>
    <d v="2020-01-31T00:00:00"/>
    <s v="OTHER"/>
    <s v="CALAMITY LEAVE"/>
    <s v="1 OTHER"/>
    <n v="1"/>
    <m/>
  </r>
  <r>
    <n v="253"/>
    <x v="28"/>
    <x v="293"/>
    <s v="PETIL GLENDA D."/>
    <s v="CCT"/>
    <x v="1"/>
    <d v="2020-02-03T00:00:00"/>
    <d v="2020-02-03T00:00:00"/>
    <s v="OTHER"/>
    <s v="CALAMITY LEAVE"/>
    <s v="1 OTHER"/>
    <n v="1"/>
    <m/>
  </r>
  <r>
    <n v="253"/>
    <x v="28"/>
    <x v="293"/>
    <s v="PETIL GLENDA D."/>
    <s v="CCT"/>
    <x v="1"/>
    <d v="2020-02-10T00:00:00"/>
    <d v="2020-02-10T00:00:00"/>
    <s v="OTHER"/>
    <s v="CALAMITY LEAVE"/>
    <s v="1 OTHER"/>
    <n v="1"/>
    <m/>
  </r>
  <r>
    <n v="254"/>
    <x v="28"/>
    <x v="284"/>
    <s v="PETIL GLENDA D."/>
    <s v="CCT"/>
    <x v="1"/>
    <d v="2020-01-24T00:00:00"/>
    <d v="2020-01-24T00:00:00"/>
    <s v="OTHER"/>
    <s v="CALAMITY LEAVE"/>
    <s v="1 OTHER"/>
    <n v="1"/>
    <m/>
  </r>
  <r>
    <n v="254"/>
    <x v="28"/>
    <x v="284"/>
    <s v="PETIL GLENDA D."/>
    <s v="CCT"/>
    <x v="1"/>
    <d v="2020-01-15T00:00:00"/>
    <d v="2020-01-15T00:00:00"/>
    <s v="OTHER"/>
    <s v="CALAMITY LEAVE"/>
    <s v="1 OTHER"/>
    <n v="1"/>
    <m/>
  </r>
  <r>
    <n v="255"/>
    <x v="28"/>
    <x v="275"/>
    <s v="PETIL GLENDA D."/>
    <s v="CCT"/>
    <x v="1"/>
    <d v="2020-01-08T00:00:00"/>
    <d v="2020-01-08T00:00:00"/>
    <s v="SL"/>
    <m/>
    <s v="1 SL"/>
    <n v="1"/>
    <m/>
  </r>
  <r>
    <n v="256"/>
    <x v="28"/>
    <x v="284"/>
    <s v="GARCIA HAIZEL M."/>
    <s v="CCT"/>
    <x v="1"/>
    <d v="2020-02-04T00:00:00"/>
    <d v="2020-02-04T00:00:00"/>
    <s v="OTHER"/>
    <s v="CALAMITY LEAVE"/>
    <s v="1 OTHER"/>
    <n v="1"/>
    <m/>
  </r>
  <r>
    <n v="256"/>
    <x v="28"/>
    <x v="284"/>
    <s v="GARCIA HAIZEL M."/>
    <s v="CCT"/>
    <x v="1"/>
    <d v="2020-02-13T00:00:00"/>
    <d v="2020-02-13T00:00:00"/>
    <s v="OTHER"/>
    <s v="CALAMITY LEAVE"/>
    <s v="1 OTHER"/>
    <n v="1"/>
    <m/>
  </r>
  <r>
    <n v="256"/>
    <x v="28"/>
    <x v="284"/>
    <s v="GARCIA HAIZEL M."/>
    <s v="CCT"/>
    <x v="1"/>
    <d v="2020-02-14T00:00:00"/>
    <d v="2020-02-14T00:00:00"/>
    <s v="OTHER"/>
    <s v="CALAMITY LEAVE"/>
    <s v="1 OTHER"/>
    <n v="1"/>
    <m/>
  </r>
  <r>
    <n v="257"/>
    <x v="28"/>
    <x v="282"/>
    <s v="GARCIA HAIZEL M."/>
    <s v="CCT"/>
    <x v="1"/>
    <d v="2020-01-15T00:00:00"/>
    <d v="2020-01-15T00:00:00"/>
    <s v="OTHER"/>
    <s v="CALAMITY LEAVE"/>
    <s v="1 OTHER"/>
    <n v="1"/>
    <m/>
  </r>
  <r>
    <n v="257"/>
    <x v="28"/>
    <x v="282"/>
    <s v="GARCIA HAIZEL M."/>
    <s v="CCT"/>
    <x v="1"/>
    <d v="2020-01-17T00:00:00"/>
    <d v="2020-01-17T00:00:00"/>
    <s v="OTHER"/>
    <s v="CALAMITY LEAVE"/>
    <s v="1 OTHER"/>
    <n v="1"/>
    <m/>
  </r>
  <r>
    <n v="258"/>
    <x v="28"/>
    <x v="264"/>
    <s v="GARCIA HAIZEL M."/>
    <s v="CCT"/>
    <x v="1"/>
    <d v="2020-01-16T00:00:00"/>
    <d v="2020-01-16T00:00:00"/>
    <s v="OTHER"/>
    <s v="BIRTHDAY LEAVE"/>
    <s v="1 OTHER"/>
    <n v="1"/>
    <m/>
  </r>
  <r>
    <n v="259"/>
    <x v="28"/>
    <x v="264"/>
    <s v="GARCIA HAIZEL M."/>
    <s v="CCT"/>
    <x v="1"/>
    <d v="2020-01-02T00:00:00"/>
    <d v="2020-01-03T00:00:00"/>
    <s v="SL"/>
    <m/>
    <s v="2 SL"/>
    <n v="2"/>
    <m/>
  </r>
  <r>
    <n v="260"/>
    <x v="28"/>
    <x v="264"/>
    <s v="GARCIA HAIZEL M."/>
    <s v="CCT"/>
    <x v="1"/>
    <d v="2019-12-26T00:00:00"/>
    <d v="2019-12-27T00:00:00"/>
    <s v="SL"/>
    <m/>
    <s v="2 SL"/>
    <n v="2"/>
    <m/>
  </r>
  <r>
    <n v="261"/>
    <x v="28"/>
    <x v="276"/>
    <s v="CASTILLO FLORDELIZA T."/>
    <s v="CCT"/>
    <x v="1"/>
    <d v="2020-01-22T00:00:00"/>
    <d v="2020-01-22T00:00:00"/>
    <s v="OTHER"/>
    <s v="CALAMITY LEAVE"/>
    <s v="1 OTHER"/>
    <n v="1"/>
    <m/>
  </r>
  <r>
    <n v="261"/>
    <x v="28"/>
    <x v="276"/>
    <s v="CASTILLO FLORDELIZA T."/>
    <s v="CCT"/>
    <x v="1"/>
    <d v="2020-02-07T00:00:00"/>
    <d v="2020-02-07T00:00:00"/>
    <s v="OTHER"/>
    <s v="CALAMITY LEAVE"/>
    <s v="1 OTHER"/>
    <n v="1"/>
    <m/>
  </r>
  <r>
    <n v="261"/>
    <x v="28"/>
    <x v="276"/>
    <s v="CASTILLO FLORDELIZA T."/>
    <s v="CCT"/>
    <x v="1"/>
    <d v="2020-02-12T00:00:00"/>
    <d v="2020-02-12T00:00:00"/>
    <s v="OTHER"/>
    <s v="CALAMITY LEAVE"/>
    <s v="1 OTHER"/>
    <n v="1"/>
    <m/>
  </r>
  <r>
    <n v="262"/>
    <x v="28"/>
    <x v="294"/>
    <s v="CASTILLO FLORDELIZA T."/>
    <s v="CCT"/>
    <x v="1"/>
    <d v="2020-01-23T00:00:00"/>
    <d v="2020-01-23T00:00:00"/>
    <s v="OTHER"/>
    <s v="CALAMITY LEAVE"/>
    <s v="1 OTHER"/>
    <n v="1"/>
    <m/>
  </r>
  <r>
    <n v="263"/>
    <x v="28"/>
    <x v="295"/>
    <s v="LEPARDO ROWENA R."/>
    <s v="CCT"/>
    <x v="1"/>
    <d v="2020-03-06T00:00:00"/>
    <d v="2020-03-06T00:00:00"/>
    <s v="OTHER"/>
    <s v="MC# 6"/>
    <s v="1 OTHER"/>
    <n v="1"/>
    <m/>
  </r>
  <r>
    <n v="264"/>
    <x v="28"/>
    <x v="296"/>
    <s v="LEPARDO ROWENA R."/>
    <s v="CCT"/>
    <x v="1"/>
    <d v="2020-02-24T00:00:00"/>
    <d v="2020-02-24T00:00:00"/>
    <s v="OTHER"/>
    <s v="SOLO PARENT"/>
    <s v="1 OTHER"/>
    <n v="1"/>
    <m/>
  </r>
  <r>
    <n v="265"/>
    <x v="28"/>
    <x v="283"/>
    <s v="LEPARDO ROWENA R."/>
    <s v="CCT"/>
    <x v="1"/>
    <d v="2020-01-29T00:00:00"/>
    <d v="2020-01-31T00:00:00"/>
    <s v="OTHER"/>
    <s v="CALAMITY LEAVE"/>
    <s v="3 OTHER"/>
    <n v="3"/>
    <m/>
  </r>
  <r>
    <n v="265"/>
    <x v="28"/>
    <x v="283"/>
    <s v="LEPARDO ROWENA R."/>
    <s v="CCT"/>
    <x v="1"/>
    <d v="2020-02-03T00:00:00"/>
    <d v="2020-02-04T00:00:00"/>
    <s v="OTHER"/>
    <s v="CALAMITY LEAVE"/>
    <s v="2 OTHER"/>
    <n v="2"/>
    <m/>
  </r>
  <r>
    <n v="266"/>
    <x v="28"/>
    <x v="276"/>
    <s v="HERNANDEZ CORNELIO A."/>
    <s v="CCT"/>
    <x v="1"/>
    <d v="2020-01-29T00:00:00"/>
    <d v="2020-01-29T00:00:00"/>
    <s v="OTHER"/>
    <s v="CALAMITY LEAVE"/>
    <s v="1 OTHER"/>
    <n v="1"/>
    <m/>
  </r>
  <r>
    <n v="266"/>
    <x v="28"/>
    <x v="276"/>
    <s v="HERNANDEZ CORNELIO A."/>
    <s v="CCT"/>
    <x v="1"/>
    <d v="2020-01-31T00:00:00"/>
    <d v="2020-01-31T00:00:00"/>
    <s v="OTHER"/>
    <s v="CALAMITY LEAVE"/>
    <s v="1 OTHER"/>
    <n v="1"/>
    <m/>
  </r>
  <r>
    <n v="267"/>
    <x v="28"/>
    <x v="297"/>
    <s v="HERNANDEZ CORNELIO A."/>
    <s v="CCT"/>
    <x v="1"/>
    <d v="2020-01-09T00:00:00"/>
    <d v="2020-01-10T00:00:00"/>
    <s v="SL"/>
    <m/>
    <s v="2 SL"/>
    <n v="2"/>
    <m/>
  </r>
  <r>
    <n v="268"/>
    <x v="28"/>
    <x v="268"/>
    <s v="CARAAN FELIX M."/>
    <s v="MAHOGANY MARKET"/>
    <x v="1"/>
    <d v="2019-12-19T00:00:00"/>
    <d v="2019-12-22T00:00:00"/>
    <s v="OTHER"/>
    <s v="FORCE LEAVE"/>
    <s v="2 OTHER"/>
    <n v="2"/>
    <m/>
  </r>
  <r>
    <n v="268"/>
    <x v="28"/>
    <x v="268"/>
    <s v="CARAAN FELIX M."/>
    <s v="MAHOGANY MARKET"/>
    <x v="1"/>
    <d v="2019-12-26T00:00:00"/>
    <d v="2019-12-26T00:00:00"/>
    <s v="OTHER"/>
    <s v="FORCE LEAVE"/>
    <s v="1 OTHER"/>
    <n v="1"/>
    <m/>
  </r>
  <r>
    <n v="269"/>
    <x v="28"/>
    <x v="267"/>
    <s v="MARINDUQUE ANNE RENELYN P."/>
    <s v="VMO"/>
    <x v="1"/>
    <d v="2019-12-16T00:00:00"/>
    <d v="2019-12-16T00:00:00"/>
    <s v="SL"/>
    <m/>
    <s v="1 SL"/>
    <n v="1"/>
    <m/>
  </r>
  <r>
    <n v="270"/>
    <x v="28"/>
    <x v="286"/>
    <s v="VILLANUEVA PABLO B."/>
    <s v="PICNIC GROVE"/>
    <x v="1"/>
    <d v="2019-12-27T00:00:00"/>
    <d v="2019-12-27T00:00:00"/>
    <s v="SL"/>
    <m/>
    <s v="1 SL"/>
    <n v="1"/>
    <m/>
  </r>
  <r>
    <n v="271"/>
    <x v="28"/>
    <x v="263"/>
    <s v="ENMACIO LEILA A."/>
    <s v="ACCOUNTING"/>
    <x v="1"/>
    <d v="2019-12-20T00:00:00"/>
    <d v="2019-12-20T00:00:00"/>
    <s v="VL"/>
    <m/>
    <s v="1 VL"/>
    <n v="1"/>
    <m/>
  </r>
  <r>
    <n v="272"/>
    <x v="28"/>
    <x v="263"/>
    <s v="ENMACIO LEILA A."/>
    <s v="ACCOUNTING"/>
    <x v="1"/>
    <d v="2019-12-04T00:00:00"/>
    <d v="2019-12-04T00:00:00"/>
    <s v="SL"/>
    <m/>
    <s v="1 SL"/>
    <n v="1"/>
    <m/>
  </r>
  <r>
    <n v="273"/>
    <x v="28"/>
    <x v="268"/>
    <s v="OLARTE GREATCHEL B."/>
    <s v="ACCOUNTING"/>
    <x v="1"/>
    <d v="2019-12-04T00:00:00"/>
    <d v="2019-12-06T00:00:00"/>
    <s v="SL"/>
    <m/>
    <s v="3 SL"/>
    <n v="3"/>
    <m/>
  </r>
  <r>
    <n v="274"/>
    <x v="28"/>
    <x v="257"/>
    <s v="ENMACIO LEILA A."/>
    <s v="ACCOUNTING"/>
    <x v="1"/>
    <d v="2019-11-14T00:00:00"/>
    <d v="2019-11-15T00:00:00"/>
    <s v="SL"/>
    <m/>
    <s v="2 SL"/>
    <n v="2"/>
    <m/>
  </r>
  <r>
    <n v="275"/>
    <x v="28"/>
    <x v="282"/>
    <s v="PAITON MARY ANN M."/>
    <s v="CHARACTER OFFICE"/>
    <x v="1"/>
    <d v="2020-01-15T00:00:00"/>
    <d v="2020-01-17T00:00:00"/>
    <s v="SL"/>
    <m/>
    <s v="3 SL"/>
    <n v="3"/>
    <m/>
  </r>
  <r>
    <n v="276"/>
    <x v="28"/>
    <x v="298"/>
    <s v="ROMILLA EDITH D."/>
    <s v="PIO"/>
    <x v="1"/>
    <d v="2020-01-22T00:00:00"/>
    <d v="2020-01-22T00:00:00"/>
    <s v="OTHER"/>
    <s v="MC# 6"/>
    <s v="1 OTHER"/>
    <n v="1"/>
    <m/>
  </r>
  <r>
    <n v="277"/>
    <x v="28"/>
    <x v="298"/>
    <s v="ROMILLA EDITH D."/>
    <s v="PIO"/>
    <x v="1"/>
    <d v="2020-01-15T00:00:00"/>
    <d v="2020-01-21T00:00:00"/>
    <s v="OTHER"/>
    <s v="CALAMITY LEAVE"/>
    <s v="5 OTHER"/>
    <n v="5"/>
    <m/>
  </r>
  <r>
    <n v="278"/>
    <x v="28"/>
    <x v="299"/>
    <s v="PERENA RUBILINDA C."/>
    <s v="MO"/>
    <x v="1"/>
    <d v="2020-02-13T00:00:00"/>
    <d v="2020-02-14T00:00:00"/>
    <s v="OTHER"/>
    <s v="CALAMITY LEAVE"/>
    <s v="2 OTHER"/>
    <n v="2"/>
    <m/>
  </r>
  <r>
    <n v="279"/>
    <x v="28"/>
    <x v="285"/>
    <s v="PERENA RUBILINDA C."/>
    <s v="MO"/>
    <x v="1"/>
    <d v="2020-01-29T00:00:00"/>
    <d v="2020-01-31T00:00:00"/>
    <s v="OTHER"/>
    <s v="CALAMITY LEAVE"/>
    <s v="3 OTHER"/>
    <n v="3"/>
    <m/>
  </r>
  <r>
    <n v="280"/>
    <x v="28"/>
    <x v="285"/>
    <s v="MARTINEZ BELEN B."/>
    <s v="CBO"/>
    <x v="1"/>
    <d v="2020-02-06T00:00:00"/>
    <d v="2020-02-07T00:00:00"/>
    <s v="OTHER"/>
    <s v="CALAMITY LEAVE"/>
    <s v="2 OTHER"/>
    <n v="2"/>
    <m/>
  </r>
  <r>
    <n v="280"/>
    <x v="28"/>
    <x v="285"/>
    <s v="MARTINEZ BELEN B."/>
    <s v="CBO"/>
    <x v="1"/>
    <d v="2020-02-11T00:00:00"/>
    <d v="2020-02-11T00:00:00"/>
    <s v="OTHER"/>
    <s v="CALAMITY LEAVE"/>
    <s v="1 OTHER"/>
    <n v="1"/>
    <m/>
  </r>
  <r>
    <n v="281"/>
    <x v="28"/>
    <x v="281"/>
    <s v="ESTRANGCO MERCY U."/>
    <s v="MAHOGANY MARKET"/>
    <x v="1"/>
    <d v="2020-01-15T00:00:00"/>
    <d v="2020-01-17T00:00:00"/>
    <s v="OTHER"/>
    <s v="CALAMITY LEAVE"/>
    <s v="3 OTHER"/>
    <n v="3"/>
    <m/>
  </r>
  <r>
    <n v="282"/>
    <x v="28"/>
    <x v="281"/>
    <s v="CARAAN FELIX M."/>
    <s v="MAHOGANY MARKET"/>
    <x v="1"/>
    <d v="2020-01-15T00:00:00"/>
    <d v="2020-01-16T00:00:00"/>
    <s v="OTHER"/>
    <s v="CALAMITY LEAVE"/>
    <s v="2 OTHER"/>
    <n v="2"/>
    <m/>
  </r>
  <r>
    <n v="282"/>
    <x v="28"/>
    <x v="281"/>
    <s v="CARAAN FELIX M."/>
    <s v="MAHOGANY MARKET"/>
    <x v="1"/>
    <d v="2020-01-17T00:00:00"/>
    <d v="2020-01-17T00:00:00"/>
    <s v="OTHER"/>
    <s v="CALAMITY LEAVE"/>
    <s v="1 OTHER"/>
    <n v="1"/>
    <m/>
  </r>
  <r>
    <n v="283"/>
    <x v="28"/>
    <x v="276"/>
    <s v="PARRA VICTORIA S."/>
    <s v="EEO/ CITY MARKET"/>
    <x v="1"/>
    <d v="2020-02-04T00:00:00"/>
    <d v="2020-02-06T00:00:00"/>
    <s v="OTHER"/>
    <s v="CALAMITY LEAVE"/>
    <s v="3 OTHER"/>
    <n v="3"/>
    <m/>
  </r>
  <r>
    <n v="283"/>
    <x v="28"/>
    <x v="276"/>
    <s v="PARRA VICTORIA S."/>
    <s v="EEO/ CITY MARKET"/>
    <x v="1"/>
    <d v="2020-02-11T00:00:00"/>
    <d v="2020-02-11T00:00:00"/>
    <s v="OTHER"/>
    <s v="CALAMITY LEAVE"/>
    <s v="1 OTHER"/>
    <n v="1"/>
    <m/>
  </r>
  <r>
    <n v="283"/>
    <x v="28"/>
    <x v="276"/>
    <s v="PARRA VICTORIA S."/>
    <s v="EEO/ CITY MARKET"/>
    <x v="1"/>
    <d v="2020-02-13T00:00:00"/>
    <d v="2020-02-13T00:00:00"/>
    <s v="OTHER"/>
    <s v="CALAMITY LEAVE"/>
    <s v="1 OTHER"/>
    <n v="1"/>
    <m/>
  </r>
  <r>
    <n v="284"/>
    <x v="28"/>
    <x v="300"/>
    <s v="MACASPAC JOSE VICTOR P."/>
    <s v="MAHOGANY MARKET"/>
    <x v="1"/>
    <d v="2020-02-06T00:00:00"/>
    <d v="2020-02-06T00:00:00"/>
    <s v="SL"/>
    <m/>
    <s v="1 SL"/>
    <n v="1"/>
    <m/>
  </r>
  <r>
    <n v="285"/>
    <x v="28"/>
    <x v="276"/>
    <s v="MENDOZA ROMEO B."/>
    <s v="EEO/ CITY MARKET"/>
    <x v="1"/>
    <d v="2020-02-03T00:00:00"/>
    <d v="2020-02-03T00:00:00"/>
    <s v="OTHER"/>
    <s v="CALAMITY LEAVE"/>
    <s v="1 OTHER"/>
    <n v="1"/>
    <m/>
  </r>
  <r>
    <n v="285"/>
    <x v="28"/>
    <x v="276"/>
    <s v="MENDOZA ROMEO B."/>
    <s v="EEO/ CITY MARKET"/>
    <x v="1"/>
    <d v="2020-02-06T00:00:00"/>
    <d v="2020-02-07T00:00:00"/>
    <s v="OTHER"/>
    <s v="CALAMITY LEAVE"/>
    <s v="2 OTHER"/>
    <n v="2"/>
    <m/>
  </r>
  <r>
    <n v="285"/>
    <x v="28"/>
    <x v="276"/>
    <s v="MENDOZA ROMEO B."/>
    <s v="EEO/ CITY MARKET"/>
    <x v="1"/>
    <d v="2020-02-10T00:00:00"/>
    <d v="2020-02-10T00:00:00"/>
    <s v="OTHER"/>
    <s v="CALAMITY LEAVE"/>
    <s v="1 OTHER"/>
    <n v="1"/>
    <m/>
  </r>
  <r>
    <n v="285"/>
    <x v="28"/>
    <x v="276"/>
    <s v="MENDOZA ROMEO B."/>
    <s v="EEO/ CITY MARKET"/>
    <x v="1"/>
    <d v="2020-02-13T00:00:00"/>
    <d v="2020-02-13T00:00:00"/>
    <s v="OTHER"/>
    <s v="CALAMITY LEAVE"/>
    <s v="1 OTHER"/>
    <n v="1"/>
    <m/>
  </r>
  <r>
    <n v="286"/>
    <x v="28"/>
    <x v="276"/>
    <s v="AMBAT MARILOU M."/>
    <s v="EEO/ CITY MARKET"/>
    <x v="1"/>
    <d v="2020-01-22T00:00:00"/>
    <d v="2020-01-23T00:00:00"/>
    <s v="OTHER"/>
    <s v="CALAMITY LEAVE"/>
    <s v="2 OTHER"/>
    <n v="2"/>
    <m/>
  </r>
  <r>
    <n v="286"/>
    <x v="28"/>
    <x v="276"/>
    <s v="AMBAT MARILOU M."/>
    <s v="EEO/ CITY MARKET"/>
    <x v="1"/>
    <d v="2020-01-29T00:00:00"/>
    <d v="2020-01-29T00:00:00"/>
    <s v="OTHER"/>
    <s v="CALAMITY LEAVE"/>
    <s v="1 OTHER"/>
    <n v="1"/>
    <m/>
  </r>
  <r>
    <n v="287"/>
    <x v="28"/>
    <x v="264"/>
    <s v="ESTRANGCO MERCY U."/>
    <s v="MAHOGANY MARKET"/>
    <x v="1"/>
    <d v="2020-01-02T00:00:00"/>
    <d v="2020-01-03T00:00:00"/>
    <s v="SL"/>
    <m/>
    <s v="2 SL"/>
    <n v="2"/>
    <m/>
  </r>
  <r>
    <n v="288"/>
    <x v="28"/>
    <x v="301"/>
    <s v="ANGCAYA FRANCIS A."/>
    <s v="MAHOGANY MARKET"/>
    <x v="1"/>
    <d v="2020-02-13T00:00:00"/>
    <d v="2020-02-14T00:00:00"/>
    <s v="OTHER"/>
    <s v="CALAMITY LEAVE"/>
    <s v="2 OTHER"/>
    <n v="2"/>
    <m/>
  </r>
  <r>
    <n v="289"/>
    <x v="28"/>
    <x v="281"/>
    <s v="ANGCAYA FRANCIS A."/>
    <s v="MAHOGANY MARKET"/>
    <x v="1"/>
    <d v="2020-01-16T00:00:00"/>
    <d v="2020-01-17T00:00:00"/>
    <s v="OTHER"/>
    <s v="CALAMITY LEAVE"/>
    <s v="2 OTHER"/>
    <n v="2"/>
    <m/>
  </r>
  <r>
    <n v="290"/>
    <x v="28"/>
    <x v="301"/>
    <s v="MACASPAC JOSE VICTOR P."/>
    <s v="MAHOGANY MARKET"/>
    <x v="1"/>
    <d v="2020-02-09T00:00:00"/>
    <d v="2020-02-10T00:00:00"/>
    <s v="OTHER"/>
    <s v="CALAMITY LEAVE"/>
    <s v="1 OTHER"/>
    <n v="1"/>
    <m/>
  </r>
  <r>
    <n v="291"/>
    <x v="28"/>
    <x v="281"/>
    <s v="MACASPAC JOSE VICTOR P."/>
    <s v="MAHOGANY MARKET"/>
    <x v="1"/>
    <d v="2020-01-19T00:00:00"/>
    <d v="2020-01-19T00:00:00"/>
    <s v="OTHER"/>
    <s v="CALAMITY LEAVE"/>
    <s v="1 OTHER"/>
    <n v="1"/>
    <m/>
  </r>
  <r>
    <n v="291"/>
    <x v="28"/>
    <x v="281"/>
    <s v="MACASPAC JOSE VICTOR P."/>
    <s v="MAHOGANY MARKET"/>
    <x v="1"/>
    <d v="2020-01-26T00:00:00"/>
    <d v="2020-01-27T00:00:00"/>
    <s v="OTHER"/>
    <s v="CALAMITY LEAVE"/>
    <s v="2 OTHER"/>
    <n v="2"/>
    <m/>
  </r>
  <r>
    <n v="292"/>
    <x v="28"/>
    <x v="302"/>
    <s v="DIMARANAN REYNALDO R."/>
    <s v="EEO/ CITY MARKET"/>
    <x v="1"/>
    <d v="2020-02-14T00:00:00"/>
    <d v="2020-02-15T00:00:00"/>
    <s v="SL"/>
    <m/>
    <s v="2 SL"/>
    <n v="2"/>
    <m/>
  </r>
  <r>
    <n v="293"/>
    <x v="28"/>
    <x v="281"/>
    <s v="DIMARANAN REYNALDO R."/>
    <s v="EEO/ CITY MARKET"/>
    <x v="1"/>
    <d v="2020-01-16T00:00:00"/>
    <d v="2020-01-16T00:00:00"/>
    <s v="OTHER"/>
    <s v="CALAMITY LEAVE"/>
    <s v="1 OTHER"/>
    <n v="1"/>
    <m/>
  </r>
  <r>
    <n v="293"/>
    <x v="28"/>
    <x v="281"/>
    <s v="DIMARANAN REYNALDO R."/>
    <s v="EEO/ CITY MARKET"/>
    <x v="1"/>
    <d v="2020-01-21T00:00:00"/>
    <d v="2020-01-21T00:00:00"/>
    <s v="OTHER"/>
    <s v="CALAMITY LEAVE"/>
    <s v="1 OTHER"/>
    <n v="1"/>
    <m/>
  </r>
  <r>
    <n v="293"/>
    <x v="28"/>
    <x v="281"/>
    <s v="DIMARANAN REYNALDO R."/>
    <s v="EEO/ CITY MARKET"/>
    <x v="1"/>
    <d v="2020-01-25T00:00:00"/>
    <d v="2020-01-25T00:00:00"/>
    <s v="OTHER"/>
    <s v="CALAMITY LEAVE"/>
    <s v="1 OTHER"/>
    <n v="1"/>
    <m/>
  </r>
  <r>
    <n v="294"/>
    <x v="28"/>
    <x v="303"/>
    <s v="ANGCAYA IRENEO A."/>
    <s v="EEO/ CITY MARKET"/>
    <x v="1"/>
    <d v="2020-02-12T00:00:00"/>
    <d v="2020-02-16T00:00:00"/>
    <s v="SL"/>
    <m/>
    <s v="5 SL"/>
    <n v="5"/>
    <m/>
  </r>
  <r>
    <n v="294"/>
    <x v="28"/>
    <x v="303"/>
    <s v="ANGCAYA IRENEO A."/>
    <s v="EEO/ CITY MARKET"/>
    <x v="1"/>
    <d v="2020-02-19T00:00:00"/>
    <d v="2020-02-20T00:00:00"/>
    <s v="SL"/>
    <m/>
    <s v="2 SL"/>
    <n v="2"/>
    <m/>
  </r>
  <r>
    <n v="295"/>
    <x v="28"/>
    <x v="304"/>
    <s v="ANGCAYA IRENEO A."/>
    <s v="EEO/ CITY MARKET"/>
    <x v="1"/>
    <d v="2020-01-08T00:00:00"/>
    <d v="2020-01-12T00:00:00"/>
    <s v="SL"/>
    <m/>
    <s v="5 SL"/>
    <n v="5"/>
    <m/>
  </r>
  <r>
    <n v="296"/>
    <x v="28"/>
    <x v="302"/>
    <s v="ANGCAYA MARLON J."/>
    <s v="EEO/ CITY MARKET"/>
    <x v="1"/>
    <d v="2020-02-13T00:00:00"/>
    <d v="2020-02-15T00:00:00"/>
    <s v="SL"/>
    <m/>
    <s v="3 SL"/>
    <n v="3"/>
    <m/>
  </r>
  <r>
    <n v="297"/>
    <x v="28"/>
    <x v="296"/>
    <s v="ANGCAYA MARLON J."/>
    <s v="EEO/ CITY MARKET"/>
    <x v="1"/>
    <d v="2020-02-11T00:00:00"/>
    <d v="2020-02-12T00:00:00"/>
    <s v="OTHER"/>
    <s v="CALAMITY LEAVE"/>
    <s v="2 OTHER"/>
    <n v="2"/>
    <m/>
  </r>
  <r>
    <n v="298"/>
    <x v="28"/>
    <x v="276"/>
    <s v="ANGCAYA MARLON J."/>
    <s v="EEO/ CITY MARKET"/>
    <x v="1"/>
    <d v="2020-02-06T00:00:00"/>
    <d v="2020-02-08T00:00:00"/>
    <s v="OTHER"/>
    <s v="CALAMITY LEAVE"/>
    <s v="3 OTHER"/>
    <n v="3"/>
    <m/>
  </r>
  <r>
    <n v="299"/>
    <x v="28"/>
    <x v="269"/>
    <s v="ANGCAYA MARLON J."/>
    <s v="EEO/ CITY MARKET"/>
    <x v="1"/>
    <d v="2020-01-02T00:00:00"/>
    <d v="2020-01-02T00:00:00"/>
    <s v="SL"/>
    <m/>
    <s v="1 SL"/>
    <n v="1"/>
    <m/>
  </r>
  <r>
    <n v="300"/>
    <x v="28"/>
    <x v="281"/>
    <s v="GABEJA MHAR G."/>
    <s v="MAHOGANY MARKET"/>
    <x v="1"/>
    <d v="2020-01-11T00:00:00"/>
    <d v="2020-01-12T00:00:00"/>
    <s v="SL"/>
    <m/>
    <s v="2 SL"/>
    <n v="2"/>
    <m/>
  </r>
  <r>
    <n v="300"/>
    <x v="28"/>
    <x v="281"/>
    <s v="GABEJA MHAR G."/>
    <s v="MAHOGANY MARKET"/>
    <x v="1"/>
    <d v="2020-01-15T00:00:00"/>
    <d v="2020-01-15T00:00:00"/>
    <s v="SL"/>
    <m/>
    <s v="1 SL"/>
    <n v="1"/>
    <m/>
  </r>
  <r>
    <n v="301"/>
    <x v="28"/>
    <x v="298"/>
    <s v="GABEJA MHAR G."/>
    <s v="MAHOGANY MARKET"/>
    <x v="1"/>
    <d v="2020-01-27T00:00:00"/>
    <d v="2020-01-29T00:00:00"/>
    <s v="SL"/>
    <m/>
    <s v="3 SL"/>
    <n v="3"/>
    <m/>
  </r>
  <r>
    <n v="301"/>
    <x v="28"/>
    <x v="298"/>
    <s v="GABEJA MHAR G."/>
    <s v="MAHOGANY MARKET"/>
    <x v="1"/>
    <d v="2020-02-01T00:00:00"/>
    <d v="2020-02-05T00:00:00"/>
    <s v="SL"/>
    <m/>
    <s v="5 SL"/>
    <n v="5"/>
    <m/>
  </r>
  <r>
    <n v="301"/>
    <x v="28"/>
    <x v="298"/>
    <s v="GABEJA MHAR G."/>
    <s v="MAHOGANY MARKET"/>
    <x v="1"/>
    <d v="2020-02-08T00:00:00"/>
    <d v="2020-02-09T00:00:00"/>
    <s v="SL"/>
    <m/>
    <s v="2 SL"/>
    <n v="2"/>
    <m/>
  </r>
  <r>
    <n v="302"/>
    <x v="28"/>
    <x v="263"/>
    <s v="PARRA VICTORIA S."/>
    <s v="EEO/ CITY MARKET"/>
    <x v="1"/>
    <d v="2020-01-02T00:00:00"/>
    <d v="2020-01-02T00:00:00"/>
    <s v="OTHER"/>
    <s v="BIRTHDAY LEAVE"/>
    <s v="1 OTHER"/>
    <n v="1"/>
    <m/>
  </r>
  <r>
    <n v="303"/>
    <x v="28"/>
    <x v="264"/>
    <s v="LIMBOC FLORDELIZA J."/>
    <s v="LCR"/>
    <x v="1"/>
    <d v="2020-01-02T00:00:00"/>
    <d v="2020-01-03T00:00:00"/>
    <s v="SL"/>
    <m/>
    <s v="2 SL"/>
    <n v="2"/>
    <m/>
  </r>
  <r>
    <n v="304"/>
    <x v="28"/>
    <x v="263"/>
    <s v="PARRA VICTORIA S."/>
    <s v="EEO/ CITY MARKET"/>
    <x v="1"/>
    <d v="2019-12-23T00:00:00"/>
    <d v="2019-12-23T00:00:00"/>
    <s v="VL"/>
    <m/>
    <s v="1 VL"/>
    <n v="1"/>
    <m/>
  </r>
  <r>
    <n v="304"/>
    <x v="28"/>
    <x v="263"/>
    <s v="PARRA VICTORIA S."/>
    <s v="EEO/ CITY MARKET"/>
    <x v="1"/>
    <d v="2019-12-26T00:00:00"/>
    <d v="2019-12-26T00:00:00"/>
    <s v="VL"/>
    <m/>
    <s v="1 VL"/>
    <n v="1"/>
    <m/>
  </r>
  <r>
    <n v="304"/>
    <x v="28"/>
    <x v="263"/>
    <s v="PARRA VICTORIA S."/>
    <s v="EEO/ CITY MARKET"/>
    <x v="1"/>
    <d v="2019-12-28T00:00:00"/>
    <d v="2019-12-28T00:00:00"/>
    <s v="VL"/>
    <m/>
    <s v="1 VL"/>
    <n v="1"/>
    <m/>
  </r>
  <r>
    <n v="305"/>
    <x v="28"/>
    <x v="305"/>
    <s v="ANGCAYA IRENEO A."/>
    <s v="EEO/ CITY MARKET"/>
    <x v="1"/>
    <d v="2019-12-06T00:00:00"/>
    <d v="2019-12-06T00:00:00"/>
    <s v="SL"/>
    <m/>
    <s v="1 SL"/>
    <n v="1"/>
    <m/>
  </r>
  <r>
    <n v="306"/>
    <x v="28"/>
    <x v="234"/>
    <s v="ANGCAYA IRENEO A."/>
    <s v="EEO/ CITY MARKET"/>
    <x v="1"/>
    <d v="2019-11-17T00:00:00"/>
    <d v="2019-11-17T00:00:00"/>
    <s v="SL"/>
    <m/>
    <s v="1 SL"/>
    <n v="1"/>
    <m/>
  </r>
  <r>
    <n v="307"/>
    <x v="28"/>
    <x v="239"/>
    <s v="ANGCAYA IRENEO A."/>
    <s v="EEO/ CITY MARKET"/>
    <x v="1"/>
    <d v="2019-11-06T00:00:00"/>
    <d v="2019-11-07T00:00:00"/>
    <s v="SL"/>
    <m/>
    <s v="2 SL"/>
    <n v="2"/>
    <m/>
  </r>
  <r>
    <n v="308"/>
    <x v="28"/>
    <x v="234"/>
    <s v="ANGCAYA MARLON J."/>
    <s v="EEO/ CITY MARKET"/>
    <x v="1"/>
    <d v="2019-11-19T00:00:00"/>
    <d v="2019-11-19T00:00:00"/>
    <s v="SL"/>
    <m/>
    <s v="1 SL"/>
    <n v="1"/>
    <m/>
  </r>
  <r>
    <n v="309"/>
    <x v="28"/>
    <x v="265"/>
    <s v="MENDOZA ROMEO B."/>
    <s v="EEO/ CITY MARKET"/>
    <x v="1"/>
    <d v="2019-12-16T00:00:00"/>
    <d v="2019-12-16T00:00:00"/>
    <s v="OTHER"/>
    <s v="FORCE LEAVE"/>
    <s v="1 OTHER"/>
    <n v="1"/>
    <m/>
  </r>
  <r>
    <n v="309"/>
    <x v="28"/>
    <x v="265"/>
    <s v="MENDOZA ROMEO B."/>
    <s v="EEO/ CITY MARKET"/>
    <x v="1"/>
    <d v="2019-12-19T00:00:00"/>
    <d v="2019-12-20T00:00:00"/>
    <s v="OTHER"/>
    <s v="FORCE LEAVE"/>
    <s v="2 OTHER"/>
    <n v="2"/>
    <m/>
  </r>
  <r>
    <n v="309"/>
    <x v="28"/>
    <x v="265"/>
    <s v="MENDOZA ROMEO B."/>
    <s v="EEO/ CITY MARKET"/>
    <x v="1"/>
    <d v="2019-12-23T00:00:00"/>
    <d v="2019-12-23T00:00:00"/>
    <s v="OTHER"/>
    <s v="FORCE LEAVE"/>
    <s v="1 OTHER"/>
    <n v="1"/>
    <m/>
  </r>
  <r>
    <n v="309"/>
    <x v="28"/>
    <x v="265"/>
    <s v="MENDOZA ROMEO B."/>
    <s v="EEO/ CITY MARKET"/>
    <x v="1"/>
    <d v="2019-12-26T00:00:00"/>
    <d v="2019-12-26T00:00:00"/>
    <s v="OTHER"/>
    <s v="FORCE LEAVE"/>
    <s v="1 OTHER"/>
    <n v="1"/>
    <m/>
  </r>
  <r>
    <n v="310"/>
    <x v="28"/>
    <x v="252"/>
    <s v="HERNANDEZ MARIO A."/>
    <s v="MAHOGANY MARKET"/>
    <x v="1"/>
    <d v="2019-12-14T00:00:00"/>
    <d v="2019-12-16T00:00:00"/>
    <s v="OTHER"/>
    <s v="SEC 25 EO 292- FORCE LEAVE"/>
    <s v="3 OTHER"/>
    <n v="3"/>
    <m/>
  </r>
  <r>
    <n v="311"/>
    <x v="28"/>
    <x v="250"/>
    <s v="HERNANDEZ CORNELIO A."/>
    <s v="CCT"/>
    <x v="1"/>
    <d v="2019-12-10T00:00:00"/>
    <d v="2019-12-10T00:00:00"/>
    <s v="SL"/>
    <m/>
    <s v="1 SL"/>
    <n v="1"/>
    <m/>
  </r>
  <r>
    <n v="312"/>
    <x v="28"/>
    <x v="264"/>
    <s v="LIMBOC FLORDELIZA J."/>
    <s v="LCR"/>
    <x v="1"/>
    <d v="2019-12-26T00:00:00"/>
    <d v="2019-12-27T00:00:00"/>
    <s v="SL"/>
    <m/>
    <s v="2 SL"/>
    <n v="2"/>
    <m/>
  </r>
  <r>
    <n v="313"/>
    <x v="28"/>
    <x v="256"/>
    <s v="LIMBOC FLORDELIZA J."/>
    <s v="LCR"/>
    <x v="1"/>
    <d v="2019-12-11T00:00:00"/>
    <d v="2019-12-13T00:00:00"/>
    <s v="SL"/>
    <m/>
    <s v="3 SL"/>
    <n v="3"/>
    <m/>
  </r>
  <r>
    <n v="314"/>
    <x v="28"/>
    <x v="265"/>
    <s v="OLIVAR MARINA B."/>
    <s v="COOPERATIVE OFFICE"/>
    <x v="1"/>
    <d v="2019-11-16T00:00:00"/>
    <d v="2019-11-16T00:00:00"/>
    <s v="SL"/>
    <m/>
    <s v="0 SL"/>
    <n v="0"/>
    <m/>
  </r>
  <r>
    <n v="314"/>
    <x v="28"/>
    <x v="265"/>
    <s v="OLIVAR MARINA B."/>
    <s v="COOPERATIVE OFFICE"/>
    <x v="1"/>
    <d v="2019-11-18T00:00:00"/>
    <d v="2019-11-20T00:00:00"/>
    <s v="SL"/>
    <m/>
    <s v="3 SL"/>
    <n v="3"/>
    <m/>
  </r>
  <r>
    <n v="314"/>
    <x v="28"/>
    <x v="265"/>
    <s v="OLIVAR MARINA B."/>
    <s v="COOPERATIVE OFFICE"/>
    <x v="1"/>
    <d v="2019-11-22T00:00:00"/>
    <d v="2019-11-22T00:00:00"/>
    <s v="SL"/>
    <m/>
    <s v="1 SL"/>
    <n v="1"/>
    <m/>
  </r>
  <r>
    <n v="314"/>
    <x v="28"/>
    <x v="265"/>
    <s v="OLIVAR MARINA B."/>
    <s v="COOPERATIVE OFFICE"/>
    <x v="1"/>
    <d v="2019-11-25T00:00:00"/>
    <d v="2019-11-28T00:00:00"/>
    <s v="SL"/>
    <m/>
    <s v="4 SL"/>
    <n v="4"/>
    <m/>
  </r>
  <r>
    <n v="315"/>
    <x v="28"/>
    <x v="251"/>
    <s v="HERNANDEZ CORNELIO A."/>
    <s v="CCT"/>
    <x v="1"/>
    <d v="2019-12-13T00:00:00"/>
    <d v="2019-12-13T00:00:00"/>
    <s v="OTHER"/>
    <s v="SEC 25 EO 292- FORCE LEAVE"/>
    <s v="1 OTHER"/>
    <n v="1"/>
    <m/>
  </r>
  <r>
    <n v="315"/>
    <x v="28"/>
    <x v="251"/>
    <s v="HERNANDEZ CORNELIO A."/>
    <s v="CCT"/>
    <x v="1"/>
    <d v="2019-12-17T00:00:00"/>
    <d v="2019-12-17T00:00:00"/>
    <s v="OTHER"/>
    <s v="SEC 25 EO 292- FORCE LEAVE"/>
    <s v="1 OTHER"/>
    <n v="1"/>
    <m/>
  </r>
  <r>
    <n v="315"/>
    <x v="28"/>
    <x v="251"/>
    <s v="HERNANDEZ CORNELIO A."/>
    <s v="CCT"/>
    <x v="1"/>
    <d v="2019-12-19T00:00:00"/>
    <d v="2019-12-19T00:00:00"/>
    <s v="OTHER"/>
    <s v="SEC 25 EO 292- FORCE LEAVE"/>
    <s v="1 OTHER"/>
    <n v="1"/>
    <m/>
  </r>
  <r>
    <n v="315"/>
    <x v="28"/>
    <x v="251"/>
    <s v="HERNANDEZ CORNELIO A."/>
    <s v="CCT"/>
    <x v="1"/>
    <d v="2019-12-26T00:00:00"/>
    <d v="2019-12-27T00:00:00"/>
    <s v="OTHER"/>
    <s v="SEC 25 EO 292- FORCE LEAVE"/>
    <s v="2 OTHER"/>
    <n v="2"/>
    <m/>
  </r>
  <r>
    <n v="316"/>
    <x v="28"/>
    <x v="249"/>
    <s v="BOFILL ERNA P."/>
    <s v="LCR"/>
    <x v="1"/>
    <d v="2019-12-13T00:00:00"/>
    <d v="2019-12-13T00:00:00"/>
    <s v="VL"/>
    <m/>
    <s v="1 VL"/>
    <n v="1"/>
    <m/>
  </r>
  <r>
    <n v="316"/>
    <x v="28"/>
    <x v="249"/>
    <s v="BOFILL ERNA P."/>
    <s v="LCR"/>
    <x v="1"/>
    <d v="2019-12-20T00:00:00"/>
    <d v="2019-12-20T00:00:00"/>
    <s v="VL"/>
    <m/>
    <s v="1 VL"/>
    <n v="1"/>
    <m/>
  </r>
  <r>
    <n v="317"/>
    <x v="28"/>
    <x v="249"/>
    <s v="MATIENZO NORMITA S."/>
    <s v="LCR"/>
    <x v="1"/>
    <d v="2019-12-23T00:00:00"/>
    <d v="2019-12-23T00:00:00"/>
    <s v="VL"/>
    <m/>
    <s v="1 VL"/>
    <n v="1"/>
    <m/>
  </r>
  <r>
    <n v="317"/>
    <x v="28"/>
    <x v="249"/>
    <s v="MATIENZO NORMITA S."/>
    <s v="LCR"/>
    <x v="1"/>
    <d v="2019-12-26T00:00:00"/>
    <d v="2019-12-27T00:00:00"/>
    <s v="VL"/>
    <m/>
    <s v="2 VL"/>
    <n v="2"/>
    <m/>
  </r>
  <r>
    <n v="318"/>
    <x v="28"/>
    <x v="249"/>
    <s v="MATIENZO NORMITA S."/>
    <s v="LCR"/>
    <x v="1"/>
    <d v="2019-12-03T00:00:00"/>
    <d v="2019-12-03T00:00:00"/>
    <s v="SL"/>
    <m/>
    <s v="1 SL"/>
    <n v="1"/>
    <m/>
  </r>
  <r>
    <n v="319"/>
    <x v="28"/>
    <x v="268"/>
    <s v="BAYBAY LINDA G."/>
    <s v="LCR"/>
    <x v="1"/>
    <d v="2019-12-26T00:00:00"/>
    <d v="2019-12-27T00:00:00"/>
    <s v="VL"/>
    <m/>
    <s v="2 VL"/>
    <n v="2"/>
    <m/>
  </r>
  <r>
    <n v="320"/>
    <x v="28"/>
    <x v="256"/>
    <s v="BAYBAY LOLITA B."/>
    <s v="ACCOUNTING"/>
    <x v="1"/>
    <d v="2019-12-23T00:00:00"/>
    <d v="2019-12-23T00:00:00"/>
    <s v="OTHER"/>
    <s v="SPECIAL PRIVILEGE"/>
    <s v="1 OTHER"/>
    <n v="1"/>
    <m/>
  </r>
  <r>
    <n v="320"/>
    <x v="28"/>
    <x v="256"/>
    <s v="BAYBAY LOLITA B."/>
    <s v="ACCOUNTING"/>
    <x v="1"/>
    <d v="2019-12-26T00:00:00"/>
    <d v="2019-12-27T00:00:00"/>
    <s v="OTHER"/>
    <s v="SPECIAL PRIVILEGE"/>
    <s v="2 OTHER"/>
    <n v="2"/>
    <m/>
  </r>
  <r>
    <n v="321"/>
    <x v="28"/>
    <x v="258"/>
    <s v="ANGCAYA JOHN V."/>
    <s v="ACCOUNTING"/>
    <x v="1"/>
    <d v="2019-12-17T00:00:00"/>
    <d v="2020-12-18T00:00:00"/>
    <s v="VL"/>
    <m/>
    <s v="264 VL"/>
    <n v="264"/>
    <m/>
  </r>
  <r>
    <n v="322"/>
    <x v="28"/>
    <x v="258"/>
    <s v="ANGCAYA JOHN V."/>
    <s v="ACCOUNTING"/>
    <x v="1"/>
    <d v="2019-11-19T00:00:00"/>
    <d v="2019-11-20T00:00:00"/>
    <s v="SL"/>
    <m/>
    <s v="2 SL"/>
    <n v="2"/>
    <m/>
  </r>
  <r>
    <n v="323"/>
    <x v="28"/>
    <x v="191"/>
    <s v="ANGCAYA JOHN V."/>
    <s v="ACCOUNTING"/>
    <x v="1"/>
    <d v="2019-10-31T00:00:00"/>
    <d v="2019-10-31T00:00:00"/>
    <s v="SL"/>
    <m/>
    <s v="1 SL"/>
    <n v="1"/>
    <m/>
  </r>
  <r>
    <n v="324"/>
    <x v="28"/>
    <x v="265"/>
    <s v="ANACAY LEVIE B."/>
    <s v="ACCOUNTING"/>
    <x v="1"/>
    <d v="2019-11-25T00:00:00"/>
    <d v="2019-11-26T00:00:00"/>
    <s v="SL"/>
    <m/>
    <s v="2 SL"/>
    <n v="2"/>
    <m/>
  </r>
  <r>
    <n v="325"/>
    <x v="28"/>
    <x v="257"/>
    <s v="ROCILLO CECILLA A."/>
    <s v="ACCOUNTING"/>
    <x v="1"/>
    <d v="2019-12-10T00:00:00"/>
    <d v="2019-12-10T00:00:00"/>
    <s v="VL"/>
    <m/>
    <s v="1 VL"/>
    <n v="1"/>
    <m/>
  </r>
  <r>
    <n v="325"/>
    <x v="28"/>
    <x v="257"/>
    <s v="ROCILLO CECILLA A."/>
    <s v="ACCOUNTING"/>
    <x v="1"/>
    <d v="2019-12-27T00:00:00"/>
    <d v="2019-12-27T00:00:00"/>
    <s v="VL"/>
    <m/>
    <s v="1 VL"/>
    <n v="1"/>
    <m/>
  </r>
  <r>
    <n v="326"/>
    <x v="28"/>
    <x v="243"/>
    <s v="ROCILLO CECILLA A."/>
    <s v="ACCOUNTING"/>
    <x v="1"/>
    <d v="2019-11-25T00:00:00"/>
    <d v="2019-11-25T00:00:00"/>
    <s v="SL"/>
    <m/>
    <s v="1 SL"/>
    <n v="1"/>
    <m/>
  </r>
  <r>
    <n v="327"/>
    <x v="28"/>
    <x v="257"/>
    <s v="MENDOZA NORA A."/>
    <s v="ACCOUNTING"/>
    <x v="1"/>
    <d v="2019-11-08T00:00:00"/>
    <d v="2019-11-08T00:00:00"/>
    <s v="SL"/>
    <m/>
    <s v="1 SL"/>
    <n v="1"/>
    <m/>
  </r>
  <r>
    <n v="327"/>
    <x v="28"/>
    <x v="257"/>
    <s v="MENDOZA NORA A."/>
    <s v="ACCOUNTING"/>
    <x v="1"/>
    <d v="2019-11-18T00:00:00"/>
    <d v="2019-11-18T00:00:00"/>
    <s v="SL"/>
    <m/>
    <s v="1 SL"/>
    <n v="1"/>
    <m/>
  </r>
  <r>
    <n v="328"/>
    <x v="28"/>
    <x v="244"/>
    <s v="MANALO EDITHA V."/>
    <s v="ACCOUNTING"/>
    <x v="1"/>
    <d v="2019-11-22T00:00:00"/>
    <d v="2019-11-22T00:00:00"/>
    <s v="VL"/>
    <m/>
    <s v="1 VL"/>
    <n v="1"/>
    <m/>
  </r>
  <r>
    <n v="329"/>
    <x v="28"/>
    <x v="247"/>
    <s v="DIMARANAN GREGORIA C."/>
    <s v="ACCOUNTING"/>
    <x v="1"/>
    <d v="2019-11-29T00:00:00"/>
    <d v="2019-11-29T00:00:00"/>
    <s v="SL"/>
    <m/>
    <s v="1 SL"/>
    <n v="1"/>
    <m/>
  </r>
  <r>
    <n v="330"/>
    <x v="28"/>
    <x v="245"/>
    <s v="DIMARANAN GREGORIA C."/>
    <s v="ACCOUNTING"/>
    <x v="1"/>
    <d v="2019-11-22T00:00:00"/>
    <d v="2019-11-22T00:00:00"/>
    <s v="SL"/>
    <m/>
    <s v="1 SL"/>
    <n v="1"/>
    <m/>
  </r>
  <r>
    <n v="331"/>
    <x v="28"/>
    <x v="252"/>
    <s v="DELA GRACIA MA. CECILIA P."/>
    <s v="ACCOUNTING"/>
    <x v="1"/>
    <d v="2019-12-18T00:00:00"/>
    <d v="2019-12-19T00:00:00"/>
    <s v="VL"/>
    <m/>
    <s v="2 VL"/>
    <n v="2"/>
    <m/>
  </r>
  <r>
    <n v="332"/>
    <x v="28"/>
    <x v="253"/>
    <s v="DELA GRACIA MA. CECILIA P."/>
    <s v="ACCOUNTING"/>
    <x v="1"/>
    <d v="2019-12-12T00:00:00"/>
    <d v="2019-12-12T00:00:00"/>
    <s v="VL"/>
    <m/>
    <s v="1 VL"/>
    <n v="1"/>
    <m/>
  </r>
  <r>
    <n v="333"/>
    <x v="28"/>
    <x v="238"/>
    <s v="DELA GRACIA MA. CECILIA P."/>
    <s v="ACCOUNTING"/>
    <x v="1"/>
    <d v="2019-11-14T00:00:00"/>
    <d v="2019-11-15T00:00:00"/>
    <s v="SL"/>
    <m/>
    <s v="2 SL"/>
    <n v="2"/>
    <m/>
  </r>
  <r>
    <n v="334"/>
    <x v="28"/>
    <x v="267"/>
    <s v="MIRANDA MARIA LOIDA M."/>
    <s v="ACCOUNTING"/>
    <x v="1"/>
    <d v="2019-12-20T00:00:00"/>
    <d v="2019-12-20T00:00:00"/>
    <s v="OTHER"/>
    <s v="SPECIAL PRIVILEGE"/>
    <s v="1 OTHER"/>
    <n v="1"/>
    <m/>
  </r>
  <r>
    <n v="334"/>
    <x v="28"/>
    <x v="267"/>
    <s v="MIRANDA MARIA LOIDA M."/>
    <s v="ACCOUNTING"/>
    <x v="1"/>
    <d v="2019-12-26T00:00:00"/>
    <d v="2019-12-26T00:00:00"/>
    <s v="OTHER"/>
    <s v="SPECIAL PRIVILEGE"/>
    <s v="1 OTHER"/>
    <n v="1"/>
    <m/>
  </r>
  <r>
    <n v="335"/>
    <x v="28"/>
    <x v="257"/>
    <s v="MIRANDA MARIA LOIDA M."/>
    <s v="ACCOUNTING"/>
    <x v="1"/>
    <d v="2019-11-27T00:00:00"/>
    <d v="2019-11-27T00:00:00"/>
    <s v="SL"/>
    <m/>
    <s v="1 SL"/>
    <n v="1"/>
    <m/>
  </r>
  <r>
    <n v="336"/>
    <x v="28"/>
    <x v="238"/>
    <s v="MIRANDA MARIA LOIDA M."/>
    <s v="ACCOUNTING"/>
    <x v="1"/>
    <d v="2019-11-07T00:00:00"/>
    <d v="2019-11-07T00:00:00"/>
    <s v="SL"/>
    <m/>
    <s v="1 SL"/>
    <n v="1"/>
    <m/>
  </r>
  <r>
    <n v="336"/>
    <x v="28"/>
    <x v="238"/>
    <s v="MIRANDA MARIA LOIDA M."/>
    <s v="ACCOUNTING"/>
    <x v="1"/>
    <d v="2019-11-12T00:00:00"/>
    <d v="2019-11-12T00:00:00"/>
    <s v="SL"/>
    <m/>
    <s v="1 SL"/>
    <n v="1"/>
    <m/>
  </r>
  <r>
    <n v="336"/>
    <x v="28"/>
    <x v="238"/>
    <s v="MIRANDA MARIA LOIDA M."/>
    <s v="ACCOUNTING"/>
    <x v="1"/>
    <d v="2019-11-18T00:00:00"/>
    <d v="2019-11-19T00:00:00"/>
    <s v="SL"/>
    <m/>
    <s v="2 SL"/>
    <n v="2"/>
    <m/>
  </r>
  <r>
    <n v="337"/>
    <x v="28"/>
    <x v="306"/>
    <s v="ORTIZ TRINIDAD D."/>
    <s v="GSO"/>
    <x v="1"/>
    <d v="2019-12-20T00:00:00"/>
    <d v="2019-12-20T00:00:00"/>
    <s v="SL"/>
    <m/>
    <s v="1 SL"/>
    <n v="1"/>
    <m/>
  </r>
  <r>
    <n v="337"/>
    <x v="28"/>
    <x v="306"/>
    <s v="ORTIZ TRINIDAD D."/>
    <s v="GSO"/>
    <x v="1"/>
    <d v="2019-12-23T00:00:00"/>
    <d v="2019-12-23T00:00:00"/>
    <s v="SL"/>
    <m/>
    <s v="1 SL"/>
    <n v="1"/>
    <m/>
  </r>
  <r>
    <n v="337"/>
    <x v="28"/>
    <x v="306"/>
    <s v="ORTIZ TRINIDAD D."/>
    <s v="GSO"/>
    <x v="1"/>
    <d v="2019-12-27T00:00:00"/>
    <d v="2019-12-27T00:00:00"/>
    <s v="SL"/>
    <m/>
    <s v="1 SL"/>
    <n v="1"/>
    <m/>
  </r>
  <r>
    <n v="338"/>
    <x v="28"/>
    <x v="238"/>
    <s v="ORTIZ TRINIDAD D."/>
    <s v="GSO"/>
    <x v="1"/>
    <d v="2019-11-25T00:00:00"/>
    <d v="2019-11-25T00:00:00"/>
    <s v="SL"/>
    <m/>
    <s v="1 SL"/>
    <n v="1"/>
    <m/>
  </r>
  <r>
    <n v="339"/>
    <x v="28"/>
    <x v="244"/>
    <s v="ORTIZ TRINIDAD D."/>
    <s v="GSO"/>
    <x v="1"/>
    <d v="2019-11-13T00:00:00"/>
    <d v="2019-11-13T00:00:00"/>
    <s v="SL"/>
    <m/>
    <s v="1 SL"/>
    <n v="1"/>
    <m/>
  </r>
  <r>
    <n v="340"/>
    <x v="28"/>
    <x v="204"/>
    <s v="ORTIZ TRINIDAD D."/>
    <s v="GSO"/>
    <x v="1"/>
    <d v="2019-11-05T00:00:00"/>
    <d v="2019-11-05T00:00:00"/>
    <s v="SL"/>
    <m/>
    <s v="1 SL"/>
    <n v="1"/>
    <m/>
  </r>
  <r>
    <n v="340"/>
    <x v="28"/>
    <x v="204"/>
    <s v="ORTIZ TRINIDAD D."/>
    <s v="GSO"/>
    <x v="1"/>
    <d v="2019-11-07T00:00:00"/>
    <d v="2019-11-08T00:00:00"/>
    <s v="SL"/>
    <m/>
    <s v="2 SL"/>
    <n v="2"/>
    <m/>
  </r>
  <r>
    <n v="341"/>
    <x v="28"/>
    <x v="247"/>
    <s v="ORTIZ TRINIDAD D."/>
    <s v="GSO"/>
    <x v="1"/>
    <d v="2019-12-09T00:00:00"/>
    <d v="2019-12-10T00:00:00"/>
    <s v="VL"/>
    <m/>
    <s v="2 VL"/>
    <n v="2"/>
    <m/>
  </r>
  <r>
    <n v="342"/>
    <x v="28"/>
    <x v="245"/>
    <s v="MAGUINAO GILBERT  "/>
    <s v="GSO"/>
    <x v="1"/>
    <d v="2019-12-19T00:00:00"/>
    <d v="2019-12-20T00:00:00"/>
    <s v="VL"/>
    <m/>
    <s v="2 VL"/>
    <n v="2"/>
    <m/>
  </r>
  <r>
    <n v="342"/>
    <x v="28"/>
    <x v="245"/>
    <s v="MAGUINAO GILBERT  "/>
    <s v="GSO"/>
    <x v="1"/>
    <d v="2019-12-23T00:00:00"/>
    <d v="2019-12-23T00:00:00"/>
    <s v="VL"/>
    <m/>
    <s v="1 VL"/>
    <n v="1"/>
    <m/>
  </r>
  <r>
    <n v="342"/>
    <x v="28"/>
    <x v="245"/>
    <s v="MAGUINAO GILBERT  "/>
    <s v="GSO"/>
    <x v="1"/>
    <d v="2019-12-26T00:00:00"/>
    <d v="2019-12-27T00:00:00"/>
    <s v="VL"/>
    <m/>
    <s v="2 VL"/>
    <n v="2"/>
    <m/>
  </r>
  <r>
    <n v="343"/>
    <x v="28"/>
    <x v="238"/>
    <s v="PERIDO EDWIN A."/>
    <s v="GSO"/>
    <x v="1"/>
    <d v="2019-11-19T00:00:00"/>
    <d v="2019-11-19T00:00:00"/>
    <s v="SL"/>
    <m/>
    <s v="1 SL"/>
    <n v="1"/>
    <m/>
  </r>
  <r>
    <n v="344"/>
    <x v="28"/>
    <x v="259"/>
    <s v="ANGCAYA ANA B."/>
    <s v="GSO"/>
    <x v="1"/>
    <d v="2019-12-27T00:00:00"/>
    <d v="2019-12-27T00:00:00"/>
    <s v="SL"/>
    <m/>
    <s v="1 SL"/>
    <n v="1"/>
    <m/>
  </r>
  <r>
    <n v="345"/>
    <x v="28"/>
    <x v="259"/>
    <s v="DIMAPILIS VILMA T."/>
    <s v="GSO"/>
    <x v="1"/>
    <d v="2019-12-27T00:00:00"/>
    <d v="2019-12-27T00:00:00"/>
    <s v="SL"/>
    <m/>
    <s v="1 SL"/>
    <n v="1"/>
    <m/>
  </r>
  <r>
    <n v="346"/>
    <x v="28"/>
    <x v="240"/>
    <s v="DIMAPILIS VILMA T."/>
    <s v="GSO"/>
    <x v="1"/>
    <d v="2019-12-12T00:00:00"/>
    <d v="2019-12-12T00:00:00"/>
    <s v="SL"/>
    <m/>
    <s v="1 SL"/>
    <n v="1"/>
    <m/>
  </r>
  <r>
    <n v="347"/>
    <x v="28"/>
    <x v="302"/>
    <s v="REYES JUANITO P."/>
    <s v="OTM"/>
    <x v="1"/>
    <d v="2020-02-21T00:00:00"/>
    <d v="2020-02-21T00:00:00"/>
    <s v="VL"/>
    <m/>
    <s v="1 VL"/>
    <n v="1"/>
    <m/>
  </r>
  <r>
    <n v="347"/>
    <x v="28"/>
    <x v="302"/>
    <s v="REYES JUANITO P."/>
    <s v="OTM"/>
    <x v="1"/>
    <d v="2020-02-24T00:00:00"/>
    <d v="2020-02-28T00:00:00"/>
    <s v="VL"/>
    <m/>
    <s v="5 VL"/>
    <n v="5"/>
    <m/>
  </r>
  <r>
    <n v="347"/>
    <x v="28"/>
    <x v="302"/>
    <s v="REYES JUANITO P."/>
    <s v="OTM"/>
    <x v="1"/>
    <d v="2020-03-02T00:00:00"/>
    <d v="2020-03-05T00:00:00"/>
    <s v="VL"/>
    <m/>
    <s v="4 VL"/>
    <n v="4"/>
    <m/>
  </r>
  <r>
    <n v="348"/>
    <x v="28"/>
    <x v="245"/>
    <s v="DIMAPILIS VILMA T."/>
    <s v="GSO"/>
    <x v="1"/>
    <d v="2019-11-28T00:00:00"/>
    <d v="2019-11-28T00:00:00"/>
    <s v="VL"/>
    <m/>
    <s v="1 VL"/>
    <n v="1"/>
    <m/>
  </r>
  <r>
    <n v="349"/>
    <x v="28"/>
    <x v="268"/>
    <s v="AQUINO PACITA ROSARIO Z."/>
    <s v="GSO"/>
    <x v="1"/>
    <d v="2019-12-23T00:00:00"/>
    <d v="2019-12-23T00:00:00"/>
    <s v="VL"/>
    <m/>
    <s v="1 VL"/>
    <n v="1"/>
    <m/>
  </r>
  <r>
    <n v="349"/>
    <x v="28"/>
    <x v="268"/>
    <s v="AQUINO PACITA ROSARIO Z."/>
    <s v="GSO"/>
    <x v="1"/>
    <d v="2019-12-26T00:00:00"/>
    <d v="2019-12-27T00:00:00"/>
    <s v="VL"/>
    <m/>
    <s v="2 VL"/>
    <n v="2"/>
    <m/>
  </r>
  <r>
    <n v="350"/>
    <x v="28"/>
    <x v="262"/>
    <s v="DIMARANAN PERPETUA F."/>
    <s v="TIPID IMPOK"/>
    <x v="1"/>
    <d v="2019-12-19T00:00:00"/>
    <d v="2019-12-19T00:00:00"/>
    <s v="SL"/>
    <m/>
    <s v="1 SL"/>
    <n v="1"/>
    <m/>
  </r>
  <r>
    <n v="351"/>
    <x v="28"/>
    <x v="237"/>
    <s v="DIMARANAN PERPETUA F."/>
    <s v="TIPID IMPOK"/>
    <x v="1"/>
    <d v="2019-11-28T00:00:00"/>
    <d v="2019-11-29T00:00:00"/>
    <s v="VL"/>
    <m/>
    <s v="2 VL"/>
    <n v="2"/>
    <m/>
  </r>
  <r>
    <n v="352"/>
    <x v="28"/>
    <x v="219"/>
    <s v="DIMARANAN PERPETUA F."/>
    <s v="TIPID IMPOK"/>
    <x v="1"/>
    <d v="2019-11-21T00:00:00"/>
    <d v="2019-11-21T00:00:00"/>
    <s v="VL"/>
    <m/>
    <s v="1 VL"/>
    <n v="1"/>
    <m/>
  </r>
  <r>
    <n v="353"/>
    <x v="28"/>
    <x v="219"/>
    <s v="DIMARANAN PERPETUA F."/>
    <s v="TIPID IMPOK"/>
    <x v="1"/>
    <d v="2019-11-15T00:00:00"/>
    <d v="2019-11-15T00:00:00"/>
    <s v="SL"/>
    <m/>
    <s v="1 SL"/>
    <n v="1"/>
    <m/>
  </r>
  <r>
    <n v="354"/>
    <x v="28"/>
    <x v="240"/>
    <s v="DIMARANAN PERPETUA F."/>
    <s v="TIPID IMPOK"/>
    <x v="1"/>
    <d v="2019-11-12T00:00:00"/>
    <d v="2019-11-12T00:00:00"/>
    <s v="SL"/>
    <m/>
    <s v="1 SL"/>
    <n v="1"/>
    <m/>
  </r>
  <r>
    <n v="355"/>
    <x v="28"/>
    <x v="250"/>
    <s v="ANGCAYA ANA B."/>
    <s v="GSO"/>
    <x v="1"/>
    <d v="2019-12-09T00:00:00"/>
    <d v="2019-12-13T00:00:00"/>
    <s v="VL"/>
    <m/>
    <s v="5 VL"/>
    <n v="5"/>
    <m/>
  </r>
  <r>
    <n v="355"/>
    <x v="28"/>
    <x v="250"/>
    <s v="ANGCAYA ANA B."/>
    <s v="GSO"/>
    <x v="1"/>
    <d v="2019-12-16T00:00:00"/>
    <d v="2019-12-16T00:00:00"/>
    <s v="VL"/>
    <m/>
    <s v="1 VL"/>
    <n v="1"/>
    <m/>
  </r>
  <r>
    <n v="356"/>
    <x v="28"/>
    <x v="236"/>
    <s v="ESTIGOY BEVERLY ANNE P."/>
    <s v="ONT"/>
    <x v="1"/>
    <d v="2019-11-24T00:00:00"/>
    <d v="2019-11-28T00:00:00"/>
    <s v="VL"/>
    <m/>
    <s v="5 VL"/>
    <n v="5"/>
    <m/>
  </r>
  <r>
    <n v="357"/>
    <x v="28"/>
    <x v="219"/>
    <s v="BAYHON VIOLETA  "/>
    <s v="ONT"/>
    <x v="1"/>
    <d v="2019-11-27T00:00:00"/>
    <d v="2019-11-29T00:00:00"/>
    <s v="VL"/>
    <m/>
    <s v="3 VL"/>
    <n v="3"/>
    <m/>
  </r>
  <r>
    <n v="358"/>
    <x v="28"/>
    <x v="219"/>
    <s v="COLETO HANY ROY D."/>
    <s v="ONT"/>
    <x v="1"/>
    <d v="2019-12-16T00:00:00"/>
    <d v="2019-12-16T00:00:00"/>
    <s v="VL"/>
    <m/>
    <s v="1 VL"/>
    <n v="1"/>
    <m/>
  </r>
  <r>
    <n v="358"/>
    <x v="28"/>
    <x v="219"/>
    <s v="COLETO HANY ROY D."/>
    <s v="ONT"/>
    <x v="1"/>
    <d v="2019-12-31T00:00:00"/>
    <d v="2019-12-31T00:00:00"/>
    <s v="VL"/>
    <m/>
    <s v="1 VL"/>
    <n v="1"/>
    <m/>
  </r>
  <r>
    <n v="359"/>
    <x v="28"/>
    <x v="257"/>
    <s v="JUMARANG AIME A."/>
    <s v="ONT"/>
    <x v="1"/>
    <d v="2019-12-09T00:00:00"/>
    <d v="2019-12-11T00:00:00"/>
    <s v="VL"/>
    <m/>
    <s v="3 VL"/>
    <n v="3"/>
    <m/>
  </r>
  <r>
    <n v="360"/>
    <x v="28"/>
    <x v="204"/>
    <s v="JUMARANG AIME A."/>
    <s v="ONT"/>
    <x v="1"/>
    <d v="2019-11-07T00:00:00"/>
    <d v="2019-11-08T00:00:00"/>
    <s v="SL"/>
    <m/>
    <s v="2 SL"/>
    <n v="2"/>
    <m/>
  </r>
  <r>
    <n v="361"/>
    <x v="28"/>
    <x v="247"/>
    <s v="AMPARO JOY J."/>
    <s v="ONT"/>
    <x v="1"/>
    <d v="2019-12-09T00:00:00"/>
    <d v="2019-12-09T00:00:00"/>
    <s v="OTHER"/>
    <s v="BIRTHDAY LEAVE"/>
    <s v="1 OTHER"/>
    <n v="1"/>
    <m/>
  </r>
  <r>
    <n v="362"/>
    <x v="28"/>
    <x v="251"/>
    <s v="VERGARA TERESITA J."/>
    <s v="ONT"/>
    <x v="1"/>
    <d v="2019-12-16T00:00:00"/>
    <d v="2019-12-19T00:00:00"/>
    <s v="OTHER"/>
    <s v="SEC 25 EO 292- FORCE LEAVE"/>
    <s v="4 OTHER"/>
    <n v="4"/>
    <m/>
  </r>
  <r>
    <n v="363"/>
    <x v="28"/>
    <x v="255"/>
    <s v="MARUNDAN MARIA FLOR M."/>
    <s v="ONT"/>
    <x v="1"/>
    <d v="2019-12-24T00:00:00"/>
    <d v="2019-12-24T00:00:00"/>
    <s v="SL"/>
    <m/>
    <s v="1 SL"/>
    <n v="1"/>
    <m/>
  </r>
  <r>
    <n v="364"/>
    <x v="28"/>
    <x v="250"/>
    <s v="DOGNIDON MARLYN P."/>
    <s v="ONT"/>
    <x v="1"/>
    <d v="2019-12-21T00:00:00"/>
    <d v="2019-12-21T00:00:00"/>
    <s v="OTHER"/>
    <s v="BIRTHDAY LEAVE"/>
    <s v="1 OTHER"/>
    <n v="1"/>
    <m/>
  </r>
  <r>
    <n v="365"/>
    <x v="28"/>
    <x v="307"/>
    <s v="BAYBAY MA. PAZ R."/>
    <s v="MO"/>
    <x v="1"/>
    <d v="2020-01-22T00:00:00"/>
    <d v="2020-01-24T00:00:00"/>
    <s v="OTHER"/>
    <s v="CALAMITY LEAVE"/>
    <s v="3 OTHER"/>
    <n v="3"/>
    <m/>
  </r>
  <r>
    <n v="365"/>
    <x v="28"/>
    <x v="307"/>
    <s v="BAYBAY MA. PAZ R."/>
    <s v="MO"/>
    <x v="1"/>
    <d v="2020-01-27T00:00:00"/>
    <d v="2020-01-28T00:00:00"/>
    <s v="OTHER"/>
    <s v="CALAMITY LEAVE"/>
    <s v="2 OTHER"/>
    <n v="2"/>
    <m/>
  </r>
  <r>
    <n v="366"/>
    <x v="28"/>
    <x v="298"/>
    <s v="PARRA VIOLETA C."/>
    <s v="PIO"/>
    <x v="1"/>
    <d v="2020-02-04T00:00:00"/>
    <d v="2020-02-04T00:00:00"/>
    <s v="OTHER"/>
    <s v="CALAMITY LEAVE"/>
    <s v="1 OTHER"/>
    <n v="1"/>
    <m/>
  </r>
  <r>
    <n v="366"/>
    <x v="28"/>
    <x v="298"/>
    <s v="PARRA VIOLETA C."/>
    <s v="PIO"/>
    <x v="1"/>
    <d v="2020-02-07T00:00:00"/>
    <d v="2020-02-07T00:00:00"/>
    <s v="OTHER"/>
    <s v="CALAMITY LEAVE"/>
    <s v="1 OTHER"/>
    <n v="1"/>
    <m/>
  </r>
  <r>
    <n v="366"/>
    <x v="28"/>
    <x v="298"/>
    <s v="PARRA VIOLETA C."/>
    <s v="PIO"/>
    <x v="1"/>
    <d v="2020-02-11T00:00:00"/>
    <d v="2020-02-11T00:00:00"/>
    <s v="OTHER"/>
    <s v="CALAMITY LEAVE"/>
    <s v="1 OTHER"/>
    <n v="1"/>
    <m/>
  </r>
  <r>
    <n v="366"/>
    <x v="28"/>
    <x v="298"/>
    <s v="PARRA VIOLETA C."/>
    <s v="PIO"/>
    <x v="1"/>
    <d v="2020-02-13T00:00:00"/>
    <d v="2020-02-14T00:00:00"/>
    <s v="OTHER"/>
    <s v="CALAMITY LEAVE"/>
    <s v="2 OTHER"/>
    <n v="2"/>
    <m/>
  </r>
  <r>
    <n v="367"/>
    <x v="29"/>
    <x v="308"/>
    <s v="MONTENEGRO RODELIO A."/>
    <s v="CEO"/>
    <x v="1"/>
    <d v="2020-02-21T00:00:00"/>
    <d v="2020-02-21T00:00:00"/>
    <s v="OTHER"/>
    <s v="DOMESTIC EMERGENCY"/>
    <s v="1 OTHER"/>
    <n v="1"/>
    <m/>
  </r>
  <r>
    <n v="368"/>
    <x v="29"/>
    <x v="296"/>
    <s v="MONTENEGRO RODELIO A."/>
    <s v="CEO"/>
    <x v="1"/>
    <d v="2020-02-10T00:00:00"/>
    <d v="2020-02-10T00:00:00"/>
    <s v="OTHER"/>
    <s v="CALAMITY LEAVE"/>
    <s v="1 OTHER"/>
    <n v="1"/>
    <m/>
  </r>
  <r>
    <n v="368"/>
    <x v="29"/>
    <x v="296"/>
    <s v="MONTENEGRO RODELIO A."/>
    <s v="CEO"/>
    <x v="1"/>
    <d v="2020-02-13T00:00:00"/>
    <d v="2020-02-13T00:00:00"/>
    <s v="OTHER"/>
    <s v="CALAMITY LEAVE"/>
    <s v="1 OTHER"/>
    <n v="1"/>
    <m/>
  </r>
  <r>
    <n v="369"/>
    <x v="29"/>
    <x v="296"/>
    <s v="MONTENEGRO RODELIO A."/>
    <s v="CEO"/>
    <x v="1"/>
    <d v="2020-01-15T00:00:00"/>
    <d v="2020-01-17T00:00:00"/>
    <s v="OTHER"/>
    <s v="CALAMITY LEAVE"/>
    <s v="3 OTHER"/>
    <n v="3"/>
    <m/>
  </r>
  <r>
    <n v="370"/>
    <x v="29"/>
    <x v="308"/>
    <s v="OLEGARIO NENITA A."/>
    <s v="LIBRARY"/>
    <x v="1"/>
    <d v="2020-02-28T00:00:00"/>
    <d v="2020-02-28T00:00:00"/>
    <s v="VL"/>
    <m/>
    <s v="1 VL"/>
    <n v="1"/>
    <m/>
  </r>
  <r>
    <n v="371"/>
    <x v="29"/>
    <x v="289"/>
    <s v="OLEGARIO NENITA A."/>
    <s v="LIBRARY"/>
    <x v="1"/>
    <d v="2020-01-30T00:00:00"/>
    <d v="2020-01-30T00:00:00"/>
    <s v="OTHER"/>
    <s v="DOMESTIC EMERGENCY"/>
    <s v="1 OTHER"/>
    <n v="1"/>
    <m/>
  </r>
  <r>
    <n v="372"/>
    <x v="29"/>
    <x v="309"/>
    <s v="OCAMPO ORLANDO R."/>
    <s v="CEO"/>
    <x v="1"/>
    <d v="2020-02-21T00:00:00"/>
    <d v="2020-02-21T00:00:00"/>
    <s v="SL"/>
    <m/>
    <s v="1 SL"/>
    <n v="1"/>
    <m/>
  </r>
  <r>
    <n v="373"/>
    <x v="29"/>
    <x v="296"/>
    <s v="OCAMPO ORLANDO R."/>
    <s v="CEO"/>
    <x v="1"/>
    <d v="2020-01-15T00:00:00"/>
    <d v="2020-01-15T00:00:00"/>
    <s v="OTHER"/>
    <s v="CALAMITY LEAVE"/>
    <s v="1 OTHER"/>
    <n v="1"/>
    <m/>
  </r>
  <r>
    <n v="373"/>
    <x v="29"/>
    <x v="296"/>
    <s v="OCAMPO ORLANDO R."/>
    <s v="CEO"/>
    <x v="1"/>
    <d v="2020-02-11T00:00:00"/>
    <d v="2020-02-11T00:00:00"/>
    <s v="OTHER"/>
    <s v="CALAMITY LEAVE"/>
    <s v="1 OTHER"/>
    <n v="1"/>
    <m/>
  </r>
  <r>
    <n v="373"/>
    <x v="29"/>
    <x v="296"/>
    <s v="OCAMPO ORLANDO R."/>
    <s v="CEO"/>
    <x v="1"/>
    <d v="2020-02-14T00:00:00"/>
    <d v="2020-02-14T00:00:00"/>
    <s v="OTHER"/>
    <s v="CALAMITY LEAVE"/>
    <s v="1 OTHER"/>
    <n v="1"/>
    <m/>
  </r>
  <r>
    <n v="374"/>
    <x v="29"/>
    <x v="300"/>
    <s v="DEL MUNDO ESTER B."/>
    <s v="CEO"/>
    <x v="1"/>
    <d v="2020-02-11T00:00:00"/>
    <d v="2020-02-11T00:00:00"/>
    <s v="OTHER"/>
    <s v="MC# 2"/>
    <s v="1 OTHER"/>
    <n v="1"/>
    <m/>
  </r>
  <r>
    <n v="375"/>
    <x v="29"/>
    <x v="310"/>
    <s v="DEL MUNDO ESTER B."/>
    <s v="CEO"/>
    <x v="1"/>
    <d v="2020-01-16T00:00:00"/>
    <d v="2020-01-17T00:00:00"/>
    <s v="OTHER"/>
    <s v="EMERGENCY LEAVE"/>
    <s v="2 OTHER"/>
    <n v="2"/>
    <m/>
  </r>
  <r>
    <n v="375"/>
    <x v="29"/>
    <x v="310"/>
    <s v="DEL MUNDO ESTER B."/>
    <s v="CEO"/>
    <x v="1"/>
    <d v="2020-01-21T00:00:00"/>
    <d v="2020-01-21T00:00:00"/>
    <s v="OTHER"/>
    <s v="EMERGENCY LEAVE"/>
    <s v="1 OTHER"/>
    <n v="1"/>
    <m/>
  </r>
  <r>
    <n v="376"/>
    <x v="29"/>
    <x v="311"/>
    <s v="DE CASTRO JUANITA M."/>
    <s v="CEO"/>
    <x v="1"/>
    <d v="2020-02-18T00:00:00"/>
    <d v="2020-02-19T00:00:00"/>
    <s v="SL"/>
    <m/>
    <s v="2 SL"/>
    <n v="2"/>
    <m/>
  </r>
  <r>
    <n v="377"/>
    <x v="29"/>
    <x v="296"/>
    <s v="DE CASTRO JUANITA M."/>
    <s v="CEO"/>
    <x v="1"/>
    <d v="2020-02-14T00:00:00"/>
    <d v="2020-02-14T00:00:00"/>
    <s v="OTHER"/>
    <s v="CALAMITY LEAVE"/>
    <s v="1 OTHER"/>
    <n v="1"/>
    <m/>
  </r>
  <r>
    <n v="378"/>
    <x v="29"/>
    <x v="288"/>
    <s v="DE CASTRO JUANITA M."/>
    <s v="CEO"/>
    <x v="1"/>
    <d v="2020-01-31T00:00:00"/>
    <d v="2020-01-31T00:00:00"/>
    <s v="OTHER"/>
    <s v="CALAMITY LEAVE"/>
    <s v="1 OTHER"/>
    <n v="1"/>
    <m/>
  </r>
  <r>
    <n v="378"/>
    <x v="29"/>
    <x v="288"/>
    <s v="DE CASTRO JUANITA M."/>
    <s v="CEO"/>
    <x v="1"/>
    <d v="2020-02-03T00:00:00"/>
    <d v="2020-02-03T00:00:00"/>
    <s v="OTHER"/>
    <s v="CALAMITY LEAVE"/>
    <s v="1 OTHER"/>
    <n v="1"/>
    <m/>
  </r>
  <r>
    <n v="379"/>
    <x v="29"/>
    <x v="282"/>
    <s v="DE CASTRO JUANITA M."/>
    <s v="CEO"/>
    <x v="1"/>
    <d v="2020-01-15T00:00:00"/>
    <d v="2020-01-15T00:00:00"/>
    <s v="OTHER"/>
    <s v="CALAMITY LEAVE"/>
    <s v="1 OTHER"/>
    <n v="1"/>
    <m/>
  </r>
  <r>
    <n v="379"/>
    <x v="29"/>
    <x v="282"/>
    <s v="DE CASTRO JUANITA M."/>
    <s v="CEO"/>
    <x v="1"/>
    <d v="2020-01-17T00:00:00"/>
    <d v="2020-01-17T00:00:00"/>
    <s v="OTHER"/>
    <s v="CALAMITY LEAVE"/>
    <s v="1 OTHER"/>
    <n v="1"/>
    <m/>
  </r>
  <r>
    <n v="380"/>
    <x v="29"/>
    <x v="299"/>
    <s v="MENDOZA PRESCILA S."/>
    <s v="CEO"/>
    <x v="1"/>
    <d v="2020-02-10T00:00:00"/>
    <d v="2020-02-10T00:00:00"/>
    <s v="OTHER"/>
    <s v="MC# 2"/>
    <s v="1 OTHER"/>
    <n v="1"/>
    <m/>
  </r>
  <r>
    <n v="380"/>
    <x v="29"/>
    <x v="299"/>
    <s v="MENDOZA PRESCILA S."/>
    <s v="CEO"/>
    <x v="1"/>
    <d v="2020-02-15T00:00:00"/>
    <d v="2020-02-15T00:00:00"/>
    <s v="OTHER"/>
    <s v="MC# 2"/>
    <s v="1 OTHER"/>
    <n v="1"/>
    <m/>
  </r>
  <r>
    <n v="381"/>
    <x v="29"/>
    <x v="278"/>
    <s v="MENDOZA PRESCILA S."/>
    <s v="CEO"/>
    <x v="1"/>
    <d v="2020-01-17T00:00:00"/>
    <d v="2020-01-17T00:00:00"/>
    <s v="SL"/>
    <m/>
    <s v="1 SL"/>
    <n v="1"/>
    <m/>
  </r>
  <r>
    <n v="382"/>
    <x v="29"/>
    <x v="301"/>
    <s v="MENDOZA PRESCILA S."/>
    <s v="CEO"/>
    <x v="1"/>
    <d v="2020-02-04T00:00:00"/>
    <d v="2020-02-06T00:00:00"/>
    <s v="OTHER"/>
    <s v="MC# 2"/>
    <s v="3 OTHER"/>
    <n v="3"/>
    <m/>
  </r>
  <r>
    <n v="383"/>
    <x v="29"/>
    <x v="299"/>
    <s v="DELA PEÑA ALFREDO C."/>
    <s v="CEO"/>
    <x v="1"/>
    <d v="2020-02-10T00:00:00"/>
    <d v="2020-02-10T00:00:00"/>
    <s v="OTHER"/>
    <s v="CALAMITY LEAVE"/>
    <s v="1 OTHER"/>
    <n v="1"/>
    <m/>
  </r>
  <r>
    <n v="384"/>
    <x v="29"/>
    <x v="301"/>
    <s v="DELA PEÑA ALFREDO C."/>
    <s v="CEO"/>
    <x v="1"/>
    <d v="2020-02-04T00:00:00"/>
    <d v="2020-02-07T00:00:00"/>
    <s v="OTHER"/>
    <s v="CALAMITY LEAVE"/>
    <s v="4 OTHER"/>
    <n v="4"/>
    <m/>
  </r>
  <r>
    <n v="385"/>
    <x v="29"/>
    <x v="299"/>
    <s v="GOMEZ EMMA M."/>
    <s v="CEO"/>
    <x v="1"/>
    <d v="2020-01-15T00:00:00"/>
    <d v="2020-01-16T00:00:00"/>
    <s v="OTHER"/>
    <s v="CALAMITY LEAVE"/>
    <s v="2 OTHER"/>
    <n v="2"/>
    <m/>
  </r>
  <r>
    <n v="385"/>
    <x v="29"/>
    <x v="299"/>
    <s v="GOMEZ EMMA M."/>
    <s v="CEO"/>
    <x v="1"/>
    <d v="2020-01-23T00:00:00"/>
    <d v="2020-01-23T00:00:00"/>
    <s v="OTHER"/>
    <s v="CALAMITY LEAVE"/>
    <s v="1 OTHER"/>
    <n v="1"/>
    <m/>
  </r>
  <r>
    <n v="385"/>
    <x v="29"/>
    <x v="299"/>
    <s v="GOMEZ EMMA M."/>
    <s v="CEO"/>
    <x v="1"/>
    <d v="2020-02-03T00:00:00"/>
    <d v="2020-02-03T00:00:00"/>
    <s v="OTHER"/>
    <s v="CALAMITY LEAVE"/>
    <s v="1 OTHER"/>
    <n v="1"/>
    <m/>
  </r>
  <r>
    <n v="385"/>
    <x v="29"/>
    <x v="299"/>
    <s v="GOMEZ EMMA M."/>
    <s v="CEO"/>
    <x v="1"/>
    <d v="2020-02-10T00:00:00"/>
    <d v="2020-02-10T00:00:00"/>
    <s v="OTHER"/>
    <s v="CALAMITY LEAVE"/>
    <s v="1 OTHER"/>
    <n v="1"/>
    <m/>
  </r>
  <r>
    <n v="386"/>
    <x v="29"/>
    <x v="297"/>
    <s v="GOMEZ EMMA M."/>
    <s v="CEO"/>
    <x v="1"/>
    <d v="2020-01-10T00:00:00"/>
    <d v="2020-01-10T00:00:00"/>
    <s v="OTHER"/>
    <s v="EMERGENCY LEAVE"/>
    <s v="1 OTHER"/>
    <n v="1"/>
    <m/>
  </r>
  <r>
    <n v="387"/>
    <x v="29"/>
    <x v="298"/>
    <s v="PARAS TEOFILA A."/>
    <s v="CEO"/>
    <x v="1"/>
    <d v="2020-02-11T00:00:00"/>
    <d v="2020-02-11T00:00:00"/>
    <s v="VL"/>
    <m/>
    <s v="1 VL"/>
    <n v="1"/>
    <m/>
  </r>
  <r>
    <n v="388"/>
    <x v="29"/>
    <x v="281"/>
    <s v="PARAS TEOFILA A."/>
    <s v="CEO"/>
    <x v="1"/>
    <d v="2020-01-27T00:00:00"/>
    <d v="2020-01-27T00:00:00"/>
    <s v="VL"/>
    <m/>
    <s v="1 VL"/>
    <n v="1"/>
    <m/>
  </r>
  <r>
    <n v="389"/>
    <x v="29"/>
    <x v="276"/>
    <s v="PARAS TEOFILA A."/>
    <s v="CEO"/>
    <x v="1"/>
    <d v="2020-02-03T00:00:00"/>
    <d v="2020-02-03T00:00:00"/>
    <s v="VL"/>
    <m/>
    <s v="1 VL"/>
    <n v="1"/>
    <m/>
  </r>
  <r>
    <n v="389"/>
    <x v="29"/>
    <x v="276"/>
    <s v="PARAS TEOFILA A."/>
    <s v="CEO"/>
    <x v="1"/>
    <d v="2020-02-05T00:00:00"/>
    <d v="2020-02-05T00:00:00"/>
    <s v="VL"/>
    <m/>
    <s v="1 VL"/>
    <n v="1"/>
    <m/>
  </r>
  <r>
    <n v="389"/>
    <x v="29"/>
    <x v="276"/>
    <s v="PARAS TEOFILA A."/>
    <s v="CEO"/>
    <x v="1"/>
    <d v="2020-02-10T00:00:00"/>
    <d v="2020-02-10T00:00:00"/>
    <s v="VL"/>
    <m/>
    <s v="1 VL"/>
    <n v="1"/>
    <m/>
  </r>
  <r>
    <n v="390"/>
    <x v="29"/>
    <x v="300"/>
    <s v="MADRAZO ALLAN PAUL A."/>
    <s v="CEO"/>
    <x v="1"/>
    <d v="2020-02-13T00:00:00"/>
    <d v="2020-02-13T00:00:00"/>
    <s v="OTHER"/>
    <s v="CALAMITY LEAVE"/>
    <s v="1 OTHER"/>
    <n v="1"/>
    <m/>
  </r>
  <r>
    <n v="391"/>
    <x v="29"/>
    <x v="291"/>
    <s v="MADRAZO ALLAN PAUL A."/>
    <s v="CEO"/>
    <x v="1"/>
    <d v="2020-02-07T00:00:00"/>
    <d v="2020-02-07T00:00:00"/>
    <s v="OTHER"/>
    <s v="CALAMITY LEAVE"/>
    <s v="1 OTHER"/>
    <n v="1"/>
    <m/>
  </r>
  <r>
    <n v="391"/>
    <x v="29"/>
    <x v="291"/>
    <s v="MADRAZO ALLAN PAUL A."/>
    <s v="CEO"/>
    <x v="1"/>
    <d v="2020-02-10T00:00:00"/>
    <d v="2020-02-11T00:00:00"/>
    <s v="OTHER"/>
    <s v="CALAMITY LEAVE"/>
    <s v="2 OTHER"/>
    <n v="2"/>
    <m/>
  </r>
  <r>
    <n v="391"/>
    <x v="29"/>
    <x v="291"/>
    <s v="MADRAZO ALLAN PAUL A."/>
    <s v="CEO"/>
    <x v="1"/>
    <d v="2020-02-14T00:00:00"/>
    <d v="2020-02-14T00:00:00"/>
    <s v="OTHER"/>
    <s v="CALAMITY LEAVE"/>
    <s v="1 OTHER"/>
    <n v="1"/>
    <m/>
  </r>
  <r>
    <n v="392"/>
    <x v="29"/>
    <x v="300"/>
    <s v="MADRAZO ALLAN PAUL A."/>
    <s v="CEO"/>
    <x v="1"/>
    <d v="2020-02-07T00:00:00"/>
    <d v="2020-02-07T00:00:00"/>
    <s v="OTHER"/>
    <s v="CALAMITY LEAVE"/>
    <s v="1 OTHER"/>
    <n v="1"/>
    <m/>
  </r>
  <r>
    <n v="393"/>
    <x v="29"/>
    <x v="291"/>
    <s v="SUMAGUI MARISSA D."/>
    <s v="CEO"/>
    <x v="1"/>
    <d v="2020-02-07T00:00:00"/>
    <d v="2020-02-07T00:00:00"/>
    <s v="OTHER"/>
    <s v="CALAMITY LEAVE"/>
    <s v="1 OTHER"/>
    <n v="1"/>
    <m/>
  </r>
  <r>
    <n v="393"/>
    <x v="29"/>
    <x v="291"/>
    <s v="SUMAGUI MARISSA D."/>
    <s v="CEO"/>
    <x v="1"/>
    <d v="2020-02-10T00:00:00"/>
    <d v="2020-02-11T00:00:00"/>
    <s v="OTHER"/>
    <s v="CALAMITY LEAVE"/>
    <s v="2 OTHER"/>
    <n v="2"/>
    <m/>
  </r>
  <r>
    <n v="393"/>
    <x v="29"/>
    <x v="291"/>
    <s v="SUMAGUI MARISSA D."/>
    <s v="CEO"/>
    <x v="1"/>
    <d v="2020-02-14T00:00:00"/>
    <d v="2020-02-14T00:00:00"/>
    <s v="OTHER"/>
    <s v="CALAMITY LEAVE"/>
    <s v="1 OTHER"/>
    <n v="1"/>
    <m/>
  </r>
  <r>
    <n v="394"/>
    <x v="29"/>
    <x v="280"/>
    <s v="ARCULLO MELISSA A."/>
    <s v="CEO"/>
    <x v="1"/>
    <d v="2020-02-12T00:00:00"/>
    <d v="2020-02-13T00:00:00"/>
    <s v="OTHER"/>
    <s v="CALAMITY LEAVE"/>
    <s v="2 OTHER"/>
    <n v="2"/>
    <m/>
  </r>
  <r>
    <n v="395"/>
    <x v="29"/>
    <x v="298"/>
    <s v="ARCULLO MELISSA A."/>
    <s v="CEO"/>
    <x v="1"/>
    <d v="2020-02-05T00:00:00"/>
    <d v="2020-02-07T00:00:00"/>
    <s v="OTHER"/>
    <s v="CALAMITY LEAVE"/>
    <s v="3 OTHER"/>
    <n v="3"/>
    <m/>
  </r>
  <r>
    <n v="396"/>
    <x v="29"/>
    <x v="280"/>
    <s v="MARINDUQUE ERNESTO P."/>
    <s v="CEO"/>
    <x v="1"/>
    <d v="2020-01-15T00:00:00"/>
    <d v="2020-01-15T00:00:00"/>
    <s v="OTHER"/>
    <s v="CALAMITY LEAVE"/>
    <s v="1 OTHER"/>
    <n v="1"/>
    <m/>
  </r>
  <r>
    <n v="396"/>
    <x v="29"/>
    <x v="280"/>
    <s v="MARINDUQUE ERNESTO P."/>
    <s v="CEO"/>
    <x v="1"/>
    <d v="2020-02-10T00:00:00"/>
    <d v="2020-02-13T00:00:00"/>
    <s v="OTHER"/>
    <s v="CALAMITY LEAVE"/>
    <s v="4 OTHER"/>
    <n v="4"/>
    <m/>
  </r>
  <r>
    <n v="397"/>
    <x v="29"/>
    <x v="301"/>
    <s v="AMBION PRISCO G."/>
    <s v="CEO"/>
    <x v="1"/>
    <d v="2020-01-31T00:00:00"/>
    <d v="2020-01-31T00:00:00"/>
    <s v="OTHER"/>
    <s v="CALAMITY LEAVE"/>
    <s v="1 OTHER"/>
    <n v="1"/>
    <m/>
  </r>
  <r>
    <n v="397"/>
    <x v="29"/>
    <x v="301"/>
    <s v="AMBION PRISCO G."/>
    <s v="CEO"/>
    <x v="1"/>
    <d v="2020-02-03T00:00:00"/>
    <d v="2020-02-03T00:00:00"/>
    <s v="OTHER"/>
    <s v="CALAMITY LEAVE"/>
    <s v="1 OTHER"/>
    <n v="1"/>
    <m/>
  </r>
  <r>
    <n v="398"/>
    <x v="29"/>
    <x v="310"/>
    <s v="AMBION PRISCO G."/>
    <s v="CEO"/>
    <x v="1"/>
    <d v="2020-01-22T00:00:00"/>
    <d v="2020-01-22T00:00:00"/>
    <s v="SL"/>
    <m/>
    <s v="1 SL"/>
    <n v="1"/>
    <m/>
  </r>
  <r>
    <n v="399"/>
    <x v="29"/>
    <x v="282"/>
    <s v="AMBION PRISCO G."/>
    <s v="CEO"/>
    <x v="1"/>
    <d v="2020-01-17T00:00:00"/>
    <d v="2020-01-17T00:00:00"/>
    <s v="OTHER"/>
    <s v="BIRTHDAY LEAVE"/>
    <s v="1 OTHER"/>
    <n v="1"/>
    <m/>
  </r>
  <r>
    <n v="400"/>
    <x v="29"/>
    <x v="299"/>
    <s v="JAVIER MYLENE M."/>
    <s v="CPDO"/>
    <x v="1"/>
    <d v="2020-02-12T00:00:00"/>
    <d v="2020-02-12T00:00:00"/>
    <s v="OTHER"/>
    <s v="CALAMITY LEAVE"/>
    <s v="1 OTHER"/>
    <n v="1"/>
    <m/>
  </r>
  <r>
    <n v="401"/>
    <x v="29"/>
    <x v="291"/>
    <s v="JAVIER MYLENE M."/>
    <s v="CPDO"/>
    <x v="1"/>
    <d v="2020-02-07T00:00:00"/>
    <d v="2020-02-07T00:00:00"/>
    <s v="OTHER"/>
    <s v="CALAMITY LEAVE"/>
    <s v="1 OTHER"/>
    <n v="1"/>
    <m/>
  </r>
  <r>
    <n v="402"/>
    <x v="29"/>
    <x v="301"/>
    <s v="JAVIER MYLENE M."/>
    <s v="CPDO"/>
    <x v="1"/>
    <d v="2020-02-03T00:00:00"/>
    <d v="2020-02-03T00:00:00"/>
    <s v="OTHER"/>
    <s v="CALAMITY LEAVE"/>
    <s v="1 OTHER"/>
    <n v="1"/>
    <m/>
  </r>
  <r>
    <n v="403"/>
    <x v="29"/>
    <x v="276"/>
    <s v="JAVIER MYLENE M."/>
    <s v="CPDO"/>
    <x v="1"/>
    <d v="2020-01-29T00:00:00"/>
    <d v="2020-01-29T00:00:00"/>
    <s v="OTHER"/>
    <s v="CALAMITY LEAVE"/>
    <s v="1 OTHER"/>
    <n v="1"/>
    <m/>
  </r>
  <r>
    <n v="404"/>
    <x v="29"/>
    <x v="312"/>
    <s v="JAVIER MYLENE M."/>
    <s v="CPDO"/>
    <x v="1"/>
    <d v="2020-01-20T00:00:00"/>
    <d v="2020-01-20T00:00:00"/>
    <s v="OTHER"/>
    <s v="CALAMITY LEAVE"/>
    <s v="1 OTHER"/>
    <n v="1"/>
    <m/>
  </r>
  <r>
    <n v="405"/>
    <x v="29"/>
    <x v="287"/>
    <s v="LOYOLA JANE A."/>
    <s v="CPDO"/>
    <x v="1"/>
    <d v="2020-02-19T00:00:00"/>
    <d v="2020-02-21T00:00:00"/>
    <s v="VL"/>
    <m/>
    <s v="3 VL"/>
    <n v="3"/>
    <m/>
  </r>
  <r>
    <n v="405"/>
    <x v="29"/>
    <x v="287"/>
    <s v="LOYOLA JANE A."/>
    <s v="CPDO"/>
    <x v="1"/>
    <d v="2020-02-24T00:00:00"/>
    <d v="2020-02-24T00:00:00"/>
    <s v="VL"/>
    <m/>
    <s v="1 VL"/>
    <n v="1"/>
    <m/>
  </r>
  <r>
    <n v="405"/>
    <x v="29"/>
    <x v="287"/>
    <s v="LOYOLA JANE A."/>
    <s v="CPDO"/>
    <x v="1"/>
    <d v="2020-02-26T00:00:00"/>
    <d v="2020-02-26T00:00:00"/>
    <s v="VL"/>
    <m/>
    <s v="1 VL"/>
    <n v="1"/>
    <m/>
  </r>
  <r>
    <n v="406"/>
    <x v="29"/>
    <x v="287"/>
    <s v="LOYOLA JANE A."/>
    <s v="CPDO"/>
    <x v="1"/>
    <d v="2020-02-12T00:00:00"/>
    <d v="2020-02-12T00:00:00"/>
    <s v="OTHER"/>
    <s v="MC# 6"/>
    <s v="1 OTHER"/>
    <n v="1"/>
    <m/>
  </r>
  <r>
    <n v="407"/>
    <x v="29"/>
    <x v="287"/>
    <s v="LOYOLA JANE A."/>
    <s v="CPDO"/>
    <x v="1"/>
    <d v="2020-02-10T00:00:00"/>
    <d v="2020-02-11T00:00:00"/>
    <s v="OTHER"/>
    <s v="CALAMITY LEAVE"/>
    <s v="2 OTHER"/>
    <n v="2"/>
    <m/>
  </r>
  <r>
    <n v="408"/>
    <x v="29"/>
    <x v="282"/>
    <s v="LOYOLA JANE A."/>
    <s v="CPDO"/>
    <x v="1"/>
    <d v="2020-01-15T00:00:00"/>
    <d v="2020-01-17T00:00:00"/>
    <s v="OTHER"/>
    <s v="CALAMITY LEAVE"/>
    <s v="3 OTHER"/>
    <n v="3"/>
    <m/>
  </r>
  <r>
    <n v="409"/>
    <x v="29"/>
    <x v="313"/>
    <s v="SUÑIGA CARLOS J."/>
    <s v="CPDO"/>
    <x v="1"/>
    <d v="2020-03-09T00:00:00"/>
    <d v="2020-03-13T00:00:00"/>
    <s v="VL"/>
    <m/>
    <s v="5 VL"/>
    <n v="5"/>
    <m/>
  </r>
  <r>
    <n v="410"/>
    <x v="29"/>
    <x v="284"/>
    <s v="SUÑIGA CARLOS J."/>
    <s v="CPDO"/>
    <x v="1"/>
    <d v="2020-01-30T00:00:00"/>
    <d v="2020-01-31T00:00:00"/>
    <s v="OTHER"/>
    <s v="EMERGENCY LEAVE"/>
    <s v="2 OTHER"/>
    <n v="2"/>
    <m/>
  </r>
  <r>
    <n v="411"/>
    <x v="29"/>
    <x v="314"/>
    <s v="LAROZA KIM VINCENT L."/>
    <s v="ONT"/>
    <x v="1"/>
    <d v="2020-03-02T00:00:00"/>
    <d v="2020-03-13T00:00:00"/>
    <s v="SL"/>
    <m/>
    <s v="10 SL"/>
    <n v="10"/>
    <m/>
  </r>
  <r>
    <n v="412"/>
    <x v="29"/>
    <x v="300"/>
    <s v="BAYHON VIOLETA  "/>
    <s v="ONT"/>
    <x v="1"/>
    <d v="2020-02-11T00:00:00"/>
    <d v="2020-02-11T00:00:00"/>
    <s v="OTHER"/>
    <s v="CALAMITY LEAVE"/>
    <s v="1 OTHER"/>
    <n v="1"/>
    <m/>
  </r>
  <r>
    <n v="413"/>
    <x v="29"/>
    <x v="309"/>
    <s v="VERGARA TERESITA J."/>
    <s v="ONT"/>
    <x v="1"/>
    <d v="2020-03-23T00:00:00"/>
    <d v="2020-03-27T00:00:00"/>
    <s v="VL"/>
    <m/>
    <s v="5 VL"/>
    <n v="5"/>
    <m/>
  </r>
  <r>
    <n v="414"/>
    <x v="29"/>
    <x v="289"/>
    <s v="HERNADEZ VICTOR  "/>
    <s v="ONT"/>
    <x v="1"/>
    <d v="2020-02-10T00:00:00"/>
    <d v="2020-02-12T00:00:00"/>
    <s v="OTHER"/>
    <s v="CALAMITY LEAVE"/>
    <s v="3 OTHER"/>
    <n v="3"/>
    <m/>
  </r>
  <r>
    <n v="415"/>
    <x v="29"/>
    <x v="293"/>
    <s v="BAYBAY MA. ROSA A."/>
    <s v="ONT"/>
    <x v="1"/>
    <d v="2020-01-24T00:00:00"/>
    <d v="2020-01-24T00:00:00"/>
    <s v="SL"/>
    <m/>
    <s v="1 SL"/>
    <n v="1"/>
    <m/>
  </r>
  <r>
    <n v="415"/>
    <x v="29"/>
    <x v="293"/>
    <s v="BAYBAY MA. ROSA A."/>
    <s v="ONT"/>
    <x v="1"/>
    <d v="2020-01-27T00:00:00"/>
    <d v="2020-01-27T00:00:00"/>
    <s v="SL"/>
    <m/>
    <s v="1 SL"/>
    <n v="1"/>
    <m/>
  </r>
  <r>
    <n v="416"/>
    <x v="29"/>
    <x v="281"/>
    <s v="BAYBAY MA. ROSA A."/>
    <s v="ONT"/>
    <x v="1"/>
    <d v="2020-01-21T00:00:00"/>
    <d v="2020-01-21T00:00:00"/>
    <s v="SL"/>
    <m/>
    <s v="1 SL"/>
    <n v="1"/>
    <m/>
  </r>
  <r>
    <n v="417"/>
    <x v="29"/>
    <x v="294"/>
    <s v="MANALO CYNTHIA  "/>
    <s v="CPDO"/>
    <x v="1"/>
    <d v="2020-01-15T00:00:00"/>
    <d v="2020-01-17T00:00:00"/>
    <s v="OTHER"/>
    <s v="CALAMITY LEAVE"/>
    <s v="3 OTHER"/>
    <n v="3"/>
    <m/>
  </r>
  <r>
    <n v="417"/>
    <x v="29"/>
    <x v="294"/>
    <s v="MANALO CYNTHIA  "/>
    <s v="CPDO"/>
    <x v="1"/>
    <d v="2020-01-19T00:00:00"/>
    <d v="2020-01-20T00:00:00"/>
    <s v="OTHER"/>
    <s v="CALAMITY LEAVE"/>
    <s v="1 OTHER"/>
    <n v="1"/>
    <m/>
  </r>
  <r>
    <n v="418"/>
    <x v="29"/>
    <x v="315"/>
    <s v="HERNANDEZ DONATO Q."/>
    <s v="ONT"/>
    <x v="1"/>
    <d v="2020-01-25T00:00:00"/>
    <d v="2020-01-25T00:00:00"/>
    <s v="OTHER"/>
    <s v="BIRTHDAY LEAVE"/>
    <s v="0 OTHER"/>
    <n v="0"/>
    <m/>
  </r>
  <r>
    <n v="419"/>
    <x v="29"/>
    <x v="316"/>
    <s v="BERNALDEZ MARLONE P."/>
    <s v="TCNHS"/>
    <x v="1"/>
    <d v="2020-01-16T00:00:00"/>
    <d v="2020-01-17T00:00:00"/>
    <s v="SL"/>
    <m/>
    <s v="2 SL"/>
    <n v="2"/>
    <m/>
  </r>
  <r>
    <n v="419"/>
    <x v="29"/>
    <x v="316"/>
    <s v="BERNALDEZ MARLONE P."/>
    <s v="TCNHS"/>
    <x v="1"/>
    <d v="2020-01-20T00:00:00"/>
    <d v="2020-01-23T00:00:00"/>
    <s v="SL"/>
    <m/>
    <s v="4 SL"/>
    <n v="4"/>
    <m/>
  </r>
  <r>
    <n v="420"/>
    <x v="29"/>
    <x v="317"/>
    <s v="HAPITA MELANIE A."/>
    <s v="ONT"/>
    <x v="0"/>
    <d v="2020-03-26T00:00:00"/>
    <d v="2020-03-26T00:00:00"/>
    <s v="OTHER"/>
    <s v="MC# 6"/>
    <s v="1 OTHER"/>
    <n v="1"/>
    <m/>
  </r>
  <r>
    <n v="421"/>
    <x v="29"/>
    <x v="284"/>
    <s v="HAPITA MELANIE A."/>
    <s v="ONT"/>
    <x v="0"/>
    <d v="2020-02-03T00:00:00"/>
    <d v="2020-02-05T00:00:00"/>
    <s v="VL"/>
    <m/>
    <s v="3 VL"/>
    <n v="3"/>
    <m/>
  </r>
  <r>
    <n v="422"/>
    <x v="29"/>
    <x v="285"/>
    <s v="VERGARA TERESITA J."/>
    <s v="ONT"/>
    <x v="1"/>
    <d v="2020-02-12T00:00:00"/>
    <d v="2020-02-14T00:00:00"/>
    <s v="OTHER"/>
    <s v="CALAMITY LEAVE"/>
    <s v="3 OTHER"/>
    <n v="3"/>
    <m/>
  </r>
  <r>
    <n v="423"/>
    <x v="29"/>
    <x v="293"/>
    <s v="VERGARA TERESITA J."/>
    <s v="ONT"/>
    <x v="1"/>
    <d v="2020-01-30T00:00:00"/>
    <d v="2020-01-30T00:00:00"/>
    <s v="OTHER"/>
    <s v="CALAMITY LEAVE"/>
    <s v="1 OTHER"/>
    <n v="1"/>
    <m/>
  </r>
  <r>
    <n v="424"/>
    <x v="29"/>
    <x v="317"/>
    <s v="DELFINO NINA C."/>
    <s v="ONT"/>
    <x v="1"/>
    <d v="2020-03-18T00:00:00"/>
    <d v="2020-03-18T00:00:00"/>
    <s v="SL"/>
    <m/>
    <s v="1 SL"/>
    <n v="1"/>
    <m/>
  </r>
  <r>
    <n v="425"/>
    <x v="29"/>
    <x v="296"/>
    <s v="DELFINO NINA C."/>
    <s v="ONT"/>
    <x v="1"/>
    <d v="2020-02-09T00:00:00"/>
    <d v="2020-02-12T00:00:00"/>
    <s v="SL"/>
    <m/>
    <s v="4 SL"/>
    <n v="4"/>
    <m/>
  </r>
  <r>
    <n v="425"/>
    <x v="29"/>
    <x v="296"/>
    <s v="DELFINO NINA C."/>
    <s v="ONT"/>
    <x v="1"/>
    <d v="2020-02-15T00:00:00"/>
    <d v="2020-02-15T00:00:00"/>
    <s v="SL"/>
    <m/>
    <s v="0.5 SL"/>
    <n v="0.5"/>
    <m/>
  </r>
  <r>
    <n v="426"/>
    <x v="29"/>
    <x v="309"/>
    <s v="OSTONAL IVY S."/>
    <s v="ONT"/>
    <x v="1"/>
    <d v="2020-03-02T00:00:00"/>
    <d v="2020-03-03T00:00:00"/>
    <s v="VL"/>
    <m/>
    <s v="2 VL"/>
    <n v="2"/>
    <m/>
  </r>
  <r>
    <n v="426"/>
    <x v="29"/>
    <x v="309"/>
    <s v="OSTONAL IVY S."/>
    <s v="ONT"/>
    <x v="1"/>
    <d v="2020-03-09T00:00:00"/>
    <d v="2020-03-11T00:00:00"/>
    <s v="VL"/>
    <m/>
    <s v="3 VL"/>
    <n v="3"/>
    <m/>
  </r>
  <r>
    <n v="427"/>
    <x v="29"/>
    <x v="318"/>
    <s v="PASCUA LORENA D."/>
    <s v="ONT"/>
    <x v="1"/>
    <d v="2020-03-23T00:00:00"/>
    <d v="2020-03-26T00:00:00"/>
    <s v="VL"/>
    <m/>
    <s v="4 VL"/>
    <n v="4"/>
    <m/>
  </r>
  <r>
    <n v="427"/>
    <x v="29"/>
    <x v="318"/>
    <s v="PASCUA LORENA D."/>
    <s v="ONT"/>
    <x v="1"/>
    <d v="2020-03-29T00:00:00"/>
    <d v="2020-03-29T00:00:00"/>
    <s v="VL"/>
    <m/>
    <s v="1 VL"/>
    <n v="1"/>
    <m/>
  </r>
  <r>
    <n v="428"/>
    <x v="29"/>
    <x v="288"/>
    <s v="EMELO MARXIANE T."/>
    <s v="ONT"/>
    <x v="1"/>
    <d v="2020-03-02T00:00:00"/>
    <d v="2020-03-06T00:00:00"/>
    <s v="VL"/>
    <m/>
    <s v="5 VL"/>
    <n v="5"/>
    <m/>
  </r>
  <r>
    <n v="429"/>
    <x v="29"/>
    <x v="318"/>
    <s v="JAVIER EMMA R."/>
    <s v="ONT"/>
    <x v="1"/>
    <d v="2020-03-23T00:00:00"/>
    <d v="2020-03-27T00:00:00"/>
    <s v="VL"/>
    <m/>
    <s v="5 VL"/>
    <n v="5"/>
    <m/>
  </r>
  <r>
    <n v="430"/>
    <x v="29"/>
    <x v="288"/>
    <s v="SANTERA MARICRIS S."/>
    <s v="ONT"/>
    <x v="1"/>
    <d v="2020-02-19T00:00:00"/>
    <d v="2020-02-19T00:00:00"/>
    <s v="VL"/>
    <m/>
    <s v="1 VL"/>
    <n v="1"/>
    <m/>
  </r>
  <r>
    <n v="431"/>
    <x v="29"/>
    <x v="288"/>
    <s v="MONTEALEGRE CHARLIE JR. O."/>
    <s v="ONT"/>
    <x v="1"/>
    <d v="2020-02-17T00:00:00"/>
    <d v="2020-02-21T00:00:00"/>
    <s v="VL"/>
    <m/>
    <s v="5 VL"/>
    <n v="5"/>
    <m/>
  </r>
  <r>
    <n v="432"/>
    <x v="29"/>
    <x v="309"/>
    <s v="EMELO MARXIANE T."/>
    <s v="ONT"/>
    <x v="1"/>
    <d v="2020-03-10T00:00:00"/>
    <d v="2020-03-14T00:00:00"/>
    <s v="VL"/>
    <m/>
    <s v="4 VL"/>
    <n v="4"/>
    <m/>
  </r>
  <r>
    <n v="433"/>
    <x v="29"/>
    <x v="280"/>
    <s v="OLEGARIO NENITA A."/>
    <s v="LIBRARY"/>
    <x v="1"/>
    <d v="2020-02-04T00:00:00"/>
    <d v="2020-02-04T00:00:00"/>
    <s v="OTHER"/>
    <s v="CALAMITY LEAVE"/>
    <s v="1 OTHER"/>
    <n v="1"/>
    <m/>
  </r>
  <r>
    <n v="433"/>
    <x v="29"/>
    <x v="280"/>
    <s v="OLEGARIO NENITA A."/>
    <s v="LIBRARY"/>
    <x v="1"/>
    <d v="2020-02-06T00:00:00"/>
    <d v="2020-02-06T00:00:00"/>
    <s v="OTHER"/>
    <s v="CALAMITY LEAVE"/>
    <s v="1 OTHER"/>
    <n v="1"/>
    <m/>
  </r>
  <r>
    <n v="434"/>
    <x v="29"/>
    <x v="316"/>
    <s v="OLEGARIO NENITA A."/>
    <s v="LIBRARY"/>
    <x v="1"/>
    <d v="2020-02-03T00:00:00"/>
    <d v="2020-02-04T00:00:00"/>
    <s v="OTHER"/>
    <s v="CALAMITY LEAVE"/>
    <s v="2 OTHER"/>
    <n v="2"/>
    <m/>
  </r>
  <r>
    <n v="435"/>
    <x v="29"/>
    <x v="276"/>
    <s v="BERNALDEZ MARLONE P."/>
    <s v="TCNHS"/>
    <x v="1"/>
    <d v="2020-02-06T00:00:00"/>
    <d v="2020-02-10T00:00:00"/>
    <s v="OTHER"/>
    <s v="CALAMITY LEAVE"/>
    <s v="5 OTHER"/>
    <n v="5"/>
    <m/>
  </r>
  <r>
    <n v="436"/>
    <x v="29"/>
    <x v="319"/>
    <s v="GALANG JULIET B."/>
    <s v="VMO"/>
    <x v="3"/>
    <d v="2020-02-28T00:00:00"/>
    <d v="2020-02-28T00:00:00"/>
    <s v="SL"/>
    <m/>
    <s v="1 SL"/>
    <n v="1"/>
    <m/>
  </r>
  <r>
    <n v="436"/>
    <x v="29"/>
    <x v="319"/>
    <s v="GALANG JULIET B."/>
    <s v="VMO"/>
    <x v="3"/>
    <d v="2020-03-02T00:00:00"/>
    <d v="2020-03-04T00:00:00"/>
    <s v="SL"/>
    <m/>
    <s v="3 SL"/>
    <n v="3"/>
    <m/>
  </r>
  <r>
    <n v="437"/>
    <x v="29"/>
    <x v="309"/>
    <s v="GALANG JULIET B."/>
    <s v="VMO"/>
    <x v="3"/>
    <d v="2020-02-20T00:00:00"/>
    <d v="2020-02-21T00:00:00"/>
    <s v="SL"/>
    <m/>
    <s v="1.5 SL"/>
    <n v="1.5"/>
    <m/>
  </r>
  <r>
    <n v="438"/>
    <x v="29"/>
    <x v="300"/>
    <s v="GALANG JULIET B."/>
    <s v="VMO"/>
    <x v="3"/>
    <d v="2020-02-11T00:00:00"/>
    <d v="2020-02-11T00:00:00"/>
    <s v="SL"/>
    <m/>
    <s v="1 SL"/>
    <n v="1"/>
    <m/>
  </r>
  <r>
    <n v="439"/>
    <x v="29"/>
    <x v="310"/>
    <s v="GALANG JULIET B."/>
    <s v="VMO"/>
    <x v="3"/>
    <d v="2020-01-22T00:00:00"/>
    <d v="2020-01-22T00:00:00"/>
    <s v="SL"/>
    <m/>
    <s v="1 SL"/>
    <n v="1"/>
    <m/>
  </r>
  <r>
    <n v="440"/>
    <x v="29"/>
    <x v="281"/>
    <s v="GALANG JULIET B."/>
    <s v="VMO"/>
    <x v="3"/>
    <d v="2020-01-15T00:00:00"/>
    <d v="2020-01-17T00:00:00"/>
    <s v="OTHER"/>
    <s v="CALAMITY LEAVE"/>
    <s v="3 OTHER"/>
    <n v="3"/>
    <m/>
  </r>
  <r>
    <n v="440"/>
    <x v="29"/>
    <x v="281"/>
    <s v="GALANG JULIET B."/>
    <s v="VMO"/>
    <x v="3"/>
    <d v="2020-01-20T00:00:00"/>
    <d v="2020-01-21T00:00:00"/>
    <s v="OTHER"/>
    <s v="CALAMITY LEAVE"/>
    <s v="2 OTHER"/>
    <n v="2"/>
    <m/>
  </r>
  <r>
    <n v="441"/>
    <x v="29"/>
    <x v="304"/>
    <s v="OLEGARIO NENITA A."/>
    <s v="LIBRARY"/>
    <x v="1"/>
    <d v="2020-02-17T00:00:00"/>
    <d v="2020-02-17T00:00:00"/>
    <s v="OTHER"/>
    <s v="PARENTAL OBLIGATION"/>
    <s v="1 OTHER"/>
    <n v="1"/>
    <m/>
  </r>
  <r>
    <n v="442"/>
    <x v="29"/>
    <x v="288"/>
    <s v="OLEGARIO NENITA A."/>
    <s v="LIBRARY"/>
    <x v="1"/>
    <d v="2020-02-11T00:00:00"/>
    <d v="2020-02-11T00:00:00"/>
    <s v="OTHER"/>
    <s v="CALAMITY LEAVE"/>
    <s v="1 OTHER"/>
    <n v="1"/>
    <m/>
  </r>
  <r>
    <n v="442"/>
    <x v="29"/>
    <x v="288"/>
    <s v="OLEGARIO NENITA A."/>
    <s v="LIBRARY"/>
    <x v="1"/>
    <d v="2020-02-13T00:00:00"/>
    <d v="2020-02-13T00:00:00"/>
    <s v="OTHER"/>
    <s v="CALAMITY LEAVE"/>
    <s v="1 OTHER"/>
    <n v="1"/>
    <m/>
  </r>
  <r>
    <n v="443"/>
    <x v="29"/>
    <x v="316"/>
    <s v="OLEGARIO NENITA A."/>
    <s v="LIBRARY"/>
    <x v="1"/>
    <d v="2020-01-28T00:00:00"/>
    <d v="2020-01-28T00:00:00"/>
    <s v="OTHER"/>
    <s v="CALAMITY LEAVE"/>
    <s v="1 OTHER"/>
    <n v="1"/>
    <m/>
  </r>
  <r>
    <n v="444"/>
    <x v="29"/>
    <x v="320"/>
    <s v="VIDALLO WINNIE R."/>
    <s v="CTO"/>
    <x v="1"/>
    <d v="2020-02-14T00:00:00"/>
    <d v="2020-02-14T00:00:00"/>
    <s v="SL"/>
    <m/>
    <s v="1 SL"/>
    <n v="1"/>
    <m/>
  </r>
  <r>
    <n v="444"/>
    <x v="29"/>
    <x v="320"/>
    <s v="VIDALLO WINNIE R."/>
    <s v="CTO"/>
    <x v="1"/>
    <d v="2020-02-26T00:00:00"/>
    <d v="2020-02-26T00:00:00"/>
    <s v="SL"/>
    <m/>
    <s v="1 SL"/>
    <n v="1"/>
    <m/>
  </r>
  <r>
    <n v="444"/>
    <x v="29"/>
    <x v="320"/>
    <s v="VIDALLO WINNIE R."/>
    <s v="CTO"/>
    <x v="1"/>
    <d v="2020-01-09T00:00:00"/>
    <d v="2020-01-09T00:00:00"/>
    <s v="SL"/>
    <m/>
    <s v="1 SL"/>
    <n v="1"/>
    <m/>
  </r>
  <r>
    <n v="445"/>
    <x v="29"/>
    <x v="316"/>
    <s v="VIDALLO WINNIE R."/>
    <s v="CTO"/>
    <x v="1"/>
    <d v="2020-01-09T00:00:00"/>
    <d v="2020-01-09T00:00:00"/>
    <s v="OTHER"/>
    <s v="CALAMITY LEAVE"/>
    <s v="1 OTHER"/>
    <n v="1"/>
    <m/>
  </r>
  <r>
    <n v="446"/>
    <x v="29"/>
    <x v="316"/>
    <s v="VIDALLO WINNIE R."/>
    <s v="CTO"/>
    <x v="1"/>
    <d v="2020-01-09T00:00:00"/>
    <d v="2020-01-09T00:00:00"/>
    <s v="OTHER"/>
    <s v="CALAMITY LEAVE"/>
    <s v="1 OTHER"/>
    <n v="1"/>
    <m/>
  </r>
  <r>
    <n v="445"/>
    <x v="29"/>
    <x v="316"/>
    <s v="VIDALLO WINNIE R."/>
    <s v="CTO"/>
    <x v="1"/>
    <d v="2020-01-09T00:00:00"/>
    <d v="2020-01-09T00:00:00"/>
    <s v="OTHER"/>
    <s v="CALAMITY LEAVE"/>
    <s v="1 OTHER"/>
    <n v="1"/>
    <m/>
  </r>
  <r>
    <n v="446"/>
    <x v="29"/>
    <x v="295"/>
    <s v="DIMAPILIS ELVIRA S."/>
    <s v="CTO"/>
    <x v="1"/>
    <d v="2020-03-06T00:00:00"/>
    <d v="2020-03-06T00:00:00"/>
    <s v="VL"/>
    <m/>
    <s v="1 VL"/>
    <n v="1"/>
    <m/>
  </r>
  <r>
    <n v="446"/>
    <x v="29"/>
    <x v="295"/>
    <s v="DIMAPILIS ELVIRA S."/>
    <s v="CTO"/>
    <x v="1"/>
    <d v="2020-03-13T00:00:00"/>
    <d v="2020-03-13T00:00:00"/>
    <s v="VL"/>
    <m/>
    <s v="1 VL"/>
    <n v="1"/>
    <m/>
  </r>
  <r>
    <n v="447"/>
    <x v="29"/>
    <x v="299"/>
    <s v="DIMAPILIS ELVIRA S."/>
    <s v="CTO"/>
    <x v="1"/>
    <d v="2020-02-13T00:00:00"/>
    <d v="2020-02-14T00:00:00"/>
    <s v="OTHER"/>
    <s v="CALAMITY LEAVE"/>
    <s v="2 OTHER"/>
    <n v="2"/>
    <m/>
  </r>
  <r>
    <n v="448"/>
    <x v="29"/>
    <x v="285"/>
    <s v="DIMAPILIS ELVIRA S."/>
    <s v="CTO"/>
    <x v="1"/>
    <d v="2020-02-06T00:00:00"/>
    <d v="2020-02-07T00:00:00"/>
    <s v="OTHER"/>
    <s v="CALAMITY LEAVE"/>
    <s v="2 OTHER"/>
    <n v="2"/>
    <m/>
  </r>
  <r>
    <n v="449"/>
    <x v="29"/>
    <x v="282"/>
    <s v="DIMAPILIS ELVIRA S."/>
    <s v="CTO"/>
    <x v="1"/>
    <d v="2020-01-15T00:00:00"/>
    <d v="2020-01-15T00:00:00"/>
    <s v="OTHER"/>
    <s v="CALAMITY LEAVE"/>
    <s v="1 OTHER"/>
    <n v="1"/>
    <m/>
  </r>
  <r>
    <n v="450"/>
    <x v="29"/>
    <x v="286"/>
    <s v="DIMAPILIS ELVIRA S."/>
    <s v="CTO"/>
    <x v="1"/>
    <d v="2020-01-02T00:00:00"/>
    <d v="2020-01-02T00:00:00"/>
    <s v="OTHER"/>
    <s v="MC# 6"/>
    <s v="1 OTHER"/>
    <n v="1"/>
    <m/>
  </r>
  <r>
    <n v="451"/>
    <x v="29"/>
    <x v="276"/>
    <s v="DIMAPILIS ARIEL M."/>
    <s v="CTO"/>
    <x v="1"/>
    <d v="2020-02-01T00:00:00"/>
    <d v="2020-02-01T00:00:00"/>
    <s v="OTHER"/>
    <s v="CALAMITY LEAVE"/>
    <s v="1 OTHER"/>
    <n v="1"/>
    <m/>
  </r>
  <r>
    <n v="451"/>
    <x v="29"/>
    <x v="276"/>
    <s v="DIMAPILIS ARIEL M."/>
    <s v="CTO"/>
    <x v="1"/>
    <d v="2020-02-05T00:00:00"/>
    <d v="2020-02-05T00:00:00"/>
    <s v="OTHER"/>
    <s v="CALAMITY LEAVE"/>
    <s v="1 OTHER"/>
    <n v="1"/>
    <m/>
  </r>
  <r>
    <n v="451"/>
    <x v="29"/>
    <x v="276"/>
    <s v="DIMAPILIS ARIEL M."/>
    <s v="CTO"/>
    <x v="1"/>
    <d v="2020-02-08T00:00:00"/>
    <d v="2020-02-08T00:00:00"/>
    <s v="OTHER"/>
    <s v="CALAMITY LEAVE"/>
    <s v="1 OTHER"/>
    <n v="1"/>
    <m/>
  </r>
  <r>
    <n v="451"/>
    <x v="29"/>
    <x v="276"/>
    <s v="DIMAPILIS ARIEL M."/>
    <s v="CTO"/>
    <x v="1"/>
    <d v="2020-02-12T00:00:00"/>
    <d v="2020-02-12T00:00:00"/>
    <s v="OTHER"/>
    <s v="CALAMITY LEAVE"/>
    <s v="1 OTHER"/>
    <n v="1"/>
    <m/>
  </r>
  <r>
    <n v="452"/>
    <x v="29"/>
    <x v="321"/>
    <s v="SALONGA LUCY M."/>
    <s v="EEO/ CITY MARKET"/>
    <x v="1"/>
    <d v="2020-03-10T00:00:00"/>
    <d v="2020-03-10T00:00:00"/>
    <s v="SL"/>
    <m/>
    <s v="1 SL"/>
    <n v="1"/>
    <m/>
  </r>
  <r>
    <n v="453"/>
    <x v="29"/>
    <x v="316"/>
    <s v="SALONGA LUCY M."/>
    <s v="EEO/ CITY MARKET"/>
    <x v="1"/>
    <d v="2020-02-03T00:00:00"/>
    <d v="2020-02-03T00:00:00"/>
    <s v="OTHER"/>
    <s v="CALAMITY LEAVE"/>
    <s v="1 OTHER"/>
    <n v="1"/>
    <m/>
  </r>
  <r>
    <n v="453"/>
    <x v="29"/>
    <x v="316"/>
    <s v="SALONGA LUCY M."/>
    <s v="EEO/ CITY MARKET"/>
    <x v="1"/>
    <d v="2020-02-07T00:00:00"/>
    <d v="2020-02-07T00:00:00"/>
    <s v="OTHER"/>
    <s v="CALAMITY LEAVE"/>
    <s v="1 OTHER"/>
    <n v="1"/>
    <m/>
  </r>
  <r>
    <n v="453"/>
    <x v="29"/>
    <x v="316"/>
    <s v="SALONGA LUCY M."/>
    <s v="EEO/ CITY MARKET"/>
    <x v="1"/>
    <d v="2020-02-10T00:00:00"/>
    <d v="2020-02-11T00:00:00"/>
    <s v="OTHER"/>
    <s v="CALAMITY LEAVE"/>
    <s v="2 OTHER"/>
    <n v="2"/>
    <m/>
  </r>
  <r>
    <n v="453"/>
    <x v="29"/>
    <x v="316"/>
    <s v="SALONGA LUCY M."/>
    <s v="EEO/ CITY MARKET"/>
    <x v="1"/>
    <d v="2020-02-14T00:00:00"/>
    <d v="2020-02-14T00:00:00"/>
    <s v="OTHER"/>
    <s v="CALAMITY LEAVE"/>
    <s v="1 OTHER"/>
    <n v="1"/>
    <m/>
  </r>
  <r>
    <n v="454"/>
    <x v="29"/>
    <x v="322"/>
    <s v="SALONGA LUCY M."/>
    <s v="EEO/ CITY MARKET"/>
    <x v="1"/>
    <d v="2020-01-10T00:00:00"/>
    <d v="2020-01-10T00:00:00"/>
    <s v="SL"/>
    <m/>
    <s v="1 SL"/>
    <n v="1"/>
    <m/>
  </r>
  <r>
    <n v="455"/>
    <x v="29"/>
    <x v="322"/>
    <s v="SALONGA LUCY M."/>
    <s v="EEO/ CITY MARKET"/>
    <x v="1"/>
    <d v="2020-01-07T00:00:00"/>
    <d v="2020-01-07T00:00:00"/>
    <s v="OTHER"/>
    <s v="MC# 6"/>
    <s v="1 OTHER"/>
    <n v="1"/>
    <m/>
  </r>
  <r>
    <n v="456"/>
    <x v="29"/>
    <x v="264"/>
    <s v="JORGE CAROLINA M."/>
    <s v="CTO"/>
    <x v="1"/>
    <d v="2020-01-16T00:00:00"/>
    <d v="2020-01-17T00:00:00"/>
    <s v="VL"/>
    <m/>
    <s v="2 VL"/>
    <n v="2"/>
    <m/>
  </r>
  <r>
    <n v="457"/>
    <x v="29"/>
    <x v="280"/>
    <s v="JORGE CAROLINA M."/>
    <s v="CTO"/>
    <x v="1"/>
    <d v="2020-02-14T00:00:00"/>
    <d v="2020-02-14T00:00:00"/>
    <s v="OTHER"/>
    <s v="CALAMITY LEAVE"/>
    <s v="1 OTHER"/>
    <n v="1"/>
    <m/>
  </r>
  <r>
    <n v="458"/>
    <x v="29"/>
    <x v="298"/>
    <s v="JORGE CAROLINA M."/>
    <s v="CTO"/>
    <x v="1"/>
    <d v="2020-02-03T00:00:00"/>
    <d v="2020-02-03T00:00:00"/>
    <s v="OTHER"/>
    <s v="CALAMITY LEAVE"/>
    <s v="1 OTHER"/>
    <n v="1"/>
    <m/>
  </r>
  <r>
    <n v="459"/>
    <x v="29"/>
    <x v="298"/>
    <s v="JORGE CAROLINA M."/>
    <s v="CTO"/>
    <x v="1"/>
    <d v="2020-01-15T00:00:00"/>
    <d v="2020-01-15T00:00:00"/>
    <s v="OTHER"/>
    <s v="CALAMITY LEAVE"/>
    <s v="1 OTHER"/>
    <n v="1"/>
    <m/>
  </r>
  <r>
    <n v="460"/>
    <x v="29"/>
    <x v="276"/>
    <s v="BISCOCHO JULIETA G."/>
    <s v="CTO"/>
    <x v="1"/>
    <d v="2020-02-03T00:00:00"/>
    <d v="2020-02-07T00:00:00"/>
    <s v="OTHER"/>
    <s v="CALAMITY LEAVE"/>
    <s v="5 OTHER"/>
    <n v="5"/>
    <m/>
  </r>
  <r>
    <n v="461"/>
    <x v="29"/>
    <x v="319"/>
    <s v="DIMARANAN GREGORIA C."/>
    <s v="ACCOUNTING"/>
    <x v="1"/>
    <d v="2020-02-04T00:00:00"/>
    <d v="2020-02-04T00:00:00"/>
    <s v="SL"/>
    <m/>
    <s v="1 SL"/>
    <n v="1"/>
    <m/>
  </r>
  <r>
    <n v="462"/>
    <x v="29"/>
    <x v="301"/>
    <s v="DIMARANAN GREGORIA C."/>
    <s v="ACCOUNTING"/>
    <x v="1"/>
    <d v="2020-02-07T00:00:00"/>
    <d v="2020-02-07T00:00:00"/>
    <s v="OTHER"/>
    <s v="CALAMITY LEAVE"/>
    <s v="1 OTHER"/>
    <n v="1"/>
    <m/>
  </r>
  <r>
    <n v="462"/>
    <x v="29"/>
    <x v="301"/>
    <s v="DIMARANAN GREGORIA C."/>
    <s v="ACCOUNTING"/>
    <x v="1"/>
    <d v="2020-02-13T00:00:00"/>
    <d v="2020-02-14T00:00:00"/>
    <s v="OTHER"/>
    <s v="CALAMITY LEAVE"/>
    <s v="2 OTHER"/>
    <n v="2"/>
    <m/>
  </r>
  <r>
    <n v="463"/>
    <x v="29"/>
    <x v="323"/>
    <s v="DIMARANAN GREGORIA C."/>
    <s v="ACCOUNTING"/>
    <x v="1"/>
    <d v="2020-01-10T00:00:00"/>
    <d v="2020-01-10T00:00:00"/>
    <s v="SL"/>
    <m/>
    <s v="1 SL"/>
    <n v="1"/>
    <m/>
  </r>
  <r>
    <n v="464"/>
    <x v="29"/>
    <x v="283"/>
    <s v="MANALO CELSA B."/>
    <s v="CPDO"/>
    <x v="1"/>
    <d v="2020-02-04T00:00:00"/>
    <d v="2020-02-07T00:00:00"/>
    <s v="OTHER"/>
    <s v="CALAMITY LEAVE"/>
    <s v="4 OTHER"/>
    <n v="4"/>
    <m/>
  </r>
  <r>
    <n v="464"/>
    <x v="29"/>
    <x v="283"/>
    <s v="MANALO CELSA B."/>
    <s v="CPDO"/>
    <x v="1"/>
    <d v="2020-02-10T00:00:00"/>
    <d v="2020-02-10T00:00:00"/>
    <s v="OTHER"/>
    <s v="CALAMITY LEAVE"/>
    <s v="1 OTHER"/>
    <n v="1"/>
    <m/>
  </r>
  <r>
    <n v="464"/>
    <x v="29"/>
    <x v="283"/>
    <s v="MANALO CELSA B."/>
    <s v="CPDO"/>
    <x v="1"/>
    <d v="2020-02-14T00:00:00"/>
    <d v="2020-02-14T00:00:00"/>
    <s v="OTHER"/>
    <s v="CALAMITY LEAVE"/>
    <s v="1 OTHER"/>
    <n v="1"/>
    <m/>
  </r>
  <r>
    <n v="465"/>
    <x v="29"/>
    <x v="299"/>
    <s v="MENDOZA NORA A."/>
    <s v="ACCOUNTING"/>
    <x v="1"/>
    <d v="2020-02-10T00:00:00"/>
    <d v="2020-02-10T00:00:00"/>
    <s v="OTHER"/>
    <s v="CALAMITY LEAVE"/>
    <s v="1 OTHER"/>
    <n v="1"/>
    <m/>
  </r>
  <r>
    <n v="466"/>
    <x v="29"/>
    <x v="282"/>
    <s v="MENDOZA NORA A."/>
    <s v="ACCOUNTING"/>
    <x v="1"/>
    <d v="2020-01-15T00:00:00"/>
    <d v="2020-01-15T00:00:00"/>
    <s v="SL"/>
    <m/>
    <s v="1 SL"/>
    <n v="1"/>
    <m/>
  </r>
  <r>
    <n v="467"/>
    <x v="29"/>
    <x v="261"/>
    <s v="MENDOZA NORA A."/>
    <s v="ACCOUNTING"/>
    <x v="1"/>
    <d v="2019-12-09T00:00:00"/>
    <d v="2019-12-09T00:00:00"/>
    <s v="SL"/>
    <m/>
    <s v="1 SL"/>
    <n v="1"/>
    <m/>
  </r>
  <r>
    <n v="467"/>
    <x v="29"/>
    <x v="261"/>
    <s v="MENDOZA NORA A."/>
    <s v="ACCOUNTING"/>
    <x v="1"/>
    <d v="2020-12-26T00:00:00"/>
    <d v="2019-12-26T00:00:00"/>
    <s v="SL"/>
    <m/>
    <s v="-262 SL"/>
    <n v="-262"/>
    <m/>
  </r>
  <r>
    <n v="468"/>
    <x v="29"/>
    <x v="324"/>
    <s v="OCAMPO RHEALYN B."/>
    <s v="CEO"/>
    <x v="1"/>
    <d v="2020-02-10T00:00:00"/>
    <d v="2020-02-14T00:00:00"/>
    <s v="OTHER"/>
    <s v="CALAMITY LEAVE"/>
    <s v="5 OTHER"/>
    <n v="5"/>
    <m/>
  </r>
  <r>
    <n v="469"/>
    <x v="29"/>
    <x v="285"/>
    <s v="ROCILLO CECILLA A."/>
    <s v="ACCOUNTING"/>
    <x v="1"/>
    <d v="2020-02-06T00:00:00"/>
    <d v="2020-02-07T00:00:00"/>
    <s v="OTHER"/>
    <s v="CALAMITY LEAVE"/>
    <s v="2 OTHER"/>
    <n v="2"/>
    <m/>
  </r>
  <r>
    <n v="469"/>
    <x v="29"/>
    <x v="285"/>
    <s v="ROCILLO CECILLA A."/>
    <s v="ACCOUNTING"/>
    <x v="1"/>
    <d v="2020-02-11T00:00:00"/>
    <d v="2020-02-11T00:00:00"/>
    <s v="OTHER"/>
    <s v="CALAMITY LEAVE"/>
    <s v="1 OTHER"/>
    <n v="1"/>
    <m/>
  </r>
  <r>
    <n v="469"/>
    <x v="29"/>
    <x v="285"/>
    <s v="ROCILLO CECILLA A."/>
    <s v="ACCOUNTING"/>
    <x v="1"/>
    <d v="2020-02-14T00:00:00"/>
    <d v="2020-02-14T00:00:00"/>
    <s v="OTHER"/>
    <s v="CALAMITY LEAVE"/>
    <s v="1 OTHER"/>
    <n v="1"/>
    <m/>
  </r>
  <r>
    <n v="469"/>
    <x v="29"/>
    <x v="285"/>
    <s v="ROCILLO CECILLA A."/>
    <s v="ACCOUNTING"/>
    <x v="1"/>
    <d v="2020-02-18T00:00:00"/>
    <d v="2020-02-18T00:00:00"/>
    <s v="OTHER"/>
    <s v="CALAMITY LEAVE"/>
    <s v="1 OTHER"/>
    <n v="1"/>
    <m/>
  </r>
  <r>
    <n v="470"/>
    <x v="29"/>
    <x v="260"/>
    <s v="ROCILLO CECILLA A."/>
    <s v="ACCOUNTING"/>
    <x v="1"/>
    <d v="2019-12-23T00:00:00"/>
    <d v="2019-12-23T00:00:00"/>
    <s v="OTHER"/>
    <s v="MC# 6"/>
    <s v="1 OTHER"/>
    <n v="1"/>
    <m/>
  </r>
  <r>
    <n v="471"/>
    <x v="29"/>
    <x v="325"/>
    <s v="TULIAO FLORDELIZA M."/>
    <s v="ACCOUNTING"/>
    <x v="1"/>
    <d v="2020-02-27T00:00:00"/>
    <d v="2020-02-28T00:00:00"/>
    <s v="SL"/>
    <m/>
    <s v="2 SL"/>
    <n v="2"/>
    <m/>
  </r>
  <r>
    <n v="472"/>
    <x v="29"/>
    <x v="299"/>
    <s v="TULIAO FLORDELIZA M."/>
    <s v="ACCOUNTING"/>
    <x v="1"/>
    <d v="2020-02-10T00:00:00"/>
    <d v="2020-02-10T00:00:00"/>
    <s v="OTHER"/>
    <s v="MC# 6"/>
    <s v="1 OTHER"/>
    <n v="1"/>
    <m/>
  </r>
  <r>
    <n v="473"/>
    <x v="29"/>
    <x v="311"/>
    <s v="TULIAO FLORDELIZA M."/>
    <s v="ACCOUNTING"/>
    <x v="1"/>
    <d v="2020-02-14T00:00:00"/>
    <d v="2020-02-14T00:00:00"/>
    <s v="OTHER"/>
    <s v="MC# 6"/>
    <s v="1 OTHER"/>
    <n v="1"/>
    <m/>
  </r>
  <r>
    <n v="474"/>
    <x v="29"/>
    <x v="311"/>
    <s v="TULIAO FLORDELIZA M."/>
    <s v="ACCOUNTING"/>
    <x v="1"/>
    <d v="2020-02-19T00:00:00"/>
    <d v="2020-02-19T00:00:00"/>
    <s v="OTHER"/>
    <s v="EMERGENCY LEAVE"/>
    <s v="1 OTHER"/>
    <n v="1"/>
    <m/>
  </r>
  <r>
    <n v="475"/>
    <x v="29"/>
    <x v="312"/>
    <s v="TULIAO FLORDELIZA M."/>
    <s v="ACCOUNTING"/>
    <x v="1"/>
    <d v="2020-01-15T00:00:00"/>
    <d v="2020-01-17T00:00:00"/>
    <s v="OTHER"/>
    <s v="CALAMITY LEAVE"/>
    <s v="3 OTHER"/>
    <n v="3"/>
    <m/>
  </r>
  <r>
    <n v="476"/>
    <x v="29"/>
    <x v="276"/>
    <s v="TULIAO FLORDELIZA M."/>
    <s v="ACCOUNTING"/>
    <x v="1"/>
    <d v="2020-01-28T00:00:00"/>
    <d v="2020-01-29T00:00:00"/>
    <s v="OTHER"/>
    <s v="CALAMITY LEAVE"/>
    <s v="2 OTHER"/>
    <n v="2"/>
    <m/>
  </r>
  <r>
    <n v="477"/>
    <x v="29"/>
    <x v="264"/>
    <s v="TULIAO FLORDELIZA M."/>
    <s v="ACCOUNTING"/>
    <x v="1"/>
    <d v="2020-01-02T00:00:00"/>
    <d v="2020-01-03T00:00:00"/>
    <s v="SL"/>
    <m/>
    <s v="2 SL"/>
    <n v="2"/>
    <m/>
  </r>
  <r>
    <n v="478"/>
    <x v="29"/>
    <x v="293"/>
    <s v="DELA GRACIA MA. CECILIA P."/>
    <s v="ACCOUNTING"/>
    <x v="1"/>
    <d v="2020-01-15T00:00:00"/>
    <d v="2020-01-15T00:00:00"/>
    <s v="OTHER"/>
    <s v="CALAMITY LEAVE"/>
    <s v="1 OTHER"/>
    <n v="1"/>
    <m/>
  </r>
  <r>
    <n v="479"/>
    <x v="29"/>
    <x v="293"/>
    <s v="DELA GRACIA MA. CECILIA P."/>
    <s v="ACCOUNTING"/>
    <x v="1"/>
    <d v="2020-01-17T00:00:00"/>
    <d v="2020-01-17T00:00:00"/>
    <s v="OTHER"/>
    <s v="CALAMITY LEAVE"/>
    <s v="1 OTHER"/>
    <n v="1"/>
    <m/>
  </r>
  <r>
    <n v="480"/>
    <x v="29"/>
    <x v="285"/>
    <s v="DELA GRACIA MA. CECILIA P."/>
    <s v="ACCOUNTING"/>
    <x v="1"/>
    <d v="2020-01-23T00:00:00"/>
    <d v="2020-01-24T00:00:00"/>
    <s v="OTHER"/>
    <s v="CALAMITY LEAVE"/>
    <s v="2 OTHER"/>
    <n v="2"/>
    <m/>
  </r>
  <r>
    <n v="481"/>
    <x v="29"/>
    <x v="288"/>
    <s v="DELA GRACIA MA. CECILIA P."/>
    <s v="ACCOUNTING"/>
    <x v="1"/>
    <d v="2020-02-12T00:00:00"/>
    <d v="2020-02-12T00:00:00"/>
    <s v="OTHER"/>
    <s v="CALAMITY LEAVE"/>
    <s v="1 OTHER"/>
    <n v="1"/>
    <m/>
  </r>
  <r>
    <n v="482"/>
    <x v="29"/>
    <x v="264"/>
    <s v="DELA GRACIA MA. CECILIA P."/>
    <s v="ACCOUNTING"/>
    <x v="1"/>
    <d v="2020-01-02T00:00:00"/>
    <d v="2020-01-02T00:00:00"/>
    <s v="SL"/>
    <m/>
    <s v="1 SL"/>
    <n v="1"/>
    <m/>
  </r>
  <r>
    <n v="483"/>
    <x v="29"/>
    <x v="264"/>
    <s v="DELA GRACIA MA. CECILIA P."/>
    <s v="ACCOUNTING"/>
    <x v="1"/>
    <d v="2019-12-26T00:00:00"/>
    <d v="2019-12-26T00:00:00"/>
    <s v="SL"/>
    <m/>
    <s v="1 SL"/>
    <n v="1"/>
    <m/>
  </r>
  <r>
    <n v="484"/>
    <x v="29"/>
    <x v="321"/>
    <s v="OLARTE GREATCHEL B."/>
    <s v="ACCOUNTING"/>
    <x v="1"/>
    <d v="2020-03-06T00:00:00"/>
    <d v="2020-03-06T00:00:00"/>
    <s v="SL"/>
    <m/>
    <s v="1 SL"/>
    <n v="1"/>
    <m/>
  </r>
  <r>
    <n v="485"/>
    <x v="29"/>
    <x v="311"/>
    <s v="OLARTE GREATCHEL B."/>
    <s v="ACCOUNTING"/>
    <x v="1"/>
    <d v="2020-02-28T00:00:00"/>
    <d v="2020-02-28T00:00:00"/>
    <s v="VL"/>
    <m/>
    <s v="1 VL"/>
    <n v="1"/>
    <m/>
  </r>
  <r>
    <n v="486"/>
    <x v="29"/>
    <x v="281"/>
    <s v="OLARTE GREATCHEL B."/>
    <s v="ACCOUNTING"/>
    <x v="1"/>
    <d v="2020-01-15T00:00:00"/>
    <d v="2020-01-17T00:00:00"/>
    <s v="OTHER"/>
    <s v="CALAMITY LEAVE"/>
    <s v="3 OTHER"/>
    <n v="3"/>
    <m/>
  </r>
  <r>
    <n v="487"/>
    <x v="29"/>
    <x v="276"/>
    <s v="OLARTE GREATCHEL B."/>
    <s v="ACCOUNTING"/>
    <x v="1"/>
    <d v="2020-01-24T00:00:00"/>
    <d v="2020-01-24T00:00:00"/>
    <s v="OTHER"/>
    <s v="CALAMITY LEAVE"/>
    <s v="1 OTHER"/>
    <n v="1"/>
    <m/>
  </r>
  <r>
    <n v="488"/>
    <x v="29"/>
    <x v="301"/>
    <s v="OLARTE GREATCHEL B."/>
    <s v="ACCOUNTING"/>
    <x v="1"/>
    <d v="2020-02-03T00:00:00"/>
    <d v="2020-02-03T00:00:00"/>
    <s v="OTHER"/>
    <m/>
    <s v="1 OTHER"/>
    <n v="1"/>
    <m/>
  </r>
  <r>
    <n v="489"/>
    <x v="29"/>
    <x v="269"/>
    <s v="OLARTE GREATCHEL B."/>
    <s v="ACCOUNTING"/>
    <x v="1"/>
    <d v="2020-01-02T00:00:00"/>
    <d v="2020-01-02T00:00:00"/>
    <s v="OTHER"/>
    <s v="SPECIAL PRIVILEGE"/>
    <s v="1 OTHER"/>
    <n v="1"/>
    <m/>
  </r>
  <r>
    <n v="490"/>
    <x v="29"/>
    <x v="261"/>
    <s v="OLARTE GREATCHEL B."/>
    <s v="ACCOUNTING"/>
    <x v="1"/>
    <d v="2019-12-20T00:00:00"/>
    <d v="2019-12-20T00:00:00"/>
    <s v="SL"/>
    <m/>
    <s v="1 SL"/>
    <n v="1"/>
    <m/>
  </r>
  <r>
    <n v="490"/>
    <x v="29"/>
    <x v="261"/>
    <s v="OLARTE GREATCHEL B."/>
    <s v="ACCOUNTING"/>
    <x v="1"/>
    <d v="2019-12-26T00:00:00"/>
    <d v="2019-12-26T00:00:00"/>
    <s v="SL"/>
    <m/>
    <s v="1 SL"/>
    <n v="1"/>
    <m/>
  </r>
  <r>
    <n v="491"/>
    <x v="29"/>
    <x v="288"/>
    <s v="ENMACIO LEILA A."/>
    <s v="ACCOUNTING"/>
    <x v="1"/>
    <d v="2020-02-06T00:00:00"/>
    <d v="2020-02-07T00:00:00"/>
    <s v="OTHER"/>
    <s v="MC# 2"/>
    <s v="2 OTHER"/>
    <n v="2"/>
    <m/>
  </r>
  <r>
    <n v="492"/>
    <x v="29"/>
    <x v="284"/>
    <s v="ENMACIO LEILA A."/>
    <s v="ACCOUNTING"/>
    <x v="1"/>
    <d v="2020-01-15T00:00:00"/>
    <d v="2020-01-15T00:00:00"/>
    <s v="OTHER"/>
    <s v="MC# 2"/>
    <s v="1 OTHER"/>
    <n v="1"/>
    <m/>
  </r>
  <r>
    <n v="493"/>
    <x v="29"/>
    <x v="264"/>
    <s v="ENMACIO LEILA A."/>
    <s v="ACCOUNTING"/>
    <x v="1"/>
    <d v="2020-01-03T00:00:00"/>
    <d v="2020-01-03T00:00:00"/>
    <s v="OTHER"/>
    <s v="SPECIAL PRIVILEGE"/>
    <s v="1 OTHER"/>
    <n v="1"/>
    <m/>
  </r>
  <r>
    <n v="494"/>
    <x v="29"/>
    <x v="264"/>
    <s v="ENMACIO LEILA A."/>
    <s v="ACCOUNTING"/>
    <x v="1"/>
    <d v="2019-12-26T00:00:00"/>
    <d v="2019-12-26T00:00:00"/>
    <s v="SL"/>
    <m/>
    <s v="1 SL"/>
    <n v="1"/>
    <m/>
  </r>
  <r>
    <n v="495"/>
    <x v="29"/>
    <x v="289"/>
    <s v="MATIENZO NORMITA S."/>
    <s v="LCR"/>
    <x v="1"/>
    <d v="2020-02-06T00:00:00"/>
    <d v="2020-02-10T00:00:00"/>
    <s v="OTHER"/>
    <s v="CALAMITY LEAVE"/>
    <s v="3 OTHER"/>
    <n v="3"/>
    <m/>
  </r>
  <r>
    <n v="496"/>
    <x v="29"/>
    <x v="326"/>
    <s v="ANGCAYA RUFINA P."/>
    <s v="LCR"/>
    <x v="1"/>
    <d v="2020-03-11T00:00:00"/>
    <d v="2020-03-11T00:00:00"/>
    <s v="SL"/>
    <m/>
    <s v="1 SL"/>
    <n v="1"/>
    <m/>
  </r>
  <r>
    <n v="497"/>
    <x v="29"/>
    <x v="327"/>
    <s v="ANGCAYA RUFINA P."/>
    <s v="LCR"/>
    <x v="1"/>
    <d v="2020-01-15T00:00:00"/>
    <d v="2020-01-15T00:00:00"/>
    <s v="OTHER"/>
    <s v="CALAMITY LEAVE"/>
    <s v="1 OTHER"/>
    <n v="1"/>
    <m/>
  </r>
  <r>
    <n v="498"/>
    <x v="29"/>
    <x v="324"/>
    <s v="DE CASTRO JOSEPH NHOEL T."/>
    <s v="LCR"/>
    <x v="1"/>
    <d v="2020-02-10T00:00:00"/>
    <d v="2020-02-12T00:00:00"/>
    <s v="OTHER"/>
    <s v="CALAMITY LEAVE"/>
    <s v="3 OTHER"/>
    <n v="3"/>
    <m/>
  </r>
  <r>
    <n v="499"/>
    <x v="29"/>
    <x v="302"/>
    <s v="TOLENTINO CAROLINA E."/>
    <s v="LCR"/>
    <x v="1"/>
    <d v="2020-02-17T00:00:00"/>
    <d v="2020-02-17T00:00:00"/>
    <s v="SL"/>
    <m/>
    <s v="1 SL"/>
    <n v="1"/>
    <m/>
  </r>
  <r>
    <n v="500"/>
    <x v="29"/>
    <x v="297"/>
    <s v="TOLENTINO CAROLINA E."/>
    <s v="LCR"/>
    <x v="1"/>
    <d v="2020-01-15T00:00:00"/>
    <d v="2020-01-15T00:00:00"/>
    <s v="OTHER"/>
    <s v="CALAMITY LEAVE"/>
    <s v="1 OTHER"/>
    <n v="1"/>
    <m/>
  </r>
  <r>
    <n v="501"/>
    <x v="29"/>
    <x v="297"/>
    <s v="TOLENTINO CAROLINA E."/>
    <s v="LCR"/>
    <x v="1"/>
    <d v="2020-01-23T00:00:00"/>
    <d v="2020-01-24T00:00:00"/>
    <s v="OTHER"/>
    <s v="CALAMITY LEAVE"/>
    <s v="2 OTHER"/>
    <n v="2"/>
    <m/>
  </r>
  <r>
    <n v="502"/>
    <x v="29"/>
    <x v="289"/>
    <s v="TOLENTINO CAROLINA E."/>
    <s v="LCR"/>
    <x v="1"/>
    <d v="2020-02-05T00:00:00"/>
    <d v="2020-02-05T00:00:00"/>
    <s v="OTHER"/>
    <s v="CALAMITY LEAVE"/>
    <s v="1 OTHER"/>
    <n v="1"/>
    <m/>
  </r>
  <r>
    <n v="503"/>
    <x v="29"/>
    <x v="289"/>
    <s v="TOLENTINO CAROLINA E."/>
    <s v="LCR"/>
    <x v="1"/>
    <d v="2020-02-14T00:00:00"/>
    <d v="2020-02-14T00:00:00"/>
    <s v="OTHER"/>
    <s v="CALAMITY LEAVE"/>
    <s v="1 OTHER"/>
    <n v="1"/>
    <m/>
  </r>
  <r>
    <n v="504"/>
    <x v="29"/>
    <x v="328"/>
    <s v="LIMBOC FLORDELIZA J."/>
    <s v="LCR"/>
    <x v="1"/>
    <d v="2020-02-21T00:00:00"/>
    <d v="2020-02-21T00:00:00"/>
    <s v="SL"/>
    <m/>
    <s v="1 SL"/>
    <n v="1"/>
    <m/>
  </r>
  <r>
    <n v="504"/>
    <x v="29"/>
    <x v="328"/>
    <s v="LIMBOC FLORDELIZA J."/>
    <s v="LCR"/>
    <x v="1"/>
    <d v="2020-02-24T00:00:00"/>
    <d v="2020-02-24T00:00:00"/>
    <s v="SL"/>
    <m/>
    <s v="1 SL"/>
    <n v="1"/>
    <m/>
  </r>
  <r>
    <n v="505"/>
    <x v="29"/>
    <x v="303"/>
    <s v="LIMBOC FLORDELIZA J."/>
    <s v="LCR"/>
    <x v="1"/>
    <d v="2020-02-10T00:00:00"/>
    <d v="2020-02-10T00:00:00"/>
    <s v="SL"/>
    <m/>
    <s v="1 SL"/>
    <n v="1"/>
    <m/>
  </r>
  <r>
    <n v="505"/>
    <x v="29"/>
    <x v="303"/>
    <s v="LIMBOC FLORDELIZA J."/>
    <s v="LCR"/>
    <x v="1"/>
    <d v="2020-02-17T00:00:00"/>
    <d v="2020-02-17T00:00:00"/>
    <s v="SL"/>
    <m/>
    <s v="1 SL"/>
    <n v="1"/>
    <m/>
  </r>
  <r>
    <n v="506"/>
    <x v="29"/>
    <x v="301"/>
    <s v="LIMBOC FLORDELIZA J."/>
    <s v="LCR"/>
    <x v="1"/>
    <d v="2020-02-03T00:00:00"/>
    <d v="2020-02-03T00:00:00"/>
    <s v="SL"/>
    <m/>
    <s v="1 SL"/>
    <n v="1"/>
    <m/>
  </r>
  <r>
    <n v="507"/>
    <x v="29"/>
    <x v="293"/>
    <s v="LIMBOC FLORDELIZA J."/>
    <s v="LCR"/>
    <x v="1"/>
    <d v="2020-01-31T00:00:00"/>
    <d v="2020-01-31T00:00:00"/>
    <s v="OTHER"/>
    <s v="CALAMITY LEAVE"/>
    <s v="1 OTHER"/>
    <n v="1"/>
    <m/>
  </r>
  <r>
    <n v="508"/>
    <x v="29"/>
    <x v="282"/>
    <s v="LIMBOC FLORDELIZA J."/>
    <s v="LCR"/>
    <x v="1"/>
    <d v="2020-01-15T00:00:00"/>
    <d v="2020-01-17T00:00:00"/>
    <s v="OTHER"/>
    <s v="CALAMITY LEAVE"/>
    <s v="3 OTHER"/>
    <n v="3"/>
    <m/>
  </r>
  <r>
    <n v="509"/>
    <x v="29"/>
    <x v="293"/>
    <s v="LIMBOC FLORDELIZA J."/>
    <s v="LCR"/>
    <x v="1"/>
    <d v="2020-01-27T00:00:00"/>
    <d v="2020-01-27T00:00:00"/>
    <s v="OTHER"/>
    <s v="CALAMITY LEAVE"/>
    <s v="1 OTHER"/>
    <n v="1"/>
    <m/>
  </r>
  <r>
    <n v="510"/>
    <x v="29"/>
    <x v="285"/>
    <s v="BOFILL ERNA P."/>
    <s v="LCR"/>
    <x v="1"/>
    <d v="2020-02-27T00:00:00"/>
    <d v="2020-02-28T00:00:00"/>
    <s v="SL"/>
    <m/>
    <s v="2 SL"/>
    <n v="2"/>
    <m/>
  </r>
  <r>
    <n v="511"/>
    <x v="29"/>
    <x v="301"/>
    <s v="BOFILL ERNA P."/>
    <s v="LCR"/>
    <x v="1"/>
    <d v="2020-02-05T00:00:00"/>
    <d v="2020-02-05T00:00:00"/>
    <s v="OTHER"/>
    <s v="CALAMITY LEAVE"/>
    <s v="1 OTHER"/>
    <n v="1"/>
    <m/>
  </r>
  <r>
    <n v="511"/>
    <x v="29"/>
    <x v="301"/>
    <s v="BOFILL ERNA P."/>
    <s v="LCR"/>
    <x v="1"/>
    <d v="2020-02-14T00:00:00"/>
    <d v="2020-02-14T00:00:00"/>
    <s v="OTHER"/>
    <s v="CALAMITY LEAVE"/>
    <s v="1 OTHER"/>
    <n v="1"/>
    <m/>
  </r>
  <r>
    <n v="512"/>
    <x v="29"/>
    <x v="294"/>
    <s v="BOFILL ERNA P."/>
    <s v="LCR"/>
    <x v="1"/>
    <d v="2020-01-27T00:00:00"/>
    <d v="2020-01-28T00:00:00"/>
    <s v="OTHER"/>
    <s v="CALAMITY LEAVE"/>
    <s v="2 OTHER"/>
    <n v="2"/>
    <m/>
  </r>
  <r>
    <n v="513"/>
    <x v="29"/>
    <x v="327"/>
    <s v="BOFILL ERNA P."/>
    <s v="LCR"/>
    <x v="1"/>
    <d v="2020-01-15T00:00:00"/>
    <d v="2020-01-15T00:00:00"/>
    <s v="OTHER"/>
    <s v="CALAMITY LEAVE"/>
    <s v="1 OTHER"/>
    <n v="1"/>
    <m/>
  </r>
  <r>
    <n v="514"/>
    <x v="29"/>
    <x v="284"/>
    <s v="FERMA MARIA I."/>
    <s v="LCR"/>
    <x v="1"/>
    <d v="2020-01-31T00:00:00"/>
    <d v="2020-01-31T00:00:00"/>
    <s v="OTHER"/>
    <s v="CALAMITY LEAVE"/>
    <s v="1 OTHER"/>
    <n v="1"/>
    <m/>
  </r>
  <r>
    <n v="514"/>
    <x v="29"/>
    <x v="284"/>
    <s v="FERMA MARIA I."/>
    <s v="LCR"/>
    <x v="1"/>
    <d v="2020-02-03T00:00:00"/>
    <d v="2020-02-03T00:00:00"/>
    <s v="OTHER"/>
    <s v="CALAMITY LEAVE"/>
    <s v="1 OTHER"/>
    <n v="1"/>
    <m/>
  </r>
  <r>
    <n v="515"/>
    <x v="29"/>
    <x v="292"/>
    <s v="FERMA MARIA I."/>
    <s v="LCR"/>
    <x v="1"/>
    <d v="2020-01-20T00:00:00"/>
    <d v="2020-01-21T00:00:00"/>
    <s v="OTHER"/>
    <s v="CALAMITY LEAVE"/>
    <s v="2 OTHER"/>
    <n v="2"/>
    <m/>
  </r>
  <r>
    <n v="516"/>
    <x v="29"/>
    <x v="281"/>
    <s v="FERMA MARIA I."/>
    <s v="LCR"/>
    <x v="1"/>
    <d v="2020-01-24T00:00:00"/>
    <d v="2020-01-24T00:00:00"/>
    <s v="OTHER"/>
    <s v="CALAMITY LEAVE"/>
    <s v="1 OTHER"/>
    <n v="1"/>
    <m/>
  </r>
  <r>
    <n v="517"/>
    <x v="29"/>
    <x v="329"/>
    <s v="BAYBAY LINDA G."/>
    <s v="LCR"/>
    <x v="1"/>
    <d v="2020-03-12T00:00:00"/>
    <d v="2020-03-12T00:00:00"/>
    <s v="SL"/>
    <m/>
    <s v="1 SL"/>
    <n v="1"/>
    <m/>
  </r>
  <r>
    <n v="518"/>
    <x v="29"/>
    <x v="318"/>
    <s v="BAYBAY LINDA G."/>
    <s v="LCR"/>
    <x v="1"/>
    <d v="2020-02-24T00:00:00"/>
    <d v="2020-02-24T00:00:00"/>
    <s v="SL"/>
    <m/>
    <s v="1 SL"/>
    <n v="1"/>
    <m/>
  </r>
  <r>
    <n v="518"/>
    <x v="29"/>
    <x v="318"/>
    <s v="BAYBAY LINDA G."/>
    <s v="LCR"/>
    <x v="1"/>
    <d v="2020-02-26T00:00:00"/>
    <d v="2020-02-26T00:00:00"/>
    <s v="SL"/>
    <m/>
    <s v="1 SL"/>
    <n v="1"/>
    <m/>
  </r>
  <r>
    <n v="519"/>
    <x v="29"/>
    <x v="311"/>
    <s v="BAYBAY LINDA G."/>
    <s v="LCR"/>
    <x v="1"/>
    <d v="2020-02-19T00:00:00"/>
    <d v="2020-02-19T00:00:00"/>
    <s v="SL"/>
    <m/>
    <s v="1 SL"/>
    <n v="1"/>
    <m/>
  </r>
  <r>
    <n v="520"/>
    <x v="29"/>
    <x v="301"/>
    <s v="BAYBAY LINDA G."/>
    <s v="LCR"/>
    <x v="1"/>
    <d v="2020-02-11T00:00:00"/>
    <d v="2020-02-11T00:00:00"/>
    <s v="OTHER"/>
    <s v="CALAMITY LEAVE"/>
    <s v="1 OTHER"/>
    <n v="1"/>
    <m/>
  </r>
  <r>
    <n v="520"/>
    <x v="29"/>
    <x v="301"/>
    <s v="BAYBAY LINDA G."/>
    <s v="LCR"/>
    <x v="1"/>
    <d v="2020-02-14T00:00:00"/>
    <d v="2020-02-14T00:00:00"/>
    <s v="OTHER"/>
    <s v="CALAMITY LEAVE"/>
    <s v="1 OTHER"/>
    <n v="1"/>
    <m/>
  </r>
  <r>
    <n v="521"/>
    <x v="29"/>
    <x v="312"/>
    <s v="BAYBAY LINDA G."/>
    <s v="LCR"/>
    <x v="1"/>
    <d v="2020-01-31T00:00:00"/>
    <d v="2020-01-31T00:00:00"/>
    <s v="OTHER"/>
    <s v="CALAMITY LEAVE"/>
    <s v="1 OTHER"/>
    <n v="1"/>
    <m/>
  </r>
  <r>
    <n v="522"/>
    <x v="29"/>
    <x v="282"/>
    <s v="BAYBAY LINDA G."/>
    <s v="LCR"/>
    <x v="1"/>
    <d v="2020-01-17T00:00:00"/>
    <d v="2020-01-17T00:00:00"/>
    <s v="OTHER"/>
    <s v="CALAMITY LEAVE"/>
    <s v="1 OTHER"/>
    <n v="1"/>
    <m/>
  </r>
  <r>
    <n v="523"/>
    <x v="29"/>
    <x v="301"/>
    <s v="MATIENZO NORMITA S."/>
    <s v="LCR"/>
    <x v="1"/>
    <d v="2020-02-14T00:00:00"/>
    <d v="2020-02-14T00:00:00"/>
    <s v="OTHER"/>
    <s v="CALAMITY LEAVE"/>
    <s v="1 OTHER"/>
    <n v="1"/>
    <m/>
  </r>
  <r>
    <n v="524"/>
    <x v="29"/>
    <x v="327"/>
    <s v="MATIENZO NORMITA S."/>
    <s v="LCR"/>
    <x v="1"/>
    <d v="2020-01-15T00:00:00"/>
    <d v="2020-01-15T00:00:00"/>
    <s v="OTHER"/>
    <s v="CALAMITY LEAVE"/>
    <s v="1 OTHER"/>
    <n v="1"/>
    <m/>
  </r>
  <r>
    <n v="525"/>
    <x v="29"/>
    <x v="295"/>
    <s v="ANGCAYA RUFINA P."/>
    <s v="LCR"/>
    <x v="1"/>
    <d v="2020-02-27T00:00:00"/>
    <d v="2020-02-27T00:00:00"/>
    <s v="SL"/>
    <m/>
    <s v="1 SL"/>
    <n v="1"/>
    <m/>
  </r>
  <r>
    <n v="526"/>
    <x v="29"/>
    <x v="285"/>
    <s v="ANGCAYA RUFINA P."/>
    <s v="LCR"/>
    <x v="1"/>
    <d v="2020-02-11T00:00:00"/>
    <d v="2020-02-11T00:00:00"/>
    <s v="OTHER"/>
    <s v="CALAMITY LEAVE"/>
    <s v="1 OTHER"/>
    <n v="1"/>
    <m/>
  </r>
  <r>
    <n v="526"/>
    <x v="29"/>
    <x v="285"/>
    <s v="ANGCAYA RUFINA P."/>
    <s v="LCR"/>
    <x v="1"/>
    <d v="2020-02-14T00:00:00"/>
    <d v="2020-02-14T00:00:00"/>
    <s v="OTHER"/>
    <s v="CALAMITY LEAVE"/>
    <s v="1 OTHER"/>
    <n v="1"/>
    <m/>
  </r>
  <r>
    <n v="527"/>
    <x v="29"/>
    <x v="285"/>
    <s v="ANGCAYA RUFINA P."/>
    <s v="LCR"/>
    <x v="1"/>
    <d v="2020-01-30T00:00:00"/>
    <d v="2020-01-30T00:00:00"/>
    <s v="OTHER"/>
    <s v="CALAMITY LEAVE"/>
    <s v="1 OTHER"/>
    <n v="1"/>
    <m/>
  </r>
  <r>
    <n v="528"/>
    <x v="29"/>
    <x v="327"/>
    <s v="ANGCAYA RUFINA P."/>
    <s v="LCR"/>
    <x v="1"/>
    <d v="2020-01-24T00:00:00"/>
    <d v="2020-01-24T00:00:00"/>
    <s v="OTHER"/>
    <s v="CALAMITY LEAVE"/>
    <s v="1 OTHER"/>
    <n v="1"/>
    <m/>
  </r>
  <r>
    <n v="529"/>
    <x v="30"/>
    <x v="299"/>
    <s v="PENALES GLORIA P."/>
    <s v="ASSESSORS OFFICE"/>
    <x v="1"/>
    <d v="2020-02-10T00:00:00"/>
    <d v="2020-02-10T00:00:00"/>
    <s v="OTHER"/>
    <s v="DOMESTIC EMERGENCY"/>
    <s v="1 OTHER"/>
    <n v="1"/>
    <m/>
  </r>
  <r>
    <n v="530"/>
    <x v="30"/>
    <x v="298"/>
    <s v="MARINDUQUE MARISSA M."/>
    <s v="ASSESSORS OFFICE"/>
    <x v="1"/>
    <d v="2020-01-31T00:00:00"/>
    <d v="2020-01-31T00:00:00"/>
    <s v="OTHER"/>
    <s v="BIRTHDAY LEAVE"/>
    <s v="1 OTHER"/>
    <n v="1"/>
    <m/>
  </r>
  <r>
    <n v="531"/>
    <x v="30"/>
    <x v="298"/>
    <s v="MARINDUQUE MARISSA M."/>
    <s v="ASSESSORS OFFICE"/>
    <x v="1"/>
    <d v="2020-01-29T00:00:00"/>
    <d v="2020-01-29T00:00:00"/>
    <s v="OTHER"/>
    <s v="CALAMITY LEAVE"/>
    <s v="1 OTHER"/>
    <n v="1"/>
    <m/>
  </r>
  <r>
    <n v="531"/>
    <x v="30"/>
    <x v="298"/>
    <s v="MARINDUQUE MARISSA M."/>
    <s v="ASSESSORS OFFICE"/>
    <x v="1"/>
    <d v="2020-02-07T00:00:00"/>
    <d v="2020-02-07T00:00:00"/>
    <s v="OTHER"/>
    <s v="CALAMITY LEAVE"/>
    <s v="1 OTHER"/>
    <n v="1"/>
    <m/>
  </r>
  <r>
    <n v="531"/>
    <x v="30"/>
    <x v="298"/>
    <s v="MARINDUQUE MARISSA M."/>
    <s v="ASSESSORS OFFICE"/>
    <x v="1"/>
    <d v="2020-02-13T00:00:00"/>
    <d v="2020-02-13T00:00:00"/>
    <s v="OTHER"/>
    <s v="CALAMITY LEAVE"/>
    <s v="1 OTHER"/>
    <n v="1"/>
    <m/>
  </r>
  <r>
    <n v="532"/>
    <x v="30"/>
    <x v="287"/>
    <s v="ANGCAYA OFELIA G."/>
    <s v="ASSESSORS OFFICE"/>
    <x v="1"/>
    <d v="2020-02-11T00:00:00"/>
    <d v="2020-02-14T00:00:00"/>
    <s v="OTHER"/>
    <s v="CALAMITY LEAVE"/>
    <s v="4 OTHER"/>
    <n v="4"/>
    <m/>
  </r>
  <r>
    <n v="533"/>
    <x v="30"/>
    <x v="287"/>
    <s v="BAYOT RUMER M."/>
    <s v="ASSESSORS OFFICE"/>
    <x v="1"/>
    <d v="2020-02-11T00:00:00"/>
    <d v="2020-02-12T00:00:00"/>
    <s v="SL"/>
    <m/>
    <s v="2 SL"/>
    <n v="2"/>
    <m/>
  </r>
  <r>
    <n v="534"/>
    <x v="30"/>
    <x v="287"/>
    <s v="BAYOT RUMER M."/>
    <s v="ASSESSORS OFFICE"/>
    <x v="1"/>
    <d v="2020-01-16T00:00:00"/>
    <d v="2020-01-17T00:00:00"/>
    <s v="OTHER"/>
    <s v="CALAMITY LEAVE"/>
    <s v="2 OTHER"/>
    <n v="2"/>
    <m/>
  </r>
  <r>
    <n v="534"/>
    <x v="30"/>
    <x v="287"/>
    <s v="BAYOT RUMER M."/>
    <s v="ASSESSORS OFFICE"/>
    <x v="1"/>
    <d v="2020-01-27T00:00:00"/>
    <d v="2020-01-29T00:00:00"/>
    <s v="OTHER"/>
    <s v="CALAMITY LEAVE"/>
    <s v="3 OTHER"/>
    <n v="3"/>
    <m/>
  </r>
  <r>
    <n v="534"/>
    <x v="30"/>
    <x v="287"/>
    <s v="BAYOT RUMER M."/>
    <s v="ASSESSORS OFFICE"/>
    <x v="1"/>
    <d v="2020-02-10T00:00:00"/>
    <d v="2020-02-10T00:00:00"/>
    <s v="OTHER"/>
    <s v="CALAMITY LEAVE"/>
    <s v="1 OTHER"/>
    <n v="1"/>
    <m/>
  </r>
  <r>
    <n v="535"/>
    <x v="30"/>
    <x v="300"/>
    <s v="CARAAN ANNABELLE F."/>
    <s v="ASSESSORS OFFICE"/>
    <x v="1"/>
    <d v="2020-01-15T00:00:00"/>
    <d v="2020-01-15T00:00:00"/>
    <s v="OTHER"/>
    <s v="CALAMITY LEAVE"/>
    <s v="1 OTHER"/>
    <n v="1"/>
    <m/>
  </r>
  <r>
    <n v="535"/>
    <x v="30"/>
    <x v="300"/>
    <s v="CARAAN ANNABELLE F."/>
    <s v="ASSESSORS OFFICE"/>
    <x v="1"/>
    <d v="2020-01-24T00:00:00"/>
    <d v="2020-01-24T00:00:00"/>
    <s v="OTHER"/>
    <s v="CALAMITY LEAVE"/>
    <s v="1 OTHER"/>
    <n v="1"/>
    <m/>
  </r>
  <r>
    <n v="535"/>
    <x v="30"/>
    <x v="300"/>
    <s v="CARAAN ANNABELLE F."/>
    <s v="ASSESSORS OFFICE"/>
    <x v="1"/>
    <d v="2020-02-03T00:00:00"/>
    <d v="2020-02-03T00:00:00"/>
    <s v="OTHER"/>
    <s v="CALAMITY LEAVE"/>
    <s v="1 OTHER"/>
    <n v="1"/>
    <m/>
  </r>
  <r>
    <n v="535"/>
    <x v="30"/>
    <x v="300"/>
    <s v="CARAAN ANNABELLE F."/>
    <s v="ASSESSORS OFFICE"/>
    <x v="1"/>
    <d v="2020-02-11T00:00:00"/>
    <d v="2020-02-12T00:00:00"/>
    <s v="OTHER"/>
    <s v="CALAMITY LEAVE"/>
    <s v="2 OTHER"/>
    <n v="2"/>
    <m/>
  </r>
  <r>
    <n v="536"/>
    <x v="30"/>
    <x v="300"/>
    <s v="CORTEZ MARCOS NOEL A."/>
    <s v="ASSESSORS OFFICE"/>
    <x v="1"/>
    <d v="2020-02-04T00:00:00"/>
    <d v="2020-02-04T00:00:00"/>
    <s v="OTHER"/>
    <s v="CALAMITY LEAVE"/>
    <s v="1 OTHER"/>
    <n v="1"/>
    <m/>
  </r>
  <r>
    <n v="536"/>
    <x v="30"/>
    <x v="300"/>
    <s v="CORTEZ MARCOS NOEL A."/>
    <s v="ASSESSORS OFFICE"/>
    <x v="1"/>
    <d v="2020-02-07T00:00:00"/>
    <d v="2020-02-07T00:00:00"/>
    <s v="OTHER"/>
    <s v="CALAMITY LEAVE"/>
    <s v="1 OTHER"/>
    <n v="1"/>
    <m/>
  </r>
  <r>
    <n v="536"/>
    <x v="30"/>
    <x v="300"/>
    <s v="CORTEZ MARCOS NOEL A."/>
    <s v="ASSESSORS OFFICE"/>
    <x v="1"/>
    <d v="2020-02-10T00:00:00"/>
    <d v="2020-02-12T00:00:00"/>
    <s v="OTHER"/>
    <s v="CALAMITY LEAVE"/>
    <s v="3 OTHER"/>
    <n v="3"/>
    <m/>
  </r>
  <r>
    <n v="537"/>
    <x v="30"/>
    <x v="300"/>
    <s v="TORRES SONIA M."/>
    <s v="ASSESSORS OFFICE"/>
    <x v="1"/>
    <d v="2020-01-27T00:00:00"/>
    <d v="2020-01-27T00:00:00"/>
    <s v="OTHER"/>
    <s v="CALAMITY LEAVE"/>
    <s v="1 OTHER"/>
    <n v="1"/>
    <m/>
  </r>
  <r>
    <n v="538"/>
    <x v="30"/>
    <x v="287"/>
    <s v="BAYHON GEORGE G."/>
    <s v="ASSESSORS OFFICE"/>
    <x v="1"/>
    <d v="2020-01-15T00:00:00"/>
    <d v="2020-01-17T00:00:00"/>
    <s v="OTHER"/>
    <s v="CALAMITY LEAVE"/>
    <s v="3 OTHER"/>
    <n v="3"/>
    <m/>
  </r>
  <r>
    <n v="538"/>
    <x v="30"/>
    <x v="287"/>
    <s v="BAYHON GEORGE G."/>
    <s v="ASSESSORS OFFICE"/>
    <x v="1"/>
    <d v="2020-02-14T00:00:00"/>
    <d v="2020-02-14T00:00:00"/>
    <s v="OTHER"/>
    <s v="CALAMITY LEAVE"/>
    <s v="1 OTHER"/>
    <n v="1"/>
    <m/>
  </r>
  <r>
    <n v="539"/>
    <x v="30"/>
    <x v="287"/>
    <s v="ANACAY ABNER M."/>
    <s v="ASSESSORS OFFICE"/>
    <x v="1"/>
    <d v="2020-01-15T00:00:00"/>
    <d v="2020-01-15T00:00:00"/>
    <s v="OTHER"/>
    <s v="CALAMITY LEAVE"/>
    <s v="1 OTHER"/>
    <n v="1"/>
    <m/>
  </r>
  <r>
    <n v="539"/>
    <x v="30"/>
    <x v="287"/>
    <s v="ANACAY ABNER M."/>
    <s v="ASSESSORS OFFICE"/>
    <x v="1"/>
    <d v="2020-02-07T00:00:00"/>
    <d v="2020-02-07T00:00:00"/>
    <s v="OTHER"/>
    <s v="CALAMITY LEAVE"/>
    <s v="1 OTHER"/>
    <n v="1"/>
    <m/>
  </r>
  <r>
    <n v="540"/>
    <x v="30"/>
    <x v="298"/>
    <s v="PENALES GLORIA P."/>
    <s v="ASSESSORS OFFICE"/>
    <x v="1"/>
    <d v="2020-02-03T00:00:00"/>
    <d v="2020-02-07T00:00:00"/>
    <s v="SL"/>
    <m/>
    <s v="5 SL"/>
    <n v="5"/>
    <m/>
  </r>
  <r>
    <n v="541"/>
    <x v="30"/>
    <x v="298"/>
    <s v="PENALES GLORIA P."/>
    <s v="ASSESSORS OFFICE"/>
    <x v="1"/>
    <d v="2020-01-27T00:00:00"/>
    <d v="2020-01-31T00:00:00"/>
    <s v="OTHER"/>
    <s v="CALAMITY LEAVE"/>
    <s v="5 OTHER"/>
    <n v="5"/>
    <m/>
  </r>
  <r>
    <n v="542"/>
    <x v="30"/>
    <x v="320"/>
    <s v="MALIGAYA NELITA M."/>
    <s v="GSO"/>
    <x v="1"/>
    <d v="2020-02-28T00:00:00"/>
    <d v="2020-02-28T00:00:00"/>
    <s v="SL"/>
    <m/>
    <s v="1 SL"/>
    <n v="1"/>
    <m/>
  </r>
  <r>
    <n v="543"/>
    <x v="30"/>
    <x v="296"/>
    <s v="MANGUINAO GILBERT"/>
    <s v="ONT"/>
    <x v="0"/>
    <d v="2020-02-11T00:00:00"/>
    <d v="2020-02-14T00:00:00"/>
    <s v="OTHER"/>
    <s v="EMERGENCY LEAVE"/>
    <s v="4 OTHER"/>
    <n v="4"/>
    <m/>
  </r>
  <r>
    <n v="544"/>
    <x v="30"/>
    <x v="298"/>
    <s v="DE VILLA MYRNA D."/>
    <s v="GSO"/>
    <x v="1"/>
    <d v="2020-02-13T00:00:00"/>
    <d v="2020-02-13T00:00:00"/>
    <s v="SL"/>
    <m/>
    <s v="1 SL"/>
    <n v="1"/>
    <m/>
  </r>
  <r>
    <n v="545"/>
    <x v="30"/>
    <x v="327"/>
    <s v="DE VILLA MYRNA D."/>
    <s v="GSO"/>
    <x v="1"/>
    <d v="2020-01-10T00:00:00"/>
    <d v="2020-01-10T00:00:00"/>
    <s v="OTHER"/>
    <s v="DOMESTIC EMERGENCY"/>
    <s v="1 OTHER"/>
    <n v="1"/>
    <m/>
  </r>
  <r>
    <n v="545"/>
    <x v="30"/>
    <x v="327"/>
    <s v="DE VILLA MYRNA D."/>
    <s v="GSO"/>
    <x v="1"/>
    <d v="2020-01-15T00:00:00"/>
    <d v="2020-01-15T00:00:00"/>
    <s v="OTHER"/>
    <s v="DOMESTIC EMERGENCY"/>
    <s v="1 OTHER"/>
    <n v="1"/>
    <m/>
  </r>
  <r>
    <n v="546"/>
    <x v="30"/>
    <x v="319"/>
    <s v="ANGCAYA ANA B."/>
    <s v="GSO"/>
    <x v="1"/>
    <d v="2020-03-04T00:00:00"/>
    <d v="2020-03-04T00:00:00"/>
    <s v="OTHER"/>
    <s v="DOMESTIC EMERGENCY"/>
    <s v="1 OTHER"/>
    <n v="1"/>
    <m/>
  </r>
  <r>
    <n v="547"/>
    <x v="30"/>
    <x v="285"/>
    <s v="ANGCAYA ANA B."/>
    <s v="GSO"/>
    <x v="1"/>
    <d v="2020-01-31T00:00:00"/>
    <d v="2020-01-31T00:00:00"/>
    <s v="OTHER"/>
    <s v="EMERGENCY LEAVE"/>
    <s v="1 OTHER"/>
    <n v="1"/>
    <m/>
  </r>
  <r>
    <n v="548"/>
    <x v="30"/>
    <x v="277"/>
    <s v="ANGCAYA ANA B."/>
    <s v="GSO"/>
    <x v="1"/>
    <d v="2020-01-17T00:00:00"/>
    <d v="2020-01-17T00:00:00"/>
    <s v="VL"/>
    <m/>
    <s v="1 VL"/>
    <n v="1"/>
    <m/>
  </r>
  <r>
    <n v="548"/>
    <x v="30"/>
    <x v="277"/>
    <s v="ANGCAYA ANA B."/>
    <s v="GSO"/>
    <x v="1"/>
    <d v="2020-01-20T00:00:00"/>
    <d v="2020-01-21T00:00:00"/>
    <s v="VL"/>
    <m/>
    <s v="2 VL"/>
    <n v="2"/>
    <m/>
  </r>
  <r>
    <n v="549"/>
    <x v="30"/>
    <x v="309"/>
    <s v="PERIDO EDWIN A."/>
    <s v="GSO"/>
    <x v="1"/>
    <d v="2020-02-20T00:00:00"/>
    <d v="2020-02-21T00:00:00"/>
    <s v="OTHER"/>
    <s v="DOMESTIC EMERGENCY"/>
    <s v="2 OTHER"/>
    <n v="2"/>
    <m/>
  </r>
  <r>
    <n v="550"/>
    <x v="30"/>
    <x v="287"/>
    <s v="PERIDO EDWIN A."/>
    <s v="GSO"/>
    <x v="1"/>
    <d v="2020-02-11T00:00:00"/>
    <d v="2020-02-11T00:00:00"/>
    <s v="OTHER"/>
    <s v="EMERGENCY LEAVE"/>
    <s v="1 OTHER"/>
    <n v="1"/>
    <m/>
  </r>
  <r>
    <n v="551"/>
    <x v="30"/>
    <x v="285"/>
    <s v="PERIDO EDWIN A."/>
    <s v="GSO"/>
    <x v="1"/>
    <d v="2020-01-31T00:00:00"/>
    <d v="2020-01-31T00:00:00"/>
    <s v="OTHER"/>
    <s v="EMERGENCY LEAVE"/>
    <s v="1 OTHER"/>
    <n v="1"/>
    <m/>
  </r>
  <r>
    <n v="552"/>
    <x v="30"/>
    <x v="310"/>
    <s v="PERIDO EDWIN A."/>
    <s v="GSO"/>
    <x v="1"/>
    <d v="2020-01-24T00:00:00"/>
    <d v="2020-01-24T00:00:00"/>
    <s v="OTHER"/>
    <s v="EMERGENCY LEAVE"/>
    <s v="1 OTHER"/>
    <n v="1"/>
    <m/>
  </r>
  <r>
    <n v="553"/>
    <x v="30"/>
    <x v="300"/>
    <s v="JAVIER CARMELITA M."/>
    <s v="CCT"/>
    <x v="1"/>
    <d v="2020-02-14T00:00:00"/>
    <d v="2020-02-14T00:00:00"/>
    <s v="OTHER"/>
    <s v="CALAMITY LEAVE"/>
    <s v="1 OTHER"/>
    <n v="1"/>
    <m/>
  </r>
  <r>
    <n v="554"/>
    <x v="30"/>
    <x v="296"/>
    <s v="DIMARANAN PERPETUA F."/>
    <s v="TIPID IMPOK"/>
    <x v="1"/>
    <d v="2020-02-13T00:00:00"/>
    <d v="2020-02-14T00:00:00"/>
    <s v="OTHER"/>
    <s v="DOMESTIC EMERGENCY"/>
    <s v="2 OTHER"/>
    <n v="2"/>
    <m/>
  </r>
  <r>
    <n v="555"/>
    <x v="30"/>
    <x v="299"/>
    <s v="DIMARANAN PERPETUA F."/>
    <s v="TIPID IMPOK"/>
    <x v="1"/>
    <d v="2020-02-07T00:00:00"/>
    <d v="2020-02-07T00:00:00"/>
    <s v="OTHER"/>
    <s v="CALAMITY LEAVE"/>
    <s v="1 OTHER"/>
    <n v="1"/>
    <m/>
  </r>
  <r>
    <n v="555"/>
    <x v="30"/>
    <x v="299"/>
    <s v="DIMARANAN PERPETUA F."/>
    <s v="TIPID IMPOK"/>
    <x v="1"/>
    <d v="2020-02-10T00:00:00"/>
    <d v="2020-02-10T00:00:00"/>
    <s v="OTHER"/>
    <s v="CALAMITY LEAVE"/>
    <s v="1 OTHER"/>
    <n v="1"/>
    <m/>
  </r>
  <r>
    <n v="556"/>
    <x v="30"/>
    <x v="276"/>
    <s v="DIMARANAN PERPETUA F."/>
    <s v="TIPID IMPOK"/>
    <x v="1"/>
    <d v="2020-01-29T00:00:00"/>
    <d v="2020-01-29T00:00:00"/>
    <s v="OTHER"/>
    <s v="CALAMITY LEAVE"/>
    <s v="1 OTHER"/>
    <n v="1"/>
    <m/>
  </r>
  <r>
    <n v="557"/>
    <x v="30"/>
    <x v="281"/>
    <s v="DIMARANAN PERPETUA F."/>
    <s v="TIPID IMPOK"/>
    <x v="1"/>
    <d v="2020-01-21T00:00:00"/>
    <d v="2020-01-21T00:00:00"/>
    <s v="OTHER"/>
    <s v="CALAMITY LEAVE"/>
    <s v="1 OTHER"/>
    <n v="1"/>
    <m/>
  </r>
  <r>
    <n v="558"/>
    <x v="30"/>
    <x v="286"/>
    <s v="DIMARANAN PERPETUA F."/>
    <s v="TIPID IMPOK"/>
    <x v="1"/>
    <d v="2020-01-07T00:00:00"/>
    <d v="2020-01-07T00:00:00"/>
    <s v="OTHER"/>
    <s v="DOMESTIC EMERGENCY"/>
    <s v="1 OTHER"/>
    <n v="1"/>
    <m/>
  </r>
  <r>
    <n v="559"/>
    <x v="30"/>
    <x v="299"/>
    <s v="ORTIZ TRINIDAD D."/>
    <s v="GSO"/>
    <x v="1"/>
    <d v="2020-02-06T00:00:00"/>
    <d v="2020-02-06T00:00:00"/>
    <s v="OTHER"/>
    <s v="DOMESTIC EMERGENCY"/>
    <s v="1 OTHER"/>
    <n v="1"/>
    <m/>
  </r>
  <r>
    <n v="559"/>
    <x v="30"/>
    <x v="299"/>
    <s v="ORTIZ TRINIDAD D."/>
    <s v="GSO"/>
    <x v="1"/>
    <d v="2020-02-10T00:00:00"/>
    <d v="2020-02-10T00:00:00"/>
    <s v="OTHER"/>
    <s v="DOMESTIC EMERGENCY"/>
    <s v="1 OTHER"/>
    <n v="1"/>
    <m/>
  </r>
  <r>
    <n v="560"/>
    <x v="30"/>
    <x v="285"/>
    <s v="ORTIZ TRINIDAD D."/>
    <s v="GSO"/>
    <x v="1"/>
    <d v="2020-01-15T00:00:00"/>
    <d v="2020-01-17T00:00:00"/>
    <s v="OTHER"/>
    <s v="EMERGENCY LEAVE"/>
    <s v="3 OTHER"/>
    <n v="3"/>
    <m/>
  </r>
  <r>
    <n v="560"/>
    <x v="30"/>
    <x v="285"/>
    <s v="ORTIZ TRINIDAD D."/>
    <s v="GSO"/>
    <x v="1"/>
    <d v="2020-01-31T00:00:00"/>
    <d v="2020-01-31T00:00:00"/>
    <s v="OTHER"/>
    <s v="EMERGENCY LEAVE"/>
    <s v="1 OTHER"/>
    <n v="1"/>
    <m/>
  </r>
  <r>
    <n v="560"/>
    <x v="30"/>
    <x v="285"/>
    <s v="ORTIZ TRINIDAD D."/>
    <s v="GSO"/>
    <x v="1"/>
    <d v="2020-02-07T00:00:00"/>
    <d v="2020-02-07T00:00:00"/>
    <s v="OTHER"/>
    <s v="EMERGENCY LEAVE"/>
    <s v="1 OTHER"/>
    <n v="1"/>
    <m/>
  </r>
  <r>
    <n v="561"/>
    <x v="30"/>
    <x v="281"/>
    <s v="DIMAPILIS VILMA T."/>
    <s v="GSO"/>
    <x v="1"/>
    <d v="2020-01-21T00:00:00"/>
    <d v="2020-01-21T00:00:00"/>
    <s v="OTHER"/>
    <s v="EMERGENCY LEAVE"/>
    <s v="1 OTHER"/>
    <n v="1"/>
    <m/>
  </r>
  <r>
    <n v="562"/>
    <x v="30"/>
    <x v="291"/>
    <s v="DIMAPILIS VILMA T."/>
    <s v="GSO"/>
    <x v="1"/>
    <d v="2020-02-04T00:00:00"/>
    <d v="2020-02-05T00:00:00"/>
    <s v="OTHER"/>
    <s v="EMERGENCY LEAVE"/>
    <s v="2 OTHER"/>
    <n v="2"/>
    <m/>
  </r>
  <r>
    <n v="563"/>
    <x v="30"/>
    <x v="330"/>
    <s v="AGUIDO RAFAEL V."/>
    <s v="TOPS (ADMIN CSU)"/>
    <x v="1"/>
    <d v="2020-01-20T00:00:00"/>
    <d v="2020-01-24T00:00:00"/>
    <s v="VL"/>
    <m/>
    <s v="5 VL"/>
    <n v="5"/>
    <m/>
  </r>
  <r>
    <n v="563"/>
    <x v="30"/>
    <x v="330"/>
    <s v="AGUIDO RAFAEL V."/>
    <s v="TOPS (ADMIN CSU)"/>
    <x v="1"/>
    <d v="2020-01-27T00:00:00"/>
    <d v="2020-01-31T00:00:00"/>
    <s v="VL"/>
    <m/>
    <s v="5 VL"/>
    <n v="5"/>
    <m/>
  </r>
  <r>
    <n v="564"/>
    <x v="30"/>
    <x v="285"/>
    <s v="HERNANDEZ CORNELIO A."/>
    <s v="CCT"/>
    <x v="1"/>
    <d v="2020-02-04T00:00:00"/>
    <d v="2020-02-04T00:00:00"/>
    <s v="OTHER"/>
    <s v="CALAMITY LEAVE"/>
    <s v="1 OTHER"/>
    <n v="1"/>
    <m/>
  </r>
  <r>
    <n v="564"/>
    <x v="30"/>
    <x v="285"/>
    <s v="HERNANDEZ CORNELIO A."/>
    <s v="CCT"/>
    <x v="1"/>
    <d v="2020-02-06T00:00:00"/>
    <d v="2020-02-06T00:00:00"/>
    <s v="OTHER"/>
    <s v="CALAMITY LEAVE"/>
    <s v="1 OTHER"/>
    <n v="1"/>
    <m/>
  </r>
  <r>
    <n v="564"/>
    <x v="30"/>
    <x v="285"/>
    <s v="HERNANDEZ CORNELIO A."/>
    <s v="CCT"/>
    <x v="1"/>
    <d v="2020-02-11T00:00:00"/>
    <d v="2020-02-11T00:00:00"/>
    <s v="OTHER"/>
    <s v="CALAMITY LEAVE"/>
    <s v="1 OTHER"/>
    <n v="1"/>
    <m/>
  </r>
  <r>
    <n v="565"/>
    <x v="30"/>
    <x v="298"/>
    <s v="SUMAONG DANILO"/>
    <s v="CEO"/>
    <x v="1"/>
    <d v="2020-02-03T00:00:00"/>
    <d v="2020-02-03T00:00:00"/>
    <s v="OTHER"/>
    <s v="CALAMITY LEAVE"/>
    <s v="1 OTHER"/>
    <n v="1"/>
    <m/>
  </r>
  <r>
    <n v="565"/>
    <x v="30"/>
    <x v="298"/>
    <s v="SUMAONG DANILO  "/>
    <s v="ADMIN OFFICE - HALL OF JUSTICE"/>
    <x v="1"/>
    <d v="2020-02-05T00:00:00"/>
    <d v="2020-02-05T00:00:00"/>
    <s v="OTHER"/>
    <s v="CALAMITY LEAVE"/>
    <s v="1 OTHER"/>
    <n v="1"/>
    <m/>
  </r>
  <r>
    <n v="565"/>
    <x v="30"/>
    <x v="298"/>
    <s v="SUMAONG DANILO  "/>
    <s v="ADMIN OFFICE - HALL OF JUSTICE"/>
    <x v="1"/>
    <d v="2020-02-07T00:00:00"/>
    <d v="2020-02-07T00:00:00"/>
    <s v="OTHER"/>
    <s v="CALAMITY LEAVE"/>
    <s v="1 OTHER"/>
    <n v="1"/>
    <m/>
  </r>
  <r>
    <n v="565"/>
    <x v="30"/>
    <x v="298"/>
    <s v="SUMAONG DANILO  "/>
    <s v="ADMIN OFFICE - HALL OF JUSTICE"/>
    <x v="1"/>
    <d v="2020-02-12T00:00:00"/>
    <d v="2020-02-12T00:00:00"/>
    <s v="OTHER"/>
    <s v="CALAMITY LEAVE"/>
    <s v="1 OTHER"/>
    <n v="1"/>
    <m/>
  </r>
  <r>
    <n v="565"/>
    <x v="30"/>
    <x v="298"/>
    <s v="SUMAONG DANILO  "/>
    <s v="ADMIN OFFICE - HALL OF JUSTICE"/>
    <x v="1"/>
    <d v="2020-02-14T00:00:00"/>
    <d v="2020-02-14T00:00:00"/>
    <s v="OTHER"/>
    <s v="CALAMITY LEAVE"/>
    <s v="1 OTHER"/>
    <n v="1"/>
    <m/>
  </r>
  <r>
    <n v="566"/>
    <x v="30"/>
    <x v="289"/>
    <s v="BAYBAY MARCELO  "/>
    <s v="MO"/>
    <x v="1"/>
    <d v="2020-01-05T00:00:00"/>
    <d v="2020-01-07T00:00:00"/>
    <s v="OTHER"/>
    <s v="CALAMITY LEAVE"/>
    <s v="2 OTHER"/>
    <n v="2"/>
    <m/>
  </r>
  <r>
    <n v="566"/>
    <x v="30"/>
    <x v="289"/>
    <s v="BAYBAY MARCELO  "/>
    <s v="MO"/>
    <x v="1"/>
    <d v="2020-02-11T00:00:00"/>
    <d v="2020-02-12T00:00:00"/>
    <s v="OTHER"/>
    <s v="CALAMITY LEAVE"/>
    <s v="2 OTHER"/>
    <n v="2"/>
    <m/>
  </r>
  <r>
    <n v="567"/>
    <x v="30"/>
    <x v="285"/>
    <s v="AYCARDO JOEL M."/>
    <s v="CSU"/>
    <x v="1"/>
    <d v="2020-02-07T00:00:00"/>
    <d v="2020-02-07T00:00:00"/>
    <s v="OTHER"/>
    <s v="CALAMITY LEAVE"/>
    <s v="1 OTHER"/>
    <n v="1"/>
    <m/>
  </r>
  <r>
    <n v="567"/>
    <x v="30"/>
    <x v="285"/>
    <s v="AYCARDO JOEL M."/>
    <s v="CSU"/>
    <x v="1"/>
    <d v="2020-02-10T00:00:00"/>
    <d v="2020-02-13T00:00:00"/>
    <s v="OTHER"/>
    <s v="CALAMITY LEAVE"/>
    <s v="4 OTHER"/>
    <n v="4"/>
    <m/>
  </r>
  <r>
    <n v="568"/>
    <x v="30"/>
    <x v="291"/>
    <s v="MARCIAL RUSTICO B."/>
    <s v="TOPS (ADMIN CSU)"/>
    <x v="1"/>
    <d v="2020-02-10T00:00:00"/>
    <d v="2020-02-14T00:00:00"/>
    <s v="OTHER"/>
    <s v="CALAMITY LEAVE"/>
    <s v="5 OTHER"/>
    <n v="5"/>
    <m/>
  </r>
  <r>
    <n v="569"/>
    <x v="30"/>
    <x v="299"/>
    <s v="ANGCAYA ANA B."/>
    <s v="GSO"/>
    <x v="1"/>
    <d v="2020-02-12T00:00:00"/>
    <d v="2020-02-14T00:00:00"/>
    <s v="OTHER"/>
    <s v="EMERGENCY LEAVE"/>
    <s v="3 OTHER"/>
    <n v="3"/>
    <m/>
  </r>
  <r>
    <n v="570"/>
    <x v="30"/>
    <x v="299"/>
    <s v="ANGCAYA ANA B."/>
    <s v="GSO"/>
    <x v="1"/>
    <d v="2020-02-07T00:00:00"/>
    <d v="2020-02-07T00:00:00"/>
    <s v="OTHER"/>
    <s v="EMERGENCY LEAVE"/>
    <s v="1 OTHER"/>
    <n v="1"/>
    <m/>
  </r>
  <r>
    <n v="571"/>
    <x v="30"/>
    <x v="313"/>
    <s v="DIMAPILIS VILMA T."/>
    <s v="GSO"/>
    <x v="1"/>
    <d v="2020-03-02T00:00:00"/>
    <d v="2020-03-02T00:00:00"/>
    <s v="OTHER"/>
    <s v="DOMESTIC EMERGENCY"/>
    <s v="1 OTHER"/>
    <n v="1"/>
    <m/>
  </r>
  <r>
    <n v="571"/>
    <x v="30"/>
    <x v="290"/>
    <s v="DIMAPILIS VILMA T."/>
    <s v="GSO"/>
    <x v="1"/>
    <d v="2020-02-20T00:00:00"/>
    <d v="2020-02-20T00:00:00"/>
    <s v="OTHER"/>
    <s v="DOMESTIC EMERGENCY"/>
    <s v="1 OTHER"/>
    <n v="1"/>
    <m/>
  </r>
  <r>
    <n v="572"/>
    <x v="30"/>
    <x v="287"/>
    <s v="DIMAPILIS VILMA T."/>
    <s v="GSO"/>
    <x v="1"/>
    <d v="2020-02-12T00:00:00"/>
    <d v="2020-02-12T00:00:00"/>
    <s v="OTHER"/>
    <s v="EMERGENCY LEAVE"/>
    <s v="1 OTHER"/>
    <n v="1"/>
    <m/>
  </r>
  <r>
    <n v="573"/>
    <x v="30"/>
    <x v="276"/>
    <s v="DIMAPILIS VILMA T."/>
    <s v="GSO"/>
    <x v="1"/>
    <d v="2020-01-29T00:00:00"/>
    <d v="2020-01-29T00:00:00"/>
    <s v="OTHER"/>
    <s v="EMERGENCY LEAVE"/>
    <s v="1 OTHER"/>
    <n v="1"/>
    <m/>
  </r>
  <r>
    <n v="574"/>
    <x v="30"/>
    <x v="311"/>
    <s v="MALIGAYA NELITA M."/>
    <s v="GSO"/>
    <x v="1"/>
    <d v="2020-02-19T00:00:00"/>
    <d v="2020-02-19T00:00:00"/>
    <s v="SL"/>
    <m/>
    <s v="1 SL"/>
    <n v="1"/>
    <m/>
  </r>
  <r>
    <n v="575"/>
    <x v="30"/>
    <x v="290"/>
    <s v="SARDINOLA GINABLETH J."/>
    <s v="ONT"/>
    <x v="1"/>
    <d v="2020-03-09T00:00:00"/>
    <d v="2020-03-12T00:00:00"/>
    <s v="VL"/>
    <m/>
    <s v="4 VL"/>
    <n v="4"/>
    <m/>
  </r>
  <r>
    <n v="576"/>
    <x v="30"/>
    <x v="250"/>
    <s v="DIMAPILIS ARIEL M."/>
    <s v="CTO"/>
    <x v="1"/>
    <d v="2019-12-07T00:00:00"/>
    <d v="2019-12-07T00:00:00"/>
    <s v="OTHER"/>
    <s v="EMERGENCY LEAVE"/>
    <s v="0 OTHER"/>
    <n v="0"/>
    <m/>
  </r>
  <r>
    <n v="577"/>
    <x v="30"/>
    <x v="287"/>
    <s v="JUMARANG AIME A."/>
    <s v="ONT"/>
    <x v="1"/>
    <d v="2020-02-28T00:00:00"/>
    <d v="2020-02-28T00:00:00"/>
    <s v="OTHER"/>
    <s v="ANNIVERSARY LEAVE"/>
    <s v="1 OTHER"/>
    <n v="1"/>
    <m/>
  </r>
  <r>
    <n v="578"/>
    <x v="30"/>
    <x v="282"/>
    <s v="JUMARANG AIME A."/>
    <s v="ONT"/>
    <x v="1"/>
    <d v="2020-01-15T00:00:00"/>
    <d v="2020-01-17T00:00:00"/>
    <s v="OTHER"/>
    <s v="EMERGENCY LEAVE"/>
    <s v="3 OTHER"/>
    <n v="3"/>
    <m/>
  </r>
  <r>
    <n v="579"/>
    <x v="30"/>
    <x v="282"/>
    <s v="BAYBAY MA. ROSA A."/>
    <s v="ONT"/>
    <x v="1"/>
    <d v="2020-01-15T00:00:00"/>
    <d v="2020-01-17T00:00:00"/>
    <s v="SL"/>
    <m/>
    <s v="3 SL"/>
    <n v="3"/>
    <m/>
  </r>
  <r>
    <n v="580"/>
    <x v="30"/>
    <x v="298"/>
    <s v="MARUNDAN MARIA FLOR M."/>
    <s v="ONT"/>
    <x v="1"/>
    <d v="2020-02-05T00:00:00"/>
    <d v="2020-02-05T00:00:00"/>
    <s v="SL"/>
    <m/>
    <s v="1 SL"/>
    <n v="1"/>
    <m/>
  </r>
  <r>
    <n v="581"/>
    <x v="30"/>
    <x v="294"/>
    <s v="MARUNDAN MARIA FLOR M."/>
    <s v="ONT"/>
    <x v="1"/>
    <d v="2020-01-28T00:00:00"/>
    <d v="2020-01-28T00:00:00"/>
    <s v="OTHER"/>
    <s v="ANNIVERSARY LEAVE"/>
    <s v="1 OTHER"/>
    <n v="1"/>
    <m/>
  </r>
  <r>
    <n v="582"/>
    <x v="30"/>
    <x v="282"/>
    <s v="BAYHON VIOLETA  "/>
    <s v="ONT"/>
    <x v="1"/>
    <d v="2020-01-15T00:00:00"/>
    <d v="2020-01-17T00:00:00"/>
    <s v="OTHER"/>
    <s v="CALAMITY LEAVE"/>
    <s v="3 OTHER"/>
    <n v="3"/>
    <m/>
  </r>
  <r>
    <n v="583"/>
    <x v="30"/>
    <x v="328"/>
    <s v="BAYBAY MA. ROSA A."/>
    <s v="ONT"/>
    <x v="1"/>
    <d v="2020-02-24T00:00:00"/>
    <d v="2020-02-24T00:00:00"/>
    <s v="SL"/>
    <m/>
    <s v="1 SL"/>
    <n v="1"/>
    <m/>
  </r>
  <r>
    <n v="584"/>
    <x v="30"/>
    <x v="331"/>
    <s v="BAYOT ELAINE B."/>
    <s v="ONT"/>
    <x v="1"/>
    <d v="2020-02-18T00:00:00"/>
    <d v="2020-03-18T00:00:00"/>
    <s v="OTHER"/>
    <s v="BIRTHDAY LEAVE"/>
    <s v="22 OTHER"/>
    <n v="22"/>
    <m/>
  </r>
  <r>
    <n v="585"/>
    <x v="30"/>
    <x v="298"/>
    <s v="BAYHON LUISITO G."/>
    <s v="CSU"/>
    <x v="1"/>
    <d v="2020-02-28T00:00:00"/>
    <d v="2020-02-28T00:00:00"/>
    <s v="OTHER"/>
    <s v="TERMINAL LEAVE"/>
    <s v="1 OTHER"/>
    <n v="1"/>
    <m/>
  </r>
  <r>
    <n v="586"/>
    <x v="30"/>
    <x v="332"/>
    <s v="SUSA NANETE B."/>
    <s v="ONT"/>
    <x v="1"/>
    <d v="2020-04-23T00:00:00"/>
    <d v="2020-04-24T00:00:00"/>
    <s v="VL"/>
    <m/>
    <s v="2 VL"/>
    <n v="2"/>
    <m/>
  </r>
  <r>
    <n v="587"/>
    <x v="30"/>
    <x v="320"/>
    <s v="AMBION PRISCO G."/>
    <s v="CEO"/>
    <x v="1"/>
    <d v="2020-02-17T00:00:00"/>
    <d v="2020-02-28T00:00:00"/>
    <s v="VL"/>
    <m/>
    <s v="10 VL"/>
    <n v="10"/>
    <m/>
  </r>
  <r>
    <n v="588"/>
    <x v="30"/>
    <x v="269"/>
    <s v="MARINDUQUE GERRY C."/>
    <s v="CHO"/>
    <x v="1"/>
    <d v="2020-01-09T00:00:00"/>
    <d v="2020-01-09T00:00:00"/>
    <s v="VL"/>
    <m/>
    <s v="1 VL"/>
    <n v="1"/>
    <m/>
  </r>
  <r>
    <n v="589"/>
    <x v="30"/>
    <x v="296"/>
    <s v="ALCAZAR ZENAIDA S."/>
    <s v="CHO"/>
    <x v="1"/>
    <d v="2020-02-12T00:00:00"/>
    <d v="2020-02-12T00:00:00"/>
    <s v="SL"/>
    <m/>
    <s v="1 SL"/>
    <n v="1"/>
    <m/>
  </r>
  <r>
    <n v="590"/>
    <x v="30"/>
    <x v="285"/>
    <s v="BATINO FELISA C."/>
    <s v="CHO"/>
    <x v="1"/>
    <d v="2020-02-10T00:00:00"/>
    <d v="2020-02-11T00:00:00"/>
    <s v="OTHER"/>
    <s v="CALAMITY LEAVE"/>
    <s v="2 OTHER"/>
    <n v="2"/>
    <m/>
  </r>
  <r>
    <n v="591"/>
    <x v="30"/>
    <x v="289"/>
    <s v="EGASAN DELIA J."/>
    <s v="CHO"/>
    <x v="1"/>
    <d v="2020-02-07T00:00:00"/>
    <d v="2020-02-07T00:00:00"/>
    <s v="OTHER"/>
    <s v="CALAMITY LEAVE"/>
    <s v="1 OTHER"/>
    <n v="1"/>
    <m/>
  </r>
  <r>
    <n v="591"/>
    <x v="30"/>
    <x v="289"/>
    <s v="EGASAN DELIA J."/>
    <s v="CHO"/>
    <x v="1"/>
    <d v="2020-02-10T00:00:00"/>
    <d v="2020-02-11T00:00:00"/>
    <s v="OTHER"/>
    <s v="CALAMITY LEAVE"/>
    <s v="2 OTHER"/>
    <n v="2"/>
    <m/>
  </r>
  <r>
    <n v="592"/>
    <x v="30"/>
    <x v="286"/>
    <s v="EGASAN DELIA J."/>
    <s v="CHO"/>
    <x v="1"/>
    <d v="2020-01-07T00:00:00"/>
    <d v="2020-01-07T00:00:00"/>
    <s v="SL"/>
    <m/>
    <s v="1 SL"/>
    <n v="1"/>
    <m/>
  </r>
  <r>
    <n v="593"/>
    <x v="30"/>
    <x v="314"/>
    <s v="ALFEREZ JOSEPHINE R."/>
    <s v="CHO"/>
    <x v="1"/>
    <d v="2020-03-16T00:00:00"/>
    <d v="2020-03-16T00:00:00"/>
    <s v="SL"/>
    <m/>
    <s v="1 SL"/>
    <n v="1"/>
    <m/>
  </r>
  <r>
    <n v="594"/>
    <x v="30"/>
    <x v="300"/>
    <s v="ALFEREZ JOSEPHINE R."/>
    <s v="CHO"/>
    <x v="1"/>
    <d v="2020-02-18T00:00:00"/>
    <d v="2020-02-18T00:00:00"/>
    <s v="OTHER"/>
    <s v="DOMESTIC EMERGENCY"/>
    <s v="1 OTHER"/>
    <n v="1"/>
    <m/>
  </r>
  <r>
    <n v="595"/>
    <x v="30"/>
    <x v="283"/>
    <s v="ALFEREZ JOSEPHINE R."/>
    <s v="CHO"/>
    <x v="1"/>
    <d v="2020-02-10T00:00:00"/>
    <d v="2020-02-10T00:00:00"/>
    <s v="OTHER"/>
    <s v="CALAMITY LEAVE"/>
    <s v="1 OTHER"/>
    <n v="1"/>
    <m/>
  </r>
  <r>
    <n v="595"/>
    <x v="30"/>
    <x v="283"/>
    <s v="ALFEREZ JOSEPHINE R."/>
    <s v="CHO"/>
    <x v="1"/>
    <d v="2020-02-13T00:00:00"/>
    <d v="2020-02-13T00:00:00"/>
    <s v="OTHER"/>
    <s v="CALAMITY LEAVE"/>
    <s v="1 OTHER"/>
    <n v="1"/>
    <m/>
  </r>
  <r>
    <n v="596"/>
    <x v="30"/>
    <x v="282"/>
    <s v="ALFEREZ JOSEPHINE R."/>
    <s v="CHO"/>
    <x v="1"/>
    <d v="2020-01-15T00:00:00"/>
    <d v="2020-01-17T00:00:00"/>
    <s v="SL"/>
    <m/>
    <s v="3 SL"/>
    <n v="3"/>
    <m/>
  </r>
  <r>
    <n v="597"/>
    <x v="30"/>
    <x v="275"/>
    <s v="ALFEREZ JOSEPHINE R."/>
    <s v="CHO"/>
    <x v="1"/>
    <d v="2020-01-08T00:00:00"/>
    <d v="2020-01-08T00:00:00"/>
    <s v="SL"/>
    <m/>
    <s v="1 SL"/>
    <n v="1"/>
    <m/>
  </r>
  <r>
    <n v="598"/>
    <x v="30"/>
    <x v="295"/>
    <s v="ALVAREZ GRACITA S."/>
    <s v="CHO"/>
    <x v="1"/>
    <d v="2020-02-28T00:00:00"/>
    <d v="2020-02-28T00:00:00"/>
    <s v="SL"/>
    <m/>
    <s v="1 SL"/>
    <n v="1"/>
    <m/>
  </r>
  <r>
    <n v="599"/>
    <x v="30"/>
    <x v="324"/>
    <s v="ALVAREZ GRACITA S."/>
    <s v="CHO"/>
    <x v="1"/>
    <d v="2020-01-31T00:00:00"/>
    <d v="2020-01-31T00:00:00"/>
    <s v="SL"/>
    <m/>
    <s v="1 SL"/>
    <n v="1"/>
    <m/>
  </r>
  <r>
    <n v="600"/>
    <x v="30"/>
    <x v="319"/>
    <s v="MIRANDO EDITH B."/>
    <s v="CHO"/>
    <x v="1"/>
    <d v="2020-03-12T00:00:00"/>
    <d v="2020-03-12T00:00:00"/>
    <s v="OTHER"/>
    <s v="ANNIVERSARY LEAVE"/>
    <s v="1 OTHER"/>
    <n v="1"/>
    <m/>
  </r>
  <r>
    <n v="601"/>
    <x v="30"/>
    <x v="287"/>
    <s v="MIRANDO EDITH B."/>
    <s v="CHO"/>
    <x v="1"/>
    <d v="2020-02-21T00:00:00"/>
    <d v="2020-02-21T00:00:00"/>
    <s v="VL"/>
    <m/>
    <s v="1 VL"/>
    <n v="1"/>
    <m/>
  </r>
  <r>
    <n v="602"/>
    <x v="30"/>
    <x v="301"/>
    <s v="MIRANDO EDITH B."/>
    <s v="CHO"/>
    <x v="1"/>
    <d v="2020-02-10T00:00:00"/>
    <d v="2020-02-11T00:00:00"/>
    <s v="OTHER"/>
    <s v="CALAMITY LEAVE"/>
    <s v="2 OTHER"/>
    <n v="2"/>
    <m/>
  </r>
  <r>
    <n v="603"/>
    <x v="30"/>
    <x v="283"/>
    <s v="MALIGAYO YOLANDA D."/>
    <s v="CHO"/>
    <x v="1"/>
    <d v="2020-02-10T00:00:00"/>
    <d v="2020-02-13T00:00:00"/>
    <s v="OTHER"/>
    <s v="CALAMITY LEAVE"/>
    <s v="4 OTHER"/>
    <n v="4"/>
    <m/>
  </r>
  <r>
    <n v="604"/>
    <x v="30"/>
    <x v="282"/>
    <s v="MALIGAYO YOLANDA D."/>
    <s v="CHO"/>
    <x v="1"/>
    <d v="2020-01-15T00:00:00"/>
    <d v="2020-01-17T00:00:00"/>
    <s v="SL"/>
    <m/>
    <s v="3 SL"/>
    <n v="3"/>
    <m/>
  </r>
  <r>
    <n v="605"/>
    <x v="30"/>
    <x v="333"/>
    <s v="MALIGAYO YOLANDA D."/>
    <s v="CHO"/>
    <x v="1"/>
    <d v="2020-03-16T00:00:00"/>
    <d v="2020-03-16T00:00:00"/>
    <s v="SL"/>
    <m/>
    <s v="1 SL"/>
    <n v="1"/>
    <m/>
  </r>
  <r>
    <n v="606"/>
    <x v="30"/>
    <x v="318"/>
    <s v="MALIGAYO YOLANDA D."/>
    <s v="CHO"/>
    <x v="1"/>
    <d v="2020-02-26T00:00:00"/>
    <d v="2020-02-26T00:00:00"/>
    <s v="SL"/>
    <m/>
    <s v="1 SL"/>
    <n v="1"/>
    <m/>
  </r>
  <r>
    <n v="607"/>
    <x v="30"/>
    <x v="295"/>
    <s v="COSTANTE SYLVIA C"/>
    <s v="INTERNAL"/>
    <x v="1"/>
    <d v="2020-02-26T00:00:00"/>
    <d v="2020-02-27T00:00:00"/>
    <s v="SL"/>
    <m/>
    <s v="2 SL"/>
    <n v="2"/>
    <m/>
  </r>
  <r>
    <n v="608"/>
    <x v="30"/>
    <x v="293"/>
    <s v="OLIVAR MARINA B."/>
    <s v="COOPERATIVE OFFICE"/>
    <x v="1"/>
    <d v="2020-02-03T00:00:00"/>
    <d v="2020-02-03T00:00:00"/>
    <s v="OTHER"/>
    <s v="CALAMITY LEAVE"/>
    <s v="1 OTHER"/>
    <n v="1"/>
    <m/>
  </r>
  <r>
    <n v="608"/>
    <x v="30"/>
    <x v="293"/>
    <s v="OLIVAR MARINA B."/>
    <s v="COOPERATIVE OFFICE"/>
    <x v="1"/>
    <d v="2020-02-06T00:00:00"/>
    <d v="2020-02-06T00:00:00"/>
    <s v="OTHER"/>
    <s v="CALAMITY LEAVE"/>
    <s v="1 OTHER"/>
    <n v="1"/>
    <m/>
  </r>
  <r>
    <n v="608"/>
    <x v="30"/>
    <x v="293"/>
    <s v="OLIVAR MARINA B."/>
    <s v="COOPERATIVE OFFICE"/>
    <x v="1"/>
    <d v="2020-02-10T00:00:00"/>
    <d v="2020-02-11T00:00:00"/>
    <s v="OTHER"/>
    <s v="CALAMITY LEAVE"/>
    <s v="2 OTHER"/>
    <n v="2"/>
    <m/>
  </r>
  <r>
    <n v="608"/>
    <x v="30"/>
    <x v="293"/>
    <s v="OLIVAR MARINA B."/>
    <s v="COOPERATIVE OFFICE"/>
    <x v="1"/>
    <d v="2020-02-13T00:00:00"/>
    <d v="2020-02-13T00:00:00"/>
    <s v="OTHER"/>
    <s v="CALAMITY LEAVE"/>
    <s v="1 OTHER"/>
    <n v="1"/>
    <m/>
  </r>
  <r>
    <n v="609"/>
    <x v="30"/>
    <x v="334"/>
    <s v="OLIVAR MARINA B."/>
    <s v="COOPERATIVE OFFICE"/>
    <x v="1"/>
    <d v="2020-01-30T00:00:00"/>
    <d v="2020-01-30T00:00:00"/>
    <s v="OTHER"/>
    <s v="EMERGENCY LEAVE"/>
    <s v="1 OTHER"/>
    <n v="1"/>
    <m/>
  </r>
  <r>
    <n v="610"/>
    <x v="30"/>
    <x v="293"/>
    <s v="JAVIER CARMELITA M."/>
    <s v="CCT"/>
    <x v="1"/>
    <d v="2020-01-27T00:00:00"/>
    <d v="2020-01-29T00:00:00"/>
    <s v="OTHER"/>
    <s v="CALAMITY LEAVE"/>
    <s v="3 OTHER"/>
    <n v="3"/>
    <m/>
  </r>
  <r>
    <n v="611"/>
    <x v="30"/>
    <x v="331"/>
    <s v="DIMARANAN PERPETUA F."/>
    <s v="TIPID IMPOK"/>
    <x v="1"/>
    <d v="2020-02-26T00:00:00"/>
    <d v="2020-02-26T00:00:00"/>
    <s v="SL"/>
    <m/>
    <s v="1 SL"/>
    <n v="1"/>
    <m/>
  </r>
  <r>
    <n v="612"/>
    <x v="30"/>
    <x v="286"/>
    <s v="DE OCAMPO MARISSA B."/>
    <s v="THRDC"/>
    <x v="1"/>
    <d v="2020-01-07T00:00:00"/>
    <d v="2020-01-07T00:00:00"/>
    <s v="SL"/>
    <m/>
    <s v="1 SL"/>
    <n v="1"/>
    <m/>
  </r>
  <r>
    <n v="613"/>
    <x v="31"/>
    <x v="289"/>
    <s v="MACASPAC ELVIRA V."/>
    <s v="COOPERATIVE OFFICE"/>
    <x v="1"/>
    <d v="2020-02-06T00:00:00"/>
    <d v="2020-02-10T00:00:00"/>
    <s v="OTHER"/>
    <s v="CALAMITY LEAVE"/>
    <s v="3 OTHER"/>
    <n v="3"/>
    <m/>
  </r>
  <r>
    <n v="614"/>
    <x v="31"/>
    <x v="278"/>
    <s v="MACASPAC ELVIRA V."/>
    <s v="COOPERATIVE OFFICE"/>
    <x v="1"/>
    <d v="2020-01-17T00:00:00"/>
    <d v="2020-01-17T00:00:00"/>
    <s v="OTHER"/>
    <s v="DOMESTIC EMERGENCY"/>
    <s v="1 OTHER"/>
    <n v="1"/>
    <m/>
  </r>
  <r>
    <n v="615"/>
    <x v="31"/>
    <x v="311"/>
    <s v="COTONER NELIA C."/>
    <s v="COOPERATIVE OFFICE"/>
    <x v="1"/>
    <d v="2020-02-24T00:00:00"/>
    <d v="2020-02-24T00:00:00"/>
    <s v="OTHER"/>
    <s v="DOMESTIC EMERGENCY"/>
    <s v="1 OTHER"/>
    <n v="1"/>
    <m/>
  </r>
  <r>
    <n v="615"/>
    <x v="31"/>
    <x v="311"/>
    <s v="COTONER NELIA C."/>
    <s v="COOPERATIVE OFFICE"/>
    <x v="1"/>
    <d v="2020-02-26T00:00:00"/>
    <d v="2020-02-26T00:00:00"/>
    <s v="OTHER"/>
    <s v="DOMESTIC EMERGENCY"/>
    <s v="1 OTHER"/>
    <n v="1"/>
    <m/>
  </r>
  <r>
    <n v="616"/>
    <x v="31"/>
    <x v="289"/>
    <s v="COTONER NELIA C."/>
    <s v="COOPERATIVE OFFICE"/>
    <x v="1"/>
    <d v="2020-02-04T00:00:00"/>
    <d v="2020-02-05T00:00:00"/>
    <s v="OTHER"/>
    <s v="CALAMITY LEAVE"/>
    <s v="2 OTHER"/>
    <n v="2"/>
    <m/>
  </r>
  <r>
    <n v="617"/>
    <x v="31"/>
    <x v="289"/>
    <s v="CRUZADA MAGDALENA A."/>
    <s v="COOPERATIVE OFFICE"/>
    <x v="1"/>
    <d v="2020-02-02T00:00:00"/>
    <d v="2020-02-04T00:00:00"/>
    <s v="OTHER"/>
    <s v="CALAMITY LEAVE"/>
    <s v="2 OTHER"/>
    <n v="2"/>
    <m/>
  </r>
  <r>
    <n v="618"/>
    <x v="31"/>
    <x v="295"/>
    <s v="SEDUCON LUCIO F."/>
    <s v="COOPERATIVE OFFICE"/>
    <x v="1"/>
    <d v="2020-02-26T00:00:00"/>
    <d v="2020-02-27T00:00:00"/>
    <s v="SL"/>
    <m/>
    <s v="2 SL"/>
    <n v="2"/>
    <m/>
  </r>
  <r>
    <n v="619"/>
    <x v="31"/>
    <x v="291"/>
    <s v="SEDUCON LUCIO F."/>
    <s v="COOPERATIVE OFFICE"/>
    <x v="1"/>
    <d v="2020-02-11T00:00:00"/>
    <d v="2020-02-14T00:00:00"/>
    <s v="OTHER"/>
    <s v="CALAMITY LEAVE"/>
    <s v="4 OTHER"/>
    <n v="4"/>
    <m/>
  </r>
  <r>
    <n v="620"/>
    <x v="31"/>
    <x v="289"/>
    <s v="SEDUCON LUCIO F."/>
    <s v="COOPERATIVE OFFICE"/>
    <x v="1"/>
    <d v="2020-01-29T00:00:00"/>
    <d v="2020-01-29T00:00:00"/>
    <s v="OTHER"/>
    <s v="CALAMITY LEAVE"/>
    <s v="1 OTHER"/>
    <n v="1"/>
    <m/>
  </r>
  <r>
    <n v="621"/>
    <x v="31"/>
    <x v="284"/>
    <s v="SEDUCON LUCIO F."/>
    <s v="COOPERATIVE OFFICE"/>
    <x v="1"/>
    <d v="2020-01-23T00:00:00"/>
    <d v="2020-01-24T00:00:00"/>
    <s v="SL"/>
    <m/>
    <s v="2 SL"/>
    <n v="2"/>
    <m/>
  </r>
  <r>
    <n v="622"/>
    <x v="31"/>
    <x v="296"/>
    <s v="DE OCAMPO MARISSA B."/>
    <s v="THRDC"/>
    <x v="1"/>
    <d v="2020-02-13T00:00:00"/>
    <d v="2020-02-14T00:00:00"/>
    <s v="OTHER"/>
    <s v="CALAMITY LEAVE"/>
    <s v="2 OTHER"/>
    <n v="2"/>
    <m/>
  </r>
  <r>
    <n v="623"/>
    <x v="31"/>
    <x v="284"/>
    <s v="DE OCAMPO MARISSA B."/>
    <s v="THRDC"/>
    <x v="1"/>
    <d v="2020-01-22T00:00:00"/>
    <d v="2020-01-24T00:00:00"/>
    <s v="OTHER"/>
    <s v="CALAMITY LEAVE"/>
    <s v="3 OTHER"/>
    <n v="3"/>
    <m/>
  </r>
  <r>
    <n v="624"/>
    <x v="31"/>
    <x v="331"/>
    <s v="MALUBAY MELINDA D."/>
    <s v="THRDC"/>
    <x v="1"/>
    <d v="2020-03-09T00:00:00"/>
    <d v="2020-03-09T00:00:00"/>
    <s v="OTHER"/>
    <s v="BIRTHDAY LEAVE"/>
    <s v="1 OTHER"/>
    <n v="1"/>
    <m/>
  </r>
  <r>
    <n v="625"/>
    <x v="31"/>
    <x v="318"/>
    <s v="MALUBAY MELINDA D."/>
    <s v="THRDC"/>
    <x v="1"/>
    <d v="2020-02-26T00:00:00"/>
    <d v="2020-02-26T00:00:00"/>
    <s v="SL"/>
    <m/>
    <s v="1 SL"/>
    <n v="1"/>
    <m/>
  </r>
  <r>
    <n v="626"/>
    <x v="31"/>
    <x v="287"/>
    <s v="MALUBAY MELINDA D."/>
    <s v="THRDC"/>
    <x v="1"/>
    <d v="2020-02-07T00:00:00"/>
    <d v="2020-02-07T00:00:00"/>
    <s v="SL"/>
    <m/>
    <s v="1 SL"/>
    <n v="1"/>
    <m/>
  </r>
  <r>
    <n v="627"/>
    <x v="31"/>
    <x v="287"/>
    <s v="MALUBAY MELINDA D."/>
    <s v="THRDC"/>
    <x v="1"/>
    <d v="2020-02-10T00:00:00"/>
    <d v="2020-02-12T00:00:00"/>
    <s v="OTHER"/>
    <s v="CALAMITY LEAVE"/>
    <s v="3 OTHER"/>
    <n v="3"/>
    <m/>
  </r>
  <r>
    <n v="628"/>
    <x v="31"/>
    <x v="293"/>
    <s v="MALUBAY MELINDA D."/>
    <s v="THRDC"/>
    <x v="1"/>
    <d v="2020-01-27T00:00:00"/>
    <d v="2020-01-27T00:00:00"/>
    <s v="OTHER"/>
    <s v="CALAMITY LEAVE"/>
    <s v="1 OTHER"/>
    <n v="1"/>
    <m/>
  </r>
  <r>
    <n v="629"/>
    <x v="31"/>
    <x v="281"/>
    <s v="MALUBAY MELINDA D."/>
    <s v="THRDC"/>
    <x v="1"/>
    <d v="2020-01-20T00:00:00"/>
    <d v="2020-01-20T00:00:00"/>
    <s v="OTHER"/>
    <s v="CALAMITY LEAVE"/>
    <s v="1 OTHER"/>
    <n v="1"/>
    <m/>
  </r>
  <r>
    <n v="630"/>
    <x v="31"/>
    <x v="281"/>
    <s v="MOLOD EMMA D."/>
    <s v="CHO"/>
    <x v="1"/>
    <d v="2020-01-23T00:00:00"/>
    <d v="2020-01-23T00:00:00"/>
    <s v="OTHER"/>
    <s v="CALAMITY LEAVE"/>
    <s v="1 OTHER"/>
    <n v="1"/>
    <m/>
  </r>
  <r>
    <n v="630"/>
    <x v="31"/>
    <x v="281"/>
    <s v="MOLOD EMMA D."/>
    <s v="CHO"/>
    <x v="1"/>
    <d v="2020-01-29T00:00:00"/>
    <d v="2020-01-29T00:00:00"/>
    <s v="OTHER"/>
    <s v="CALAMITY LEAVE"/>
    <s v="1 OTHER"/>
    <n v="1"/>
    <m/>
  </r>
  <r>
    <n v="631"/>
    <x v="31"/>
    <x v="285"/>
    <s v="MOLOD EMMA D."/>
    <s v="CHO"/>
    <x v="1"/>
    <d v="2020-02-06T00:00:00"/>
    <d v="2020-02-06T00:00:00"/>
    <s v="OTHER"/>
    <s v="CALAMITY LEAVE"/>
    <s v="1 OTHER"/>
    <n v="1"/>
    <m/>
  </r>
  <r>
    <n v="631"/>
    <x v="31"/>
    <x v="285"/>
    <s v="MOLOD EMMA D."/>
    <s v="CHO"/>
    <x v="1"/>
    <d v="2020-02-11T00:00:00"/>
    <d v="2020-02-11T00:00:00"/>
    <s v="OTHER"/>
    <s v="CALAMITY LEAVE"/>
    <s v="1 OTHER"/>
    <n v="1"/>
    <m/>
  </r>
  <r>
    <n v="632"/>
    <x v="31"/>
    <x v="281"/>
    <s v="MOLOD EMMA D."/>
    <s v="CHO"/>
    <x v="1"/>
    <d v="2020-01-21T00:00:00"/>
    <d v="2020-01-21T00:00:00"/>
    <s v="OTHER"/>
    <s v="CALAMITY LEAVE"/>
    <s v="1 OTHER"/>
    <n v="1"/>
    <m/>
  </r>
  <r>
    <n v="633"/>
    <x v="31"/>
    <x v="333"/>
    <s v="MONTENEGRO HELEN L."/>
    <s v="TOPS (ADMIN CSU)"/>
    <x v="1"/>
    <d v="2020-03-11T00:00:00"/>
    <d v="2020-03-11T00:00:00"/>
    <s v="SL"/>
    <m/>
    <s v="1 SL"/>
    <n v="1"/>
    <m/>
  </r>
  <r>
    <n v="633"/>
    <x v="31"/>
    <x v="333"/>
    <s v="MONTENEGRO HELEN L."/>
    <s v="TOPS (ADMIN CSU)"/>
    <x v="1"/>
    <d v="2020-03-13T00:00:00"/>
    <d v="2020-03-13T00:00:00"/>
    <s v="SL"/>
    <m/>
    <s v="1 SL"/>
    <n v="1"/>
    <m/>
  </r>
  <r>
    <n v="634"/>
    <x v="31"/>
    <x v="301"/>
    <s v="MONTENEGRO HELEN L."/>
    <s v="TOPS (ADMIN CSU)"/>
    <x v="1"/>
    <d v="2020-02-03T00:00:00"/>
    <d v="2020-02-03T00:00:00"/>
    <s v="OTHER"/>
    <s v="CALAMITY LEAVE"/>
    <s v="1 OTHER"/>
    <n v="1"/>
    <m/>
  </r>
  <r>
    <n v="634"/>
    <x v="31"/>
    <x v="301"/>
    <s v="MONTENEGRO HELEN L."/>
    <s v="TOPS (ADMIN CSU)"/>
    <x v="1"/>
    <d v="2020-02-05T00:00:00"/>
    <d v="2020-02-05T00:00:00"/>
    <s v="OTHER"/>
    <s v="CALAMITY LEAVE"/>
    <s v="1 OTHER"/>
    <n v="1"/>
    <m/>
  </r>
  <r>
    <n v="634"/>
    <x v="31"/>
    <x v="301"/>
    <s v="MONTENEGRO HELEN L."/>
    <s v="TOPS (ADMIN CSU)"/>
    <x v="1"/>
    <d v="2020-02-07T00:00:00"/>
    <d v="2020-02-07T00:00:00"/>
    <s v="OTHER"/>
    <s v="CALAMITY LEAVE"/>
    <s v="1 OTHER"/>
    <n v="1"/>
    <m/>
  </r>
  <r>
    <n v="634"/>
    <x v="31"/>
    <x v="301"/>
    <s v="MONTENEGRO HELEN L."/>
    <s v="TOPS (ADMIN CSU)"/>
    <x v="1"/>
    <d v="2020-02-11T00:00:00"/>
    <d v="2020-02-11T00:00:00"/>
    <s v="OTHER"/>
    <s v="CALAMITY LEAVE"/>
    <s v="1 OTHER"/>
    <n v="1"/>
    <m/>
  </r>
  <r>
    <n v="634"/>
    <x v="31"/>
    <x v="301"/>
    <s v="MONTENEGRO HELEN L."/>
    <s v="TOPS (ADMIN CSU)"/>
    <x v="1"/>
    <d v="2020-02-13T00:00:00"/>
    <d v="2020-02-13T00:00:00"/>
    <s v="OTHER"/>
    <s v="CALAMITY LEAVE"/>
    <s v="1 OTHER"/>
    <n v="1"/>
    <m/>
  </r>
  <r>
    <n v="635"/>
    <x v="31"/>
    <x v="331"/>
    <s v="DIMAPILIS DENNIS C."/>
    <s v="TOPS (ADMIN CSU)"/>
    <x v="1"/>
    <d v="2020-03-09T00:00:00"/>
    <d v="2020-03-09T00:00:00"/>
    <s v="SL"/>
    <m/>
    <s v="1 SL"/>
    <n v="1"/>
    <m/>
  </r>
  <r>
    <n v="636"/>
    <x v="31"/>
    <x v="283"/>
    <s v="DE LUNA ERNESTO "/>
    <s v="PICNIC GROVE"/>
    <x v="0"/>
    <d v="2020-02-11T00:00:00"/>
    <d v="2020-02-14T00:00:00"/>
    <s v="OTHER"/>
    <s v="CALAMITY LEAVE"/>
    <s v="4 OTHER"/>
    <n v="4"/>
    <m/>
  </r>
  <r>
    <n v="637"/>
    <x v="31"/>
    <x v="318"/>
    <s v="HERNANDEZ ROBERTO M."/>
    <s v="FPTMNHS"/>
    <x v="1"/>
    <d v="2020-03-01T00:00:00"/>
    <d v="2020-03-31T00:00:00"/>
    <s v="SL"/>
    <m/>
    <s v="22 SL"/>
    <n v="22"/>
    <m/>
  </r>
  <r>
    <n v="638"/>
    <x v="31"/>
    <x v="284"/>
    <s v="HERNANDEZ ROBERTO M."/>
    <s v="FPTMNHS"/>
    <x v="1"/>
    <d v="2020-02-01T00:00:00"/>
    <d v="2020-02-29T00:00:00"/>
    <s v="VL"/>
    <m/>
    <s v="20 VL"/>
    <n v="20"/>
    <m/>
  </r>
  <r>
    <n v="639"/>
    <x v="31"/>
    <x v="259"/>
    <s v="HERNANDEZ ROBERTO M."/>
    <s v="FPTMNHS"/>
    <x v="1"/>
    <d v="2020-01-01T00:00:00"/>
    <d v="2020-01-31T00:00:00"/>
    <s v="VL"/>
    <m/>
    <s v="23 VL"/>
    <n v="23"/>
    <m/>
  </r>
  <r>
    <n v="640"/>
    <x v="31"/>
    <x v="335"/>
    <s v="OLINO PRECIOSA A."/>
    <s v="GSO"/>
    <x v="1"/>
    <d v="2020-02-24T00:00:00"/>
    <d v="2020-02-24T00:00:00"/>
    <s v="SL"/>
    <m/>
    <s v="1 SL"/>
    <n v="1"/>
    <m/>
  </r>
  <r>
    <n v="640"/>
    <x v="31"/>
    <x v="335"/>
    <s v="OLINO PRECIOSA A."/>
    <s v="GSO"/>
    <x v="1"/>
    <d v="2020-02-26T00:00:00"/>
    <d v="2020-02-28T00:00:00"/>
    <s v="SL"/>
    <m/>
    <s v="3 SL"/>
    <n v="3"/>
    <m/>
  </r>
  <r>
    <n v="641"/>
    <x v="31"/>
    <x v="335"/>
    <s v="OLINO PRECIOSA A."/>
    <s v="GSO"/>
    <x v="1"/>
    <d v="2020-02-19T00:00:00"/>
    <d v="2020-02-21T00:00:00"/>
    <s v="OTHER"/>
    <s v="PARENTAL OBLIGATION"/>
    <s v="3 OTHER"/>
    <n v="3"/>
    <m/>
  </r>
  <r>
    <n v="642"/>
    <x v="31"/>
    <x v="301"/>
    <s v="OLINO PRECIOSA A."/>
    <s v="GSO"/>
    <x v="1"/>
    <d v="2020-01-14T00:00:00"/>
    <d v="2020-01-17T00:00:00"/>
    <s v="OTHER"/>
    <s v="CALAMITY LEAVE"/>
    <s v="4 OTHER"/>
    <n v="4"/>
    <m/>
  </r>
  <r>
    <n v="642"/>
    <x v="31"/>
    <x v="301"/>
    <s v="OLINO PRECIOSA A."/>
    <s v="GSO"/>
    <x v="1"/>
    <d v="2020-01-20T00:00:00"/>
    <d v="2020-01-20T00:00:00"/>
    <s v="OTHER"/>
    <s v="CALAMITY LEAVE"/>
    <s v="1 OTHER"/>
    <n v="1"/>
    <m/>
  </r>
  <r>
    <n v="643"/>
    <x v="31"/>
    <x v="285"/>
    <s v="DE VILLA OFELIA G."/>
    <s v="COMELEC"/>
    <x v="1"/>
    <d v="2020-01-31T00:00:00"/>
    <d v="2020-01-31T00:00:00"/>
    <s v="OTHER"/>
    <s v="EMERGENCY LEAVE"/>
    <s v="1 OTHER"/>
    <n v="1"/>
    <m/>
  </r>
  <r>
    <n v="643"/>
    <x v="31"/>
    <x v="285"/>
    <s v="DE VILLA OFELIA G."/>
    <s v="COMELEC"/>
    <x v="1"/>
    <d v="2020-02-13T00:00:00"/>
    <d v="2020-02-14T00:00:00"/>
    <s v="OTHER"/>
    <s v="EMERGENCY LEAVE"/>
    <s v="2 OTHER"/>
    <n v="2"/>
    <m/>
  </r>
  <r>
    <n v="643"/>
    <x v="31"/>
    <x v="284"/>
    <s v="DE VILLA OFELIA G."/>
    <s v="COMELEC"/>
    <x v="1"/>
    <d v="2020-01-15T00:00:00"/>
    <d v="2020-01-16T00:00:00"/>
    <s v="OTHER"/>
    <s v="CALAMITY LEAVE"/>
    <s v="2 OTHER"/>
    <n v="2"/>
    <m/>
  </r>
  <r>
    <n v="644"/>
    <x v="31"/>
    <x v="264"/>
    <s v="DE VILLA OFELIA G."/>
    <s v="COMELEC"/>
    <x v="1"/>
    <d v="2020-01-10T00:00:00"/>
    <d v="2020-01-10T00:00:00"/>
    <s v="OTHER"/>
    <s v="GRADUATION LEAVE"/>
    <s v="1 OTHER"/>
    <n v="1"/>
    <m/>
  </r>
  <r>
    <n v="645"/>
    <x v="31"/>
    <x v="284"/>
    <s v="MENDOZA ARRIES N."/>
    <s v="COMELEC"/>
    <x v="1"/>
    <d v="2020-02-07T00:00:00"/>
    <d v="2020-02-07T00:00:00"/>
    <s v="OTHER"/>
    <s v="CALAMITY LEAVE"/>
    <s v="1 OTHER"/>
    <n v="1"/>
    <m/>
  </r>
  <r>
    <n v="645"/>
    <x v="31"/>
    <x v="284"/>
    <s v="MENDOZA ARRIES N."/>
    <s v="COMELEC"/>
    <x v="1"/>
    <d v="2020-02-10T00:00:00"/>
    <d v="2020-02-10T00:00:00"/>
    <s v="OTHER"/>
    <s v="CALAMITY LEAVE"/>
    <s v="1 OTHER"/>
    <n v="1"/>
    <m/>
  </r>
  <r>
    <n v="645"/>
    <x v="31"/>
    <x v="284"/>
    <s v="MENDOZA ARRIES N."/>
    <s v="COMELEC"/>
    <x v="1"/>
    <d v="2020-02-14T00:00:00"/>
    <d v="2020-02-14T00:00:00"/>
    <s v="OTHER"/>
    <s v="CALAMITY LEAVE"/>
    <s v="1 OTHER"/>
    <n v="1"/>
    <m/>
  </r>
  <r>
    <n v="695"/>
    <x v="32"/>
    <x v="116"/>
    <s v="ANACAY LEVIE B."/>
    <s v="ACCOUNTING"/>
    <x v="1"/>
    <s v="5/16/2022"/>
    <s v="5/16/2022"/>
    <s v="SL"/>
    <s v=""/>
    <s v="1 SL"/>
    <n v="1"/>
    <m/>
  </r>
  <r>
    <n v="695"/>
    <x v="32"/>
    <x v="116"/>
    <s v="ANACAY LEVIE B."/>
    <s v="ACCOUNTING"/>
    <x v="1"/>
    <s v="5/26/2022"/>
    <s v="5/26/2022"/>
    <s v="SL"/>
    <s v=""/>
    <s v="1 SL"/>
    <n v="1"/>
    <m/>
  </r>
  <r>
    <n v="695"/>
    <x v="32"/>
    <x v="116"/>
    <s v="ANACAY LEVIE B."/>
    <s v="ACCOUNTING"/>
    <x v="1"/>
    <s v="5/31/2022"/>
    <s v="5/31/2022"/>
    <s v="SL"/>
    <s v=""/>
    <s v="1 SL"/>
    <n v="1"/>
    <m/>
  </r>
  <r>
    <n v="696"/>
    <x v="32"/>
    <x v="336"/>
    <s v="ESTRANGCO MERCY U."/>
    <s v="MAHOGANY MARKET"/>
    <x v="1"/>
    <s v="6/13/2022"/>
    <s v="6/14/2022"/>
    <s v="SL"/>
    <s v=""/>
    <s v="2 SL"/>
    <n v="2"/>
    <m/>
  </r>
  <r>
    <n v="697"/>
    <x v="32"/>
    <x v="118"/>
    <s v="MENDOZA LOURDES G."/>
    <s v="PIO"/>
    <x v="1"/>
    <s v="6/20/2022"/>
    <s v="6/20/2022"/>
    <s v="OTHER"/>
    <s v="SPECIAL PRIVILEGE"/>
    <s v="1 OTHER"/>
    <n v="1"/>
    <m/>
  </r>
  <r>
    <n v="698"/>
    <x v="32"/>
    <x v="0"/>
    <s v="FERMA MARIA I."/>
    <s v="LCR"/>
    <x v="1"/>
    <s v="5/30/2022"/>
    <s v="5/30/2022"/>
    <s v="SL"/>
    <s v=""/>
    <s v="1 SL"/>
    <n v="1"/>
    <m/>
  </r>
  <r>
    <n v="699"/>
    <x v="32"/>
    <x v="5"/>
    <s v="MAGUINAO GILBERT  "/>
    <s v="GSO"/>
    <x v="1"/>
    <s v="6/14/2022"/>
    <s v="6/15/2022"/>
    <s v="SL"/>
    <s v=""/>
    <s v="2 SL"/>
    <n v="2"/>
    <m/>
  </r>
  <r>
    <n v="700"/>
    <x v="32"/>
    <x v="16"/>
    <s v="ESPIRITU RONALD M."/>
    <s v="CTO"/>
    <x v="1"/>
    <s v="7/15/2022"/>
    <s v="7/15/2022"/>
    <s v="VL"/>
    <s v=""/>
    <s v="1 VL"/>
    <n v="1"/>
    <m/>
  </r>
  <r>
    <n v="701"/>
    <x v="32"/>
    <x v="31"/>
    <s v="REYES ELSA T."/>
    <s v="SP"/>
    <x v="1"/>
    <s v="6/10/2022"/>
    <s v="6/10/2022"/>
    <s v="SL"/>
    <s v=""/>
    <s v="1 SL"/>
    <n v="1"/>
    <m/>
  </r>
  <r>
    <n v="702"/>
    <x v="32"/>
    <x v="1"/>
    <s v="ALCAZAR ZENAIDA S."/>
    <s v="CHO"/>
    <x v="1"/>
    <s v="6/24/2022"/>
    <s v="6/24/2022"/>
    <s v="VL"/>
    <s v=""/>
    <s v="1 VL"/>
    <n v="1"/>
    <m/>
  </r>
  <r>
    <n v="703"/>
    <x v="32"/>
    <x v="336"/>
    <s v="OLEGARIO LEONARD ERIC B."/>
    <s v="CEO"/>
    <x v="1"/>
    <s v="6/24/2022"/>
    <s v="6/24/2022"/>
    <s v="OTHER"/>
    <s v="FORCE LEAVE"/>
    <s v="1 OTHER"/>
    <n v="1"/>
    <m/>
  </r>
  <r>
    <n v="704"/>
    <x v="32"/>
    <x v="22"/>
    <s v="ORTIZ TRINIDAD D."/>
    <s v="GSO"/>
    <x v="1"/>
    <s v="6/9/2022"/>
    <s v="6/16/2022"/>
    <s v="VL"/>
    <s v=""/>
    <s v="6 VL"/>
    <n v="6"/>
    <m/>
  </r>
  <r>
    <n v="705"/>
    <x v="32"/>
    <x v="336"/>
    <s v="IGNO CRISTINA M."/>
    <s v="HRMO"/>
    <x v="1"/>
    <s v="6/13/2022"/>
    <s v="6/16/2022"/>
    <s v="VL"/>
    <s v=""/>
    <s v="4 VL"/>
    <n v="4"/>
    <m/>
  </r>
  <r>
    <n v="706"/>
    <x v="32"/>
    <x v="46"/>
    <s v="BAYANI MACY A."/>
    <n v="0"/>
    <x v="0"/>
    <s v="5/20/2022"/>
    <s v="5/20/2022"/>
    <s v="OTHER"/>
    <s v="R.A 8552"/>
    <s v="1 OTHER"/>
    <n v="1"/>
    <m/>
  </r>
  <r>
    <n v="707"/>
    <x v="32"/>
    <x v="66"/>
    <s v="OLEGARIO TEOFISTA B."/>
    <s v="CTO"/>
    <x v="1"/>
    <s v="6/27/2022"/>
    <s v="6/27/2022"/>
    <s v="SL"/>
    <s v=""/>
    <s v="1 SL"/>
    <n v="1"/>
    <m/>
  </r>
  <r>
    <n v="707"/>
    <x v="32"/>
    <x v="66"/>
    <s v="OLEGARIO TEOFISTA B."/>
    <s v="CTO"/>
    <x v="1"/>
    <s v="6/29/2022"/>
    <s v="6/29/2022"/>
    <s v="SL"/>
    <s v=""/>
    <s v="1 SL"/>
    <n v="1"/>
    <m/>
  </r>
  <r>
    <n v="708"/>
    <x v="32"/>
    <x v="51"/>
    <s v="VILLANUEVA PABLO B."/>
    <s v="PICNIC GROVE"/>
    <x v="1"/>
    <s v="6/27/2022"/>
    <s v="6/27/2022"/>
    <s v="SL"/>
    <s v=""/>
    <s v="1 SL"/>
    <n v="1"/>
    <m/>
  </r>
  <r>
    <n v="708"/>
    <x v="32"/>
    <x v="51"/>
    <s v="VILLANUEVA PABLO B."/>
    <s v="PICNIC GROVE"/>
    <x v="1"/>
    <s v="6/29/2022"/>
    <s v="6/29/2022"/>
    <s v="SL"/>
    <s v=""/>
    <s v="1 SL"/>
    <n v="1"/>
    <m/>
  </r>
  <r>
    <n v="709"/>
    <x v="32"/>
    <x v="64"/>
    <s v="MENDOZA JUANITO N."/>
    <s v="PICNIC GROVE"/>
    <x v="1"/>
    <s v="6/26/2022"/>
    <s v="6/29/2022"/>
    <s v="SL"/>
    <s v=""/>
    <s v="3 SL"/>
    <n v="3"/>
    <m/>
  </r>
  <r>
    <n v="710"/>
    <x v="32"/>
    <x v="71"/>
    <s v="PAITON MARY ANN M."/>
    <s v="CHARACTER OFFICE"/>
    <x v="1"/>
    <s v="7/4/2022"/>
    <s v="7/4/2022"/>
    <s v="SL"/>
    <s v=""/>
    <s v="1 SL"/>
    <n v="1"/>
    <m/>
  </r>
  <r>
    <n v="711"/>
    <x v="32"/>
    <x v="4"/>
    <s v="ANGCAYA RUFINA P."/>
    <s v="LCR"/>
    <x v="1"/>
    <s v="7/11/2022"/>
    <s v="7/11/2022"/>
    <s v="OTHER"/>
    <s v="SPECIAL PRIVILEGE"/>
    <s v="1 OTHER"/>
    <n v="1"/>
    <m/>
  </r>
  <r>
    <n v="712"/>
    <x v="32"/>
    <x v="4"/>
    <s v="DUNGO PURISIMA CORAZON E."/>
    <s v="CTO"/>
    <x v="1"/>
    <s v="6/30/2022"/>
    <s v="6/30/2022"/>
    <s v="SL"/>
    <s v=""/>
    <s v="1 SL"/>
    <n v="1"/>
    <m/>
  </r>
  <r>
    <n v="713"/>
    <x v="32"/>
    <x v="45"/>
    <s v="DE VILLA OFELIA G."/>
    <s v="COMELEC"/>
    <x v="1"/>
    <s v="7/26/2022"/>
    <s v="7/26/2022"/>
    <s v="OTHER"/>
    <s v="SPECIAL PRIVILEGE"/>
    <s v="1 OTHER"/>
    <n v="1"/>
    <m/>
  </r>
  <r>
    <n v="714"/>
    <x v="32"/>
    <x v="9"/>
    <s v="FELLO VIRGILIO O."/>
    <n v="0"/>
    <x v="0"/>
    <s v="6/1/2022"/>
    <s v="6/3/2022"/>
    <s v="SL"/>
    <s v=""/>
    <s v="3 SL"/>
    <n v="3"/>
    <m/>
  </r>
  <r>
    <n v="714"/>
    <x v="32"/>
    <x v="9"/>
    <s v="FELLO VIRGILIO O."/>
    <n v="0"/>
    <x v="0"/>
    <s v="6/6/2022"/>
    <s v="6/10/2022"/>
    <s v="SL"/>
    <s v=""/>
    <s v="5 SL"/>
    <n v="5"/>
    <m/>
  </r>
  <r>
    <n v="714"/>
    <x v="32"/>
    <x v="9"/>
    <s v="FELLO VIRGILIO O."/>
    <n v="0"/>
    <x v="0"/>
    <s v="6/13/2022"/>
    <s v="6/17/2022"/>
    <s v="SL"/>
    <s v=""/>
    <s v="5 SL"/>
    <n v="5"/>
    <m/>
  </r>
  <r>
    <n v="714"/>
    <x v="32"/>
    <x v="9"/>
    <s v="FELLO VIRGILIO O."/>
    <n v="0"/>
    <x v="0"/>
    <s v="6/20/2022"/>
    <s v="6/20/2022"/>
    <s v="SL"/>
    <s v=""/>
    <s v="1 SL"/>
    <n v="1"/>
    <m/>
  </r>
  <r>
    <n v="714"/>
    <x v="32"/>
    <x v="9"/>
    <s v="FELLO VIRGILIO O."/>
    <n v="0"/>
    <x v="0"/>
    <s v="6/22/2022"/>
    <s v="6/22/2022"/>
    <s v="SL"/>
    <s v=""/>
    <s v="1 SL"/>
    <n v="1"/>
    <m/>
  </r>
  <r>
    <n v="715"/>
    <x v="32"/>
    <x v="67"/>
    <s v="IGNO CRISTINA M."/>
    <s v="HRMO"/>
    <x v="1"/>
    <s v="7/18/2022"/>
    <s v="7/18/2022"/>
    <s v="VL"/>
    <s v=""/>
    <s v="1 VL"/>
    <n v="1"/>
    <m/>
  </r>
  <r>
    <n v="715"/>
    <x v="32"/>
    <x v="67"/>
    <s v="IGNO CRISTINA M."/>
    <s v="HRMO"/>
    <x v="1"/>
    <s v="7/20/2022"/>
    <s v="7/20/2022"/>
    <s v="VL"/>
    <s v=""/>
    <s v="1 VL"/>
    <n v="1"/>
    <m/>
  </r>
  <r>
    <n v="715"/>
    <x v="32"/>
    <x v="67"/>
    <s v="IGNO CRISTINA M."/>
    <s v="HRMO"/>
    <x v="1"/>
    <s v="7/22/2022"/>
    <s v="7/22/2022"/>
    <s v="VL"/>
    <s v=""/>
    <s v="1 VL"/>
    <n v="1"/>
    <m/>
  </r>
  <r>
    <n v="716"/>
    <x v="32"/>
    <x v="116"/>
    <s v="AMORA ELISA S."/>
    <s v="CTO"/>
    <x v="1"/>
    <s v="6/8/2022"/>
    <s v="6/8/2022"/>
    <s v="SL"/>
    <s v=""/>
    <s v="1 SL"/>
    <n v="1"/>
    <m/>
  </r>
  <r>
    <n v="717"/>
    <x v="32"/>
    <x v="116"/>
    <s v="DIMAPILIS JOSEPHINE P."/>
    <s v="CTO"/>
    <x v="1"/>
    <s v="6/15/2022"/>
    <s v="6/15/2022"/>
    <s v="OTHER"/>
    <s v="SPECIAL PRIVILEGE"/>
    <s v="1 OTHER"/>
    <n v="1"/>
    <m/>
  </r>
  <r>
    <n v="718"/>
    <x v="32"/>
    <x v="67"/>
    <s v="SUSA NANETE B."/>
    <s v="ONT"/>
    <x v="1"/>
    <s v="8/1/2022"/>
    <s v="8/1/2022"/>
    <s v="VL"/>
    <s v=""/>
    <s v="1 VL"/>
    <n v="1"/>
    <m/>
  </r>
  <r>
    <n v="719"/>
    <x v="32"/>
    <x v="67"/>
    <s v="SUSA NANETE B."/>
    <s v="ONT"/>
    <x v="1"/>
    <s v="7/29/2022"/>
    <s v="7/29/2022"/>
    <s v="VL"/>
    <s v=""/>
    <s v="1 VL"/>
    <n v="1"/>
    <m/>
  </r>
  <r>
    <n v="720"/>
    <x v="32"/>
    <x v="76"/>
    <s v="VERGARA ANACIETA M."/>
    <s v="CSWDO"/>
    <x v="1"/>
    <s v="7/6/2022"/>
    <s v="7/6/2022"/>
    <s v="SL"/>
    <s v=""/>
    <s v="1 SL"/>
    <n v="1"/>
    <m/>
  </r>
  <r>
    <n v="721"/>
    <x v="32"/>
    <x v="67"/>
    <s v="ERIDAO ROSALINDA P."/>
    <s v="CSWDO"/>
    <x v="1"/>
    <s v="6/29/2022"/>
    <s v="6/29/2022"/>
    <s v="SL"/>
    <s v=""/>
    <s v="1 SL"/>
    <n v="1"/>
    <m/>
  </r>
  <r>
    <n v="721"/>
    <x v="32"/>
    <x v="67"/>
    <s v="ERIDAO ROSALINDA P."/>
    <s v="CSWDO"/>
    <x v="1"/>
    <s v="7/5/2022"/>
    <s v="7/5/2022"/>
    <s v="SL"/>
    <s v=""/>
    <s v="1 SL"/>
    <n v="1"/>
    <m/>
  </r>
  <r>
    <n v="722"/>
    <x v="32"/>
    <x v="4"/>
    <s v="VERGARA CATHERINE R."/>
    <s v="CSWDO"/>
    <x v="1"/>
    <s v="7/5/2022"/>
    <s v="7/5/2022"/>
    <s v="OTHER"/>
    <s v="SPECIAL PRIVILEGE"/>
    <s v="1 OTHER"/>
    <n v="1"/>
    <m/>
  </r>
  <r>
    <n v="723"/>
    <x v="32"/>
    <x v="4"/>
    <s v="VERGARA CATHERINE R."/>
    <s v="CSWDO"/>
    <x v="1"/>
    <s v="6/30/2022"/>
    <s v="7/1/2022"/>
    <s v="SL"/>
    <s v=""/>
    <s v="2 SL"/>
    <n v="2"/>
    <m/>
  </r>
  <r>
    <n v="724"/>
    <x v="32"/>
    <x v="4"/>
    <s v="VERGARA CATHERINE R."/>
    <s v="CSWDO"/>
    <x v="1"/>
    <s v="6/29/2022"/>
    <s v="6/29/2022"/>
    <s v="OTHER"/>
    <s v="EMERGENCY LEAVE"/>
    <s v="1 OTHER"/>
    <n v="1"/>
    <m/>
  </r>
  <r>
    <n v="725"/>
    <x v="32"/>
    <x v="4"/>
    <s v="VIDALLO WINNIE R."/>
    <s v="CTO"/>
    <x v="1"/>
    <s v="7/6/2022"/>
    <s v="7/6/2022"/>
    <s v="OTHER"/>
    <s v="SPECIAL PRIVILEGE"/>
    <s v="1 OTHER"/>
    <n v="1"/>
    <m/>
  </r>
  <r>
    <n v="726"/>
    <x v="32"/>
    <x v="71"/>
    <s v="DUNGO PURISIMA CORAZON E."/>
    <s v="CTO"/>
    <x v="1"/>
    <s v="7/8/2022"/>
    <s v="7/8/2022"/>
    <s v="SL"/>
    <s v=""/>
    <s v="1 SL"/>
    <n v="1"/>
    <m/>
  </r>
  <r>
    <n v="727"/>
    <x v="32"/>
    <x v="71"/>
    <s v="DIMARANAN RODORA G."/>
    <s v="HRMO"/>
    <x v="1"/>
    <s v="7/4/2022"/>
    <s v="7/4/2022"/>
    <s v="SL"/>
    <s v=""/>
    <s v="1 SL"/>
    <n v="1"/>
    <m/>
  </r>
  <r>
    <n v="728"/>
    <x v="32"/>
    <x v="71"/>
    <s v="MIRANDA MARIA LOIDA M."/>
    <s v="ACCOUNTING"/>
    <x v="1"/>
    <s v="7/4/2022"/>
    <s v="7/4/2022"/>
    <s v="OTHER"/>
    <s v="SPECIAL PRIVILEGE"/>
    <s v="1 OTHER"/>
    <n v="1"/>
    <m/>
  </r>
  <r>
    <n v="729"/>
    <x v="32"/>
    <x v="4"/>
    <s v="ROCILLO CECILLA A."/>
    <s v="ACCOUNTING"/>
    <x v="1"/>
    <s v="7/12/2022"/>
    <s v="7/15/2022"/>
    <s v="OTHER"/>
    <s v="FORCE LEAVE"/>
    <s v="4 OTHER"/>
    <n v="4"/>
    <m/>
  </r>
  <r>
    <n v="730"/>
    <x v="32"/>
    <x v="66"/>
    <s v="ENMACIO LEILA A."/>
    <s v="ACCOUNTING"/>
    <x v="1"/>
    <s v="6/27/2022"/>
    <s v="6/27/2022"/>
    <s v="OTHER"/>
    <s v="SPECIAL PRIVILEGE"/>
    <s v="1 OTHER"/>
    <n v="1"/>
    <m/>
  </r>
  <r>
    <n v="731"/>
    <x v="32"/>
    <x v="56"/>
    <s v="GUAÑEZO MA. GINA P."/>
    <s v="CTO"/>
    <x v="1"/>
    <s v="6/29/2022"/>
    <s v="6/29/2022"/>
    <s v="SL"/>
    <s v=""/>
    <s v="1 SL"/>
    <n v="1"/>
    <m/>
  </r>
  <r>
    <n v="732"/>
    <x v="32"/>
    <x v="36"/>
    <s v="SUSA NANETE B."/>
    <s v="ONT"/>
    <x v="1"/>
    <s v="7/8/2022"/>
    <s v="7/8/2022"/>
    <s v="SL"/>
    <s v=""/>
    <s v="1 SL"/>
    <n v="1"/>
    <m/>
  </r>
  <r>
    <n v="733"/>
    <x v="32"/>
    <x v="76"/>
    <s v="DELFINO NINA C."/>
    <s v="ONT"/>
    <x v="1"/>
    <s v="7/2/2022"/>
    <s v="7/5/2022"/>
    <s v="SL"/>
    <s v=""/>
    <s v="2 SL"/>
    <n v="2"/>
    <m/>
  </r>
  <r>
    <n v="734"/>
    <x v="32"/>
    <x v="76"/>
    <s v="DELFINO NINA C."/>
    <s v="ONT"/>
    <x v="1"/>
    <s v="6/14/2022"/>
    <s v="6/16/2022"/>
    <s v="SL"/>
    <s v=""/>
    <s v="3 SL"/>
    <n v="3"/>
    <m/>
  </r>
  <r>
    <n v="734"/>
    <x v="32"/>
    <x v="16"/>
    <s v="DELFINO NINA C."/>
    <s v="ONT"/>
    <x v="1"/>
    <s v="6/18/2022"/>
    <s v="6/21/2022"/>
    <s v="SL"/>
    <s v=""/>
    <s v="2 SL"/>
    <n v="2"/>
    <m/>
  </r>
  <r>
    <n v="735"/>
    <x v="32"/>
    <x v="64"/>
    <s v="DIMARANAN PERPETUA F."/>
    <s v="TIPID IMPOK"/>
    <x v="1"/>
    <s v="6/17/2022"/>
    <s v="6/17/2022"/>
    <s v="SL"/>
    <s v=""/>
    <s v="1 SL"/>
    <n v="1"/>
    <m/>
  </r>
  <r>
    <n v="735"/>
    <x v="32"/>
    <x v="64"/>
    <s v="DIMARANAN PERPETUA F."/>
    <s v="TIPID IMPOK"/>
    <x v="1"/>
    <s v="6/23/2022"/>
    <s v="6/23/2022"/>
    <s v="SL"/>
    <s v=""/>
    <s v="1 SL"/>
    <n v="1"/>
    <m/>
  </r>
  <r>
    <n v="736"/>
    <x v="32"/>
    <x v="4"/>
    <s v="GARCIA HAIZEL M."/>
    <s v="CCT"/>
    <x v="1"/>
    <s v="7/1/2022"/>
    <s v="7/1/2022"/>
    <s v="SL"/>
    <s v=""/>
    <s v="1 SL"/>
    <n v="1"/>
    <m/>
  </r>
  <r>
    <n v="737"/>
    <x v="32"/>
    <x v="4"/>
    <s v="AMORA ELISA ! S."/>
    <s v="ACCOUNTING"/>
    <x v="1"/>
    <s v="7/1/2022"/>
    <s v="7/1/2022"/>
    <s v="SL"/>
    <s v=""/>
    <s v="1 SL"/>
    <n v="1"/>
    <m/>
  </r>
  <r>
    <n v="738"/>
    <x v="32"/>
    <x v="4"/>
    <s v="FERNANDEZ MILAGROS C."/>
    <s v="CTO"/>
    <x v="1"/>
    <s v="7/1/2022"/>
    <s v="7/1/2022"/>
    <s v="SL"/>
    <s v=""/>
    <s v="1 SL"/>
    <n v="1"/>
    <m/>
  </r>
  <r>
    <n v="739"/>
    <x v="32"/>
    <x v="70"/>
    <s v="DE GRANO MA. ERLINDA F."/>
    <s v="CTO"/>
    <x v="1"/>
    <s v="7/1/2022"/>
    <s v="7/1/2022"/>
    <s v="OTHER"/>
    <s v="SPECIAL PRIVILEGE"/>
    <s v="1 OTHER"/>
    <n v="1"/>
    <m/>
  </r>
  <r>
    <n v="740"/>
    <x v="32"/>
    <x v="56"/>
    <s v="MACAPUNO FELIX  "/>
    <s v="CENRO"/>
    <x v="1"/>
    <s v="6/28/2022"/>
    <s v="6/28/2022"/>
    <s v="SL"/>
    <s v=""/>
    <s v="1 SL"/>
    <n v="1"/>
    <m/>
  </r>
  <r>
    <n v="741"/>
    <x v="32"/>
    <x v="337"/>
    <s v="ALCAZAR AINEE JOY C."/>
    <s v="ONT"/>
    <x v="1"/>
    <s v="6/23/2022"/>
    <s v="6/23/2022"/>
    <s v="SL"/>
    <s v=""/>
    <s v="1 SL"/>
    <n v="1"/>
    <m/>
  </r>
  <r>
    <s v="741"/>
    <x v="32"/>
    <x v="337"/>
    <s v="ALCAZAR AINEE JOY C."/>
    <s v="ONT"/>
    <x v="1"/>
    <s v="6/27/2022"/>
    <s v="6/27/2022"/>
    <s v="SL"/>
    <s v=""/>
    <s v="1 SL"/>
    <n v="1"/>
    <m/>
  </r>
  <r>
    <s v="741"/>
    <x v="32"/>
    <x v="337"/>
    <s v="ALCAZAR AINEE JOY C."/>
    <s v="ONT"/>
    <x v="1"/>
    <s v="6/28/2022"/>
    <s v="6/28/2022"/>
    <s v="SL"/>
    <s v=""/>
    <s v="1 SL"/>
    <n v="1"/>
    <m/>
  </r>
  <r>
    <s v="742"/>
    <x v="32"/>
    <x v="64"/>
    <s v="MANALO CYNTHIA D."/>
    <s v="ONT"/>
    <x v="1"/>
    <s v="7/17/2022"/>
    <s v="7/17/2022"/>
    <s v="OTHER"/>
    <s v="BIRTHDAY LEAVE"/>
    <s v="0 OTHER"/>
    <n v="0"/>
    <m/>
  </r>
  <r>
    <s v="743"/>
    <x v="32"/>
    <x v="64"/>
    <s v="MANALO CYNTHIA D."/>
    <s v="ONT"/>
    <x v="1"/>
    <s v="7/16/2022"/>
    <s v="7/16/2022"/>
    <s v="OTHER"/>
    <s v="FORCE LEAVE"/>
    <s v="0 OTHER"/>
    <n v="0"/>
    <m/>
  </r>
  <r>
    <s v="743"/>
    <x v="32"/>
    <x v="64"/>
    <s v="MANALO CYNTHIA D."/>
    <s v="ONT"/>
    <x v="1"/>
    <s v="7/18/2022"/>
    <s v="7/21/2022"/>
    <s v="OTHER"/>
    <s v="FORCE LEAVE"/>
    <s v="4 OTHER"/>
    <n v="4"/>
    <m/>
  </r>
  <r>
    <s v="744"/>
    <x v="32"/>
    <x v="5"/>
    <s v="SANTERA MARICRIS S."/>
    <s v="ONT"/>
    <x v="1"/>
    <s v="7/6/2022"/>
    <s v="7/8/2022"/>
    <s v="VL"/>
    <s v=""/>
    <s v="3 VL"/>
    <n v="3"/>
    <m/>
  </r>
  <r>
    <s v="745"/>
    <x v="32"/>
    <x v="66"/>
    <s v="OLARTE GREATCHEL B."/>
    <s v="ACCOUNTING"/>
    <x v="1"/>
    <s v="6/28/2022"/>
    <s v="6/28/2022"/>
    <s v="SL"/>
    <s v=""/>
    <s v="1 SL"/>
    <n v="1"/>
    <m/>
  </r>
  <r>
    <s v="746"/>
    <x v="32"/>
    <x v="64"/>
    <s v="ORTIZ TRINIDAD D."/>
    <s v="GSO"/>
    <x v="1"/>
    <s v="6/30/2022"/>
    <s v="6/30/2022"/>
    <s v="SL"/>
    <s v=""/>
    <s v="1 SL"/>
    <n v="1"/>
    <m/>
  </r>
  <r>
    <s v="747"/>
    <x v="32"/>
    <x v="1"/>
    <s v="MAGUINAO GILBERT  "/>
    <s v="GSO"/>
    <x v="1"/>
    <s v="6/29/2022"/>
    <s v="6/29/2022"/>
    <s v="SL"/>
    <s v=""/>
    <s v="1 SL"/>
    <n v="1"/>
    <m/>
  </r>
  <r>
    <s v="748"/>
    <x v="32"/>
    <x v="22"/>
    <s v="ESCAMILLAS EVELYN M."/>
    <s v="CTO"/>
    <x v="1"/>
    <s v="6/13/2022"/>
    <s v="6/14/2022"/>
    <s v="OTHER"/>
    <s v="SPECIAL PRIVILEGE"/>
    <s v="2 OTHER"/>
    <n v="2"/>
    <m/>
  </r>
  <r>
    <s v="749"/>
    <x v="32"/>
    <x v="119"/>
    <s v="HERNANDO MERLE B."/>
    <s v="BUDGET"/>
    <x v="1"/>
    <s v="6/30/2022"/>
    <s v="6/30/2022"/>
    <s v="VL"/>
    <s v=""/>
    <s v="1 VL"/>
    <n v="1"/>
    <m/>
  </r>
  <r>
    <s v="750"/>
    <x v="32"/>
    <x v="1"/>
    <s v="LANTING AILEEN D."/>
    <s v="CHARACTER OFFICE"/>
    <x v="1"/>
    <s v="6/17/2022"/>
    <s v="6/17/2022"/>
    <s v="SL"/>
    <s v=""/>
    <s v="1 SL"/>
    <n v="1"/>
    <m/>
  </r>
  <r>
    <s v="751"/>
    <x v="32"/>
    <x v="1"/>
    <s v="MOLOD EMMA D."/>
    <s v="CHO"/>
    <x v="1"/>
    <s v="6/27/2022"/>
    <s v="6/27/2022"/>
    <s v="OTHER"/>
    <s v="SPECIAL PRIVILEGE"/>
    <s v="1 OTHER"/>
    <n v="1"/>
    <m/>
  </r>
  <r>
    <s v="752"/>
    <x v="32"/>
    <x v="49"/>
    <s v="MACASPAC JOSE VICTOR P."/>
    <s v="MAHOGANY MARKET"/>
    <x v="1"/>
    <s v="6/22/2022"/>
    <s v="6/22/2022"/>
    <s v="SL"/>
    <s v=""/>
    <s v="1 SL"/>
    <n v="1"/>
    <m/>
  </r>
  <r>
    <s v="753"/>
    <x v="32"/>
    <x v="49"/>
    <s v="TAÑEDO MARIA EVELYN C."/>
    <s v="CBO"/>
    <x v="1"/>
    <s v="6/27/2022"/>
    <s v="6/27/2022"/>
    <s v="VL"/>
    <s v=""/>
    <s v="1 VL"/>
    <n v="1"/>
    <m/>
  </r>
  <r>
    <s v="754"/>
    <x v="32"/>
    <x v="32"/>
    <s v="RODRIGUEZ GREGORIO  "/>
    <s v="CENRO"/>
    <x v="1"/>
    <s v="6/24/2022"/>
    <s v="6/24/2022"/>
    <s v="SL"/>
    <s v=""/>
    <s v="1 SL"/>
    <n v="1"/>
    <m/>
  </r>
  <r>
    <s v="755"/>
    <x v="32"/>
    <x v="70"/>
    <s v="RODRIGUEZ IGNACIO  "/>
    <s v="CENRO"/>
    <x v="1"/>
    <s v="6/24/2022"/>
    <s v="6/24/2022"/>
    <s v="SL"/>
    <s v=""/>
    <s v="1 SL"/>
    <n v="1"/>
    <m/>
  </r>
  <r>
    <s v="756"/>
    <x v="32"/>
    <x v="66"/>
    <s v="GUAÑEZO MARY ANNE P."/>
    <s v="CTO"/>
    <x v="1"/>
    <s v="7/4/2022"/>
    <s v="7/4/2022"/>
    <s v="VL"/>
    <s v=""/>
    <s v="1 VL"/>
    <n v="1"/>
    <m/>
  </r>
  <r>
    <s v="756"/>
    <x v="32"/>
    <x v="66"/>
    <s v="GUAÑEZO MARY ANNE P."/>
    <s v="CTO"/>
    <x v="1"/>
    <s v="7/8/2022"/>
    <s v="7/8/2022"/>
    <s v="VL"/>
    <s v=""/>
    <s v="1 VL"/>
    <n v="1"/>
    <m/>
  </r>
  <r>
    <s v="757"/>
    <x v="32"/>
    <x v="56"/>
    <s v="MACASPAC JOSE VICTOR P."/>
    <s v="MAHOGANY MARKET"/>
    <x v="1"/>
    <s v="6/30/2022"/>
    <s v="6/30/2022"/>
    <s v="OTHER"/>
    <s v="ANNIVERSARY"/>
    <s v="1 OTHER"/>
    <n v="1"/>
    <m/>
  </r>
  <r>
    <s v="758"/>
    <x v="32"/>
    <x v="58"/>
    <s v="ANGCAYA ANA B."/>
    <s v="GSO"/>
    <x v="1"/>
    <s v="6/20/2022"/>
    <s v="6/20/2022"/>
    <s v="VL"/>
    <s v=""/>
    <s v="1 VL"/>
    <n v="1"/>
    <m/>
  </r>
  <r>
    <s v="759"/>
    <x v="32"/>
    <x v="56"/>
    <s v="LERIO ROSEMARIE v."/>
    <s v="ACCOUNTING"/>
    <x v="1"/>
    <s v="7/18/2022"/>
    <s v="7/18/2022"/>
    <s v="VL"/>
    <s v=""/>
    <s v="1 VL"/>
    <n v="1"/>
    <m/>
  </r>
  <r>
    <s v="760"/>
    <x v="32"/>
    <x v="70"/>
    <s v="LEGASPI DOLORES B."/>
    <s v="CHO"/>
    <x v="1"/>
    <s v="6/24/2022"/>
    <s v="6/24/2022"/>
    <s v="SL"/>
    <s v=""/>
    <s v="1 SL"/>
    <n v="1"/>
    <m/>
  </r>
  <r>
    <s v="761"/>
    <x v="32"/>
    <x v="70"/>
    <s v="LEGASPI DOLORES B."/>
    <s v="CHO"/>
    <x v="1"/>
    <s v="7/5/2022"/>
    <s v="7/6/2022"/>
    <s v="VL"/>
    <s v=""/>
    <s v="2 VL"/>
    <n v="2"/>
    <m/>
  </r>
  <r>
    <s v="762"/>
    <x v="32"/>
    <x v="56"/>
    <s v="CRIZALDO THELMA U."/>
    <s v="CHO"/>
    <x v="1"/>
    <s v="7/4/2022"/>
    <s v="7/6/2022"/>
    <s v="VL"/>
    <s v=""/>
    <s v="3 VL"/>
    <n v="3"/>
    <m/>
  </r>
  <r>
    <s v="763"/>
    <x v="32"/>
    <x v="58"/>
    <s v="DE VILLA MYRNA D."/>
    <s v="GSO"/>
    <x v="1"/>
    <s v="6/22/2022"/>
    <s v="6/23/2022"/>
    <s v="VL"/>
    <s v=""/>
    <s v="2 VL"/>
    <n v="2"/>
    <m/>
  </r>
  <r>
    <s v="763"/>
    <x v="32"/>
    <x v="58"/>
    <s v="DE VILLA MYRNA D."/>
    <s v="GSO"/>
    <x v="1"/>
    <s v="6/27/2022"/>
    <s v="6/27/2022"/>
    <s v="VL"/>
    <s v=""/>
    <s v="1 VL"/>
    <n v="1"/>
    <m/>
  </r>
  <r>
    <s v="764"/>
    <x v="32"/>
    <x v="119"/>
    <s v="MAGUINAO GILBERT  "/>
    <s v="GSO"/>
    <x v="1"/>
    <s v="6/17/2022"/>
    <s v="6/17/2022"/>
    <s v="SL"/>
    <s v=""/>
    <s v="1 SL"/>
    <n v="1"/>
    <m/>
  </r>
  <r>
    <s v="764"/>
    <x v="32"/>
    <x v="119"/>
    <s v="MAGUINAO GILBERT  "/>
    <s v="GSO"/>
    <x v="1"/>
    <s v="6/23/2022"/>
    <s v="6/23/2022"/>
    <s v="SL"/>
    <s v=""/>
    <s v="1 SL"/>
    <n v="1"/>
    <m/>
  </r>
  <r>
    <s v="765"/>
    <x v="32"/>
    <x v="31"/>
    <s v="MAGUINAO GILBERT  "/>
    <s v="GSO"/>
    <x v="1"/>
    <s v="6/10/2022"/>
    <s v="6/10/2022"/>
    <s v="SL"/>
    <s v=""/>
    <s v="1 SL"/>
    <n v="1"/>
    <m/>
  </r>
  <r>
    <s v="766"/>
    <x v="32"/>
    <x v="116"/>
    <s v="DIMAPILIS ARIEL M."/>
    <s v="CTO"/>
    <x v="1"/>
    <s v="6/7/2022"/>
    <s v="6/7/2022"/>
    <s v="SL"/>
    <s v=""/>
    <s v="1 SL"/>
    <n v="1"/>
    <m/>
  </r>
  <r>
    <s v="767"/>
    <x v="32"/>
    <x v="70"/>
    <s v="ROCILLO CECILLA A."/>
    <s v="ACCOUNTING"/>
    <x v="1"/>
    <s v="6/24/2022"/>
    <s v="6/24/2022"/>
    <s v="SL"/>
    <s v=""/>
    <s v="1 SL"/>
    <n v="1"/>
    <m/>
  </r>
  <r>
    <s v="768"/>
    <x v="32"/>
    <x v="70"/>
    <s v="MAWAK MIA PAULEEN B."/>
    <s v="ACCOUNTING"/>
    <x v="1"/>
    <s v="6/23/2022"/>
    <s v="6/23/2022"/>
    <s v="SL"/>
    <s v=""/>
    <s v="1 SL"/>
    <n v="1"/>
    <m/>
  </r>
  <r>
    <s v="769"/>
    <x v="32"/>
    <x v="9"/>
    <s v="OLEGARIO NENITA A."/>
    <s v="LIBRARY"/>
    <x v="1"/>
    <s v="6/30/2022"/>
    <s v="6/30/2022"/>
    <s v="OTHER"/>
    <s v="SPECIAL PRIVILEGE"/>
    <s v="1 OTHER"/>
    <n v="1"/>
    <m/>
  </r>
  <r>
    <s v="770"/>
    <x v="32"/>
    <x v="70"/>
    <s v="OLEGARIO NENITA A."/>
    <s v="LIBRARY"/>
    <x v="1"/>
    <s v="6/27/2022"/>
    <s v="6/27/2022"/>
    <s v="SL"/>
    <s v=""/>
    <s v="1 SL"/>
    <n v="1"/>
    <m/>
  </r>
  <r>
    <s v="771"/>
    <x v="32"/>
    <x v="49"/>
    <s v="PATRICIO APRIL V."/>
    <n v="0"/>
    <x v="1"/>
    <s v="6/27/2022"/>
    <s v="6/28/2022"/>
    <s v="OTHER"/>
    <s v="SOLO PARENT"/>
    <s v="2 OTHER"/>
    <n v="2"/>
    <m/>
  </r>
  <r>
    <s v="772"/>
    <x v="32"/>
    <x v="32"/>
    <s v="SEPINO BRIGIDA M."/>
    <s v="CSWDO"/>
    <x v="1"/>
    <s v="6/27/2022"/>
    <s v="6/27/2022"/>
    <s v="OTHER"/>
    <s v="SPECIAL PRIVILEGE"/>
    <s v="1 OTHER"/>
    <n v="1"/>
    <m/>
  </r>
  <r>
    <s v="773"/>
    <x v="32"/>
    <x v="47"/>
    <s v="BAYBAY JOLINA S."/>
    <s v="CPDO"/>
    <x v="1"/>
    <s v="5/18/2022"/>
    <s v="5/20/2022"/>
    <s v="VL"/>
    <s v=""/>
    <s v="3 VL"/>
    <n v="3"/>
    <m/>
  </r>
  <r>
    <s v="773"/>
    <x v="32"/>
    <x v="47"/>
    <s v="BAYBAY JOLINA S."/>
    <s v="CPDO"/>
    <x v="1"/>
    <s v="5/23/2022"/>
    <s v="5/27/2022"/>
    <s v="VL"/>
    <s v=""/>
    <s v="5 VL"/>
    <n v="5"/>
    <m/>
  </r>
  <r>
    <s v="773"/>
    <x v="32"/>
    <x v="47"/>
    <s v="BAYBAY JOLINA S."/>
    <s v="CPDO"/>
    <x v="1"/>
    <s v="5/30/2022"/>
    <s v="6/1/2022"/>
    <s v="VL"/>
    <s v="QUARANTINE"/>
    <s v="3 VL"/>
    <n v="3"/>
    <m/>
  </r>
  <r>
    <s v="774"/>
    <x v="32"/>
    <x v="47"/>
    <s v="BAYBAY JOLINA S."/>
    <s v="CPDO"/>
    <x v="1"/>
    <s v="1/10/2022"/>
    <s v="2/1/2022"/>
    <s v="OTHER"/>
    <s v="LEAVE"/>
    <s v="17 OTHER"/>
    <n v="17"/>
    <m/>
  </r>
  <r>
    <s v="775"/>
    <x v="32"/>
    <x v="69"/>
    <s v="LOYOLA JANE A."/>
    <s v="CPDO"/>
    <x v="1"/>
    <s v="6/6/2022"/>
    <s v="6/10/2022"/>
    <s v="VL"/>
    <s v=""/>
    <s v="5 VL"/>
    <n v="5"/>
    <m/>
  </r>
  <r>
    <s v="775"/>
    <x v="32"/>
    <x v="69"/>
    <s v="LOYOLA JANE A."/>
    <s v="CPDO"/>
    <x v="1"/>
    <s v="6/13/2022"/>
    <s v="6/17/2022"/>
    <s v="VL"/>
    <s v=""/>
    <s v="5 VL"/>
    <n v="5"/>
    <m/>
  </r>
  <r>
    <s v="775"/>
    <x v="32"/>
    <x v="69"/>
    <s v="LOYOLA JANE A."/>
    <s v="CPDO"/>
    <x v="1"/>
    <s v="6/20/2022"/>
    <s v="6/24/2022"/>
    <s v="VL"/>
    <s v=""/>
    <s v="5 VL"/>
    <n v="5"/>
    <m/>
  </r>
  <r>
    <s v="776"/>
    <x v="32"/>
    <x v="116"/>
    <s v="MAGUINAO GILBERT  "/>
    <s v="GSO"/>
    <x v="1"/>
    <s v="6/8/2022"/>
    <s v="6/8/2022"/>
    <s v="SL"/>
    <s v=""/>
    <s v="1 SL"/>
    <n v="1"/>
    <m/>
  </r>
  <r>
    <s v="777"/>
    <x v="32"/>
    <x v="22"/>
    <s v="PATAWE ELMA M."/>
    <s v="DSWDO"/>
    <x v="1"/>
    <s v="6/7/2022"/>
    <s v="6/7/2022"/>
    <s v="OTHER"/>
    <s v="SPECIAL PRIVILEGE"/>
    <s v="1 OTHER"/>
    <n v="1"/>
    <m/>
  </r>
  <r>
    <s v="778"/>
    <x v="32"/>
    <x v="25"/>
    <s v="LANTING AILEEN D."/>
    <s v="CHARACTER OFFICE"/>
    <x v="1"/>
    <s v="6/7/2022"/>
    <s v="6/7/2022"/>
    <s v="SL"/>
    <s v=""/>
    <s v="1 SL"/>
    <n v="1"/>
    <m/>
  </r>
  <r>
    <s v="779"/>
    <x v="32"/>
    <x v="25"/>
    <s v="ANGCAYA JUANITO A."/>
    <s v="PICNIC GROVE"/>
    <x v="1"/>
    <s v="6/13/2022"/>
    <s v="6/17/2022"/>
    <s v="VL"/>
    <s v=""/>
    <s v="5 VL"/>
    <n v="5"/>
    <m/>
  </r>
  <r>
    <s v="779"/>
    <x v="32"/>
    <x v="25"/>
    <s v="ANGCAYA JUANITO A."/>
    <s v="PICNIC GROVE"/>
    <x v="1"/>
    <s v="6/20/2022"/>
    <s v="6/20/2022"/>
    <s v="VL"/>
    <s v=""/>
    <s v="1 VL"/>
    <n v="1"/>
    <m/>
  </r>
  <r>
    <s v="779"/>
    <x v="32"/>
    <x v="25"/>
    <s v="ANGCAYA JUANITO A."/>
    <s v="PICNIC GROVE"/>
    <x v="1"/>
    <s v="6/22/2022"/>
    <s v="6/24/2022"/>
    <s v="VL"/>
    <s v=""/>
    <s v="3 VL"/>
    <n v="3"/>
    <m/>
  </r>
  <r>
    <s v="779"/>
    <x v="32"/>
    <x v="25"/>
    <s v="ANGCAYA JUANITO A."/>
    <s v="PICNIC GROVE"/>
    <x v="1"/>
    <s v="6/27/2022"/>
    <s v="6/30/2022"/>
    <s v="VL"/>
    <s v=""/>
    <s v="4 VL"/>
    <n v="4"/>
    <m/>
  </r>
  <r>
    <s v="780"/>
    <x v="32"/>
    <x v="0"/>
    <s v="ANGCAYA JUANITO A."/>
    <s v="PICNIC GROVE"/>
    <x v="1"/>
    <s v="6/8/2022"/>
    <s v="6/10/2022"/>
    <s v="SL"/>
    <s v=""/>
    <s v="3 SL"/>
    <n v="3"/>
    <m/>
  </r>
  <r>
    <s v="781"/>
    <x v="32"/>
    <x v="338"/>
    <s v="COSME MA VICTORIA M."/>
    <s v="PICNIC GROVE"/>
    <x v="1"/>
    <s v="6/24/2022"/>
    <s v="6/28/2022"/>
    <s v="VL"/>
    <s v=""/>
    <s v="3 VL"/>
    <n v="3"/>
    <m/>
  </r>
  <r>
    <s v="782"/>
    <x v="32"/>
    <x v="338"/>
    <s v="ANARNA CRISTINA F."/>
    <s v="PICNIC GROVE"/>
    <x v="1"/>
    <s v="6/27/2022"/>
    <s v="6/27/2022"/>
    <s v="OTHER"/>
    <s v="SPECIAL PRIVILEGE"/>
    <s v="1 OTHER"/>
    <n v="1"/>
    <m/>
  </r>
  <r>
    <s v="783"/>
    <x v="32"/>
    <x v="49"/>
    <s v="DOMINGO RACHEL L."/>
    <s v="PICNIC GROVE"/>
    <x v="1"/>
    <s v="7/2/2022"/>
    <s v="7/2/2022"/>
    <s v="OTHER"/>
    <s v="SPECIAL PRIVILEGE"/>
    <s v="0 OTHER"/>
    <n v="0"/>
    <m/>
  </r>
  <r>
    <s v="784"/>
    <x v="32"/>
    <x v="0"/>
    <s v="VILLANUEVA PABLO B."/>
    <s v="PICNIC GROVE"/>
    <x v="1"/>
    <s v="6/6/2022"/>
    <s v="6/6/2022"/>
    <s v="SL"/>
    <s v=""/>
    <s v="1 SL"/>
    <n v="1"/>
    <m/>
  </r>
  <r>
    <s v="784"/>
    <x v="32"/>
    <x v="0"/>
    <s v="VILLANUEVA PABLO B."/>
    <s v="PICNIC GROVE"/>
    <x v="1"/>
    <s v="6/9/2022"/>
    <s v="6/9/2022"/>
    <s v="SL"/>
    <s v=""/>
    <s v="1 SL"/>
    <n v="1"/>
    <m/>
  </r>
  <r>
    <s v="785"/>
    <x v="32"/>
    <x v="0"/>
    <s v="DELA CRUZ EVANGELINE P."/>
    <s v="LANDTAX"/>
    <x v="1"/>
    <s v="6/17/2022"/>
    <s v="6/17/2022"/>
    <s v="VL"/>
    <s v=""/>
    <s v="1 VL"/>
    <n v="1"/>
    <m/>
  </r>
  <r>
    <s v="785"/>
    <x v="32"/>
    <x v="0"/>
    <s v="DELA CRUZ EVANGELINE P."/>
    <s v="LANDTAX"/>
    <x v="1"/>
    <s v="6/27/2022"/>
    <s v="6/27/2022"/>
    <s v="VL"/>
    <s v=""/>
    <s v="1 VL"/>
    <n v="1"/>
    <m/>
  </r>
  <r>
    <s v="786"/>
    <x v="32"/>
    <x v="31"/>
    <s v="UNTALAN DIVINA R."/>
    <s v="CTO"/>
    <x v="1"/>
    <s v="6/20/2022"/>
    <s v="6/20/2022"/>
    <s v="OTHER"/>
    <s v="SPECIAL PRIVILEGE"/>
    <s v="1 OTHER"/>
    <n v="1"/>
    <m/>
  </r>
  <r>
    <s v="787"/>
    <x v="32"/>
    <x v="119"/>
    <s v="DISEPEDA ROMELITO  "/>
    <s v="TOPS (ADMIN CSU)"/>
    <x v="1"/>
    <s v="6/1/2022"/>
    <s v="6/30/2022"/>
    <s v="SL"/>
    <s v=""/>
    <s v="22 SL"/>
    <n v="22"/>
    <m/>
  </r>
  <r>
    <s v="788"/>
    <x v="32"/>
    <x v="9"/>
    <s v="DE OCAMPO MA. ELENA D."/>
    <s v="SP"/>
    <x v="1"/>
    <s v="6/20/2022"/>
    <s v="6/20/2022"/>
    <s v="SL"/>
    <s v=""/>
    <s v="1 SL"/>
    <n v="1"/>
    <m/>
  </r>
  <r>
    <s v="789"/>
    <x v="32"/>
    <x v="25"/>
    <s v="DELA GRACIA MA. CECILIA P."/>
    <s v="ACCOUNTING"/>
    <x v="1"/>
    <s v="6/6/2022"/>
    <s v="6/6/2022"/>
    <s v="SL"/>
    <s v=""/>
    <s v="1 SL"/>
    <n v="1"/>
    <m/>
  </r>
  <r>
    <s v="790"/>
    <x v="32"/>
    <x v="25"/>
    <s v="DELA GRACIA MA. CECILIA P."/>
    <s v="ACCOUNTING"/>
    <x v="1"/>
    <s v="6/1/2022"/>
    <s v="6/1/2022"/>
    <s v="SL"/>
    <s v=""/>
    <s v="1 SL"/>
    <n v="1"/>
    <m/>
  </r>
  <r>
    <s v="791"/>
    <x v="32"/>
    <x v="61"/>
    <s v="TULIAO FLORDELIZA M."/>
    <s v="ACCOUNTING"/>
    <x v="1"/>
    <s v="6/10/2022"/>
    <s v="6/10/2022"/>
    <s v="SL"/>
    <s v=""/>
    <s v="1 SL"/>
    <n v="1"/>
    <m/>
  </r>
  <r>
    <s v="792"/>
    <x v="32"/>
    <x v="9"/>
    <s v="AMON RHEALYN O."/>
    <s v="ACCOUNTING"/>
    <x v="1"/>
    <s v="6/30/2022"/>
    <s v="6/30/2022"/>
    <s v="OTHER"/>
    <s v="SPECIAL PRIVILEGE"/>
    <s v="1 OTHER"/>
    <n v="1"/>
    <m/>
  </r>
  <r>
    <s v="793"/>
    <x v="32"/>
    <x v="58"/>
    <s v="AMON RHEALYN O."/>
    <s v="ACCOUNTING"/>
    <x v="1"/>
    <s v="6/14/2022"/>
    <s v="6/14/2022"/>
    <s v="SL"/>
    <s v=""/>
    <s v="1 SL"/>
    <n v="1"/>
    <m/>
  </r>
  <r>
    <s v="794"/>
    <x v="32"/>
    <x v="339"/>
    <s v="SUSA NANETE B."/>
    <s v="ONT"/>
    <x v="1"/>
    <s v="6/15/2022"/>
    <s v="6/17/2022"/>
    <s v="SL"/>
    <s v=""/>
    <s v="3 SL"/>
    <n v="3"/>
    <m/>
  </r>
  <r>
    <s v="795"/>
    <x v="32"/>
    <x v="336"/>
    <s v="OSTONAL IVY S."/>
    <s v="ONT"/>
    <x v="1"/>
    <s v="6/10/2022"/>
    <s v="6/10/2022"/>
    <s v="SL"/>
    <s v=""/>
    <s v="1 SL"/>
    <n v="1"/>
    <m/>
  </r>
  <r>
    <s v="795"/>
    <x v="32"/>
    <x v="336"/>
    <s v="OSTONAL IVY S."/>
    <s v="ONT"/>
    <x v="1"/>
    <s v="6/13/2022"/>
    <s v="6/15/2022"/>
    <s v="SL"/>
    <s v=""/>
    <s v="3 SL"/>
    <n v="3"/>
    <m/>
  </r>
  <r>
    <s v="796"/>
    <x v="32"/>
    <x v="9"/>
    <s v="BAYOT ANISIA P."/>
    <s v="CTO"/>
    <x v="1"/>
    <s v="6/16/2022"/>
    <s v="6/17/2022"/>
    <s v="SL"/>
    <s v=""/>
    <s v="2 SL"/>
    <n v="2"/>
    <m/>
  </r>
  <r>
    <s v="797"/>
    <x v="32"/>
    <x v="336"/>
    <s v="ALCAZAR AINEE JOY c."/>
    <s v="ONT"/>
    <x v="1"/>
    <s v="6/11/2022"/>
    <s v="6/15/2022"/>
    <s v="SL"/>
    <s v=""/>
    <s v="3 SL"/>
    <n v="3"/>
    <m/>
  </r>
  <r>
    <s v="798"/>
    <x v="32"/>
    <x v="9"/>
    <s v="VERGARA ANACIETA M."/>
    <s v="CSWDO"/>
    <x v="1"/>
    <s v="6/22/2022"/>
    <s v="6/22/2022"/>
    <s v="OTHER"/>
    <s v="SPECIAL PRIVILEGE"/>
    <s v="1 OTHER"/>
    <n v="1"/>
    <m/>
  </r>
  <r>
    <s v="799"/>
    <x v="32"/>
    <x v="7"/>
    <s v="JORGE CAROLINA M."/>
    <s v="CTO"/>
    <x v="1"/>
    <s v="6/8/2022"/>
    <s v="6/10/2022"/>
    <s v="OTHER"/>
    <s v="FORCE LEAVE"/>
    <s v="3 OTHER"/>
    <n v="3"/>
    <m/>
  </r>
  <r>
    <s v="800"/>
    <x v="32"/>
    <x v="7"/>
    <s v="BAYOT ANISIA P."/>
    <s v="CTO"/>
    <x v="1"/>
    <s v="5/31/2022"/>
    <s v="5/31/2022"/>
    <s v="SL"/>
    <s v=""/>
    <s v="1 SL"/>
    <n v="1"/>
    <m/>
  </r>
  <r>
    <s v="801"/>
    <x v="32"/>
    <x v="49"/>
    <s v="MALIGAYO YOLANDA D."/>
    <s v="CHO"/>
    <x v="1"/>
    <s v="6/27/2022"/>
    <s v="6/27/2022"/>
    <s v="VL"/>
    <s v=""/>
    <s v="1 VL"/>
    <n v="1"/>
    <m/>
  </r>
  <r>
    <s v="802"/>
    <x v="32"/>
    <x v="49"/>
    <s v="MALIGAYO YOLANDA D."/>
    <s v="CHO"/>
    <x v="1"/>
    <s v="6/20/2022"/>
    <s v="6/20/2022"/>
    <s v="SL"/>
    <s v=""/>
    <s v="1 SL"/>
    <n v="1"/>
    <m/>
  </r>
  <r>
    <s v="803"/>
    <x v="32"/>
    <x v="9"/>
    <s v="LEGASPI DOLORES B."/>
    <s v="CHO"/>
    <x v="1"/>
    <s v="6/10/2022"/>
    <s v="6/10/2022"/>
    <s v="SL"/>
    <s v=""/>
    <s v="1 SL"/>
    <n v="1"/>
    <m/>
  </r>
  <r>
    <s v="804"/>
    <x v="32"/>
    <x v="36"/>
    <s v="BORJA NECY M."/>
    <s v="CBO"/>
    <x v="1"/>
    <s v="7/8/2022"/>
    <s v="7/8/2022"/>
    <s v="VL"/>
    <s v=""/>
    <s v="1 VL"/>
    <n v="1"/>
    <m/>
  </r>
  <r>
    <n v="827"/>
    <x v="1"/>
    <x v="84"/>
    <s v="DE OCAMPO MARISSA B."/>
    <s v="THRDC"/>
    <x v="1"/>
    <d v="2022-07-29T00:00:00"/>
    <d v="2022-07-29T00:00:00"/>
    <s v="OTHER"/>
    <s v="SEC 25 EO 292- FORCE LEAVE"/>
    <s v="1 OTHER"/>
    <n v="1"/>
    <m/>
  </r>
  <r>
    <n v="827"/>
    <x v="1"/>
    <x v="84"/>
    <s v="DE OCAMPO MARISSA B."/>
    <s v="THRDC"/>
    <x v="1"/>
    <d v="2022-08-03T00:00:00"/>
    <d v="2022-08-04T00:00:00"/>
    <s v="OTHER"/>
    <s v="SEC 25 EO 292- FORCE LEAVE"/>
    <s v="2 OTHER"/>
    <n v="2"/>
    <m/>
  </r>
  <r>
    <n v="828"/>
    <x v="1"/>
    <x v="84"/>
    <s v="DE OCAMPO MARISSA B."/>
    <s v="THRDC"/>
    <x v="1"/>
    <d v="2022-06-27T00:00:00"/>
    <d v="2022-06-27T00:00:00"/>
    <s v="OTHER"/>
    <s v="SEC 21 EO 292- SPECIAL PRIVILEGE"/>
    <s v="1 OTHER"/>
    <n v="1"/>
    <m/>
  </r>
  <r>
    <n v="828"/>
    <x v="1"/>
    <x v="84"/>
    <s v="DE OCAMPO MARISSA B."/>
    <s v="THRDC"/>
    <x v="1"/>
    <d v="2022-07-05T00:00:00"/>
    <d v="2022-07-05T00:00:00"/>
    <s v="OTHER"/>
    <s v="SEC 21 EO 292- SPECIAL PRIVILEGE"/>
    <s v="1 OTHER"/>
    <n v="1"/>
    <m/>
  </r>
  <r>
    <n v="829"/>
    <x v="1"/>
    <x v="76"/>
    <s v="MANALO ELIADA F."/>
    <s v="SP"/>
    <x v="1"/>
    <d v="2022-07-06T00:00:00"/>
    <d v="2022-07-06T00:00:00"/>
    <s v="SL"/>
    <m/>
    <s v="1 SL"/>
    <n v="1"/>
    <m/>
  </r>
  <r>
    <n v="830"/>
    <x v="1"/>
    <x v="30"/>
    <s v="BANICO PILAR B."/>
    <s v="CCT"/>
    <x v="1"/>
    <d v="2022-07-11T00:00:00"/>
    <d v="2022-07-11T00:00:00"/>
    <s v="SL"/>
    <m/>
    <s v="1 SL"/>
    <n v="1"/>
    <m/>
  </r>
  <r>
    <n v="831"/>
    <x v="1"/>
    <x v="4"/>
    <s v="BURAZON CARIDAD A."/>
    <s v="CTO"/>
    <x v="1"/>
    <d v="2022-07-13T00:00:00"/>
    <d v="2022-07-13T00:00:00"/>
    <s v="OTHER"/>
    <s v="SEC 21 EO 292- SPECIAL PRIVILEGE"/>
    <s v="1 OTHER"/>
    <n v="1"/>
    <m/>
  </r>
  <r>
    <n v="832"/>
    <x v="1"/>
    <x v="71"/>
    <s v="PALADAN VICENTE  "/>
    <s v="CENRO"/>
    <x v="1"/>
    <d v="2022-07-04T00:00:00"/>
    <d v="2022-07-04T00:00:00"/>
    <s v="SL"/>
    <m/>
    <s v="1 SL"/>
    <n v="1"/>
    <m/>
  </r>
  <r>
    <n v="833"/>
    <x v="1"/>
    <x v="30"/>
    <s v="OLEGARIO LEONARD ERIC B."/>
    <s v="CEO"/>
    <x v="1"/>
    <d v="2022-07-20T00:00:00"/>
    <d v="2022-07-20T00:00:00"/>
    <s v="OTHER"/>
    <s v="SEC 25 EO 292- FORCE LEAVE"/>
    <s v="1 OTHER"/>
    <n v="1"/>
    <m/>
  </r>
  <r>
    <n v="834"/>
    <x v="1"/>
    <x v="45"/>
    <s v="MAWAK MIA PAULEEN B."/>
    <s v="ACCOUNTING"/>
    <x v="1"/>
    <d v="2022-07-04T00:00:00"/>
    <d v="2022-07-08T00:00:00"/>
    <s v="OTHER"/>
    <s v="MOURNING LEAVE"/>
    <s v="5 OTHER"/>
    <n v="5"/>
    <m/>
  </r>
  <r>
    <n v="835"/>
    <x v="1"/>
    <x v="29"/>
    <s v="ANACAY LEVIE B."/>
    <s v="ACCOUNTING"/>
    <x v="1"/>
    <d v="2022-07-08T00:00:00"/>
    <d v="2022-07-08T00:00:00"/>
    <s v="SL"/>
    <m/>
    <s v="1 SL"/>
    <n v="1"/>
    <m/>
  </r>
  <r>
    <n v="836"/>
    <x v="1"/>
    <x v="29"/>
    <s v="ANACAY LEVIE B."/>
    <s v="ACCOUNTING"/>
    <x v="1"/>
    <d v="2022-06-17T00:00:00"/>
    <d v="2022-06-17T00:00:00"/>
    <s v="SL"/>
    <m/>
    <s v="1 SL"/>
    <n v="1"/>
    <m/>
  </r>
  <r>
    <n v="837"/>
    <x v="1"/>
    <x v="14"/>
    <s v="DELA GRACIA MA. CECILIA P."/>
    <s v="ACCOUNTING"/>
    <x v="1"/>
    <d v="2022-07-21T00:00:00"/>
    <d v="2022-07-21T00:00:00"/>
    <s v="SL"/>
    <m/>
    <s v="1 SL"/>
    <n v="1"/>
    <m/>
  </r>
  <r>
    <n v="838"/>
    <x v="1"/>
    <x v="19"/>
    <s v="ANGCAYA JOHN V."/>
    <s v="ACCOUNTING"/>
    <x v="1"/>
    <d v="2022-06-14T00:00:00"/>
    <d v="2022-06-14T00:00:00"/>
    <s v="SL"/>
    <m/>
    <s v="1 SL"/>
    <n v="1"/>
    <m/>
  </r>
  <r>
    <n v="839"/>
    <x v="1"/>
    <x v="19"/>
    <s v="AMON RHEALYN O."/>
    <s v="ACCOUNTING"/>
    <x v="1"/>
    <d v="2022-07-15T00:00:00"/>
    <d v="2022-07-15T00:00:00"/>
    <s v="SL"/>
    <m/>
    <s v="1 SL"/>
    <n v="1"/>
    <m/>
  </r>
  <r>
    <n v="840"/>
    <x v="1"/>
    <x v="30"/>
    <s v="AMON RHEALYN O."/>
    <s v="ACCOUNTING"/>
    <x v="1"/>
    <d v="2022-07-11T00:00:00"/>
    <d v="2022-07-12T00:00:00"/>
    <s v="OTHER"/>
    <s v="SEC 21 EO 292- SPECIAL PRIVILEGE"/>
    <s v="2 OTHER"/>
    <n v="2"/>
    <m/>
  </r>
  <r>
    <n v="841"/>
    <x v="1"/>
    <x v="21"/>
    <s v="DIMARANAN GREGORIA C."/>
    <s v="ACCOUNTING"/>
    <x v="1"/>
    <d v="2022-07-25T00:00:00"/>
    <d v="2022-07-25T00:00:00"/>
    <s v="OTHER"/>
    <s v="SEC 21 EO 292- SPECIAL PRIVILEGE"/>
    <s v="1 OTHER"/>
    <n v="1"/>
    <m/>
  </r>
  <r>
    <n v="842"/>
    <x v="1"/>
    <x v="19"/>
    <s v="DIMARANAN GREGORIA C."/>
    <s v="ACCOUNTING"/>
    <x v="1"/>
    <d v="2022-07-15T00:00:00"/>
    <d v="2022-07-15T00:00:00"/>
    <s v="SL"/>
    <m/>
    <s v="1 SL"/>
    <n v="1"/>
    <m/>
  </r>
  <r>
    <n v="843"/>
    <x v="1"/>
    <x v="19"/>
    <s v="OLARTE GREATCHEL B."/>
    <s v="ACCOUNTING"/>
    <x v="1"/>
    <d v="2022-07-25T00:00:00"/>
    <d v="2022-07-25T00:00:00"/>
    <s v="VL"/>
    <m/>
    <s v="1 VL"/>
    <n v="1"/>
    <m/>
  </r>
  <r>
    <n v="844"/>
    <x v="1"/>
    <x v="30"/>
    <s v="BAYBAY LOLITA B."/>
    <s v="ACCOUNTING"/>
    <x v="1"/>
    <d v="2022-07-12T00:00:00"/>
    <d v="2022-07-12T00:00:00"/>
    <s v="SL"/>
    <m/>
    <s v="1 SL"/>
    <n v="1"/>
    <m/>
  </r>
  <r>
    <n v="845"/>
    <x v="1"/>
    <x v="4"/>
    <s v="DIMAPILIS DENNIS C."/>
    <s v="TOPS (ADMIN CSU)"/>
    <x v="1"/>
    <d v="2022-06-28T00:00:00"/>
    <d v="2022-06-30T00:00:00"/>
    <s v="SL"/>
    <m/>
    <s v="3 SL"/>
    <n v="3"/>
    <m/>
  </r>
  <r>
    <n v="846"/>
    <x v="1"/>
    <x v="29"/>
    <s v="MAGUINAO GILBERT  "/>
    <s v="GSO"/>
    <x v="1"/>
    <d v="2022-07-06T00:00:00"/>
    <d v="2022-07-06T00:00:00"/>
    <s v="SL"/>
    <m/>
    <s v="1 SL"/>
    <n v="1"/>
    <m/>
  </r>
  <r>
    <n v="846"/>
    <x v="1"/>
    <x v="29"/>
    <s v="MAGUINAO GILBERT  "/>
    <s v="GSO"/>
    <x v="1"/>
    <d v="2022-07-11T00:00:00"/>
    <d v="2022-07-11T00:00:00"/>
    <s v="SL"/>
    <m/>
    <s v="1 SL"/>
    <n v="1"/>
    <m/>
  </r>
  <r>
    <n v="847"/>
    <x v="1"/>
    <x v="56"/>
    <s v="DE VILLA MYRNA D."/>
    <s v="GSO"/>
    <x v="1"/>
    <d v="2022-06-28T00:00:00"/>
    <d v="2022-06-28T00:00:00"/>
    <s v="SL"/>
    <m/>
    <s v="1 SL"/>
    <n v="1"/>
    <m/>
  </r>
  <r>
    <n v="848"/>
    <x v="1"/>
    <x v="45"/>
    <s v="ORTIZ TRINIDAD D."/>
    <s v="GSO"/>
    <x v="1"/>
    <d v="2022-07-07T00:00:00"/>
    <d v="2022-07-08T00:00:00"/>
    <s v="SL"/>
    <m/>
    <s v="2 SL"/>
    <n v="2"/>
    <m/>
  </r>
  <r>
    <n v="849"/>
    <x v="1"/>
    <x v="56"/>
    <s v="DIMAPILIS VILMA T."/>
    <s v="GSO"/>
    <x v="1"/>
    <d v="2022-07-05T00:00:00"/>
    <d v="2022-07-05T00:00:00"/>
    <s v="VL"/>
    <m/>
    <s v="1 VL"/>
    <n v="1"/>
    <m/>
  </r>
  <r>
    <n v="850"/>
    <x v="1"/>
    <x v="22"/>
    <s v="JAVIER MYLENE M."/>
    <s v="CPDO"/>
    <x v="1"/>
    <d v="2022-05-31T00:00:00"/>
    <d v="2022-06-03T00:00:00"/>
    <s v="SL"/>
    <m/>
    <s v="4 SL"/>
    <n v="4"/>
    <m/>
  </r>
  <r>
    <n v="851"/>
    <x v="1"/>
    <x v="30"/>
    <s v="GOMEZ EMMA M."/>
    <s v="CEO"/>
    <x v="1"/>
    <d v="2022-07-21T00:00:00"/>
    <d v="2022-07-22T00:00:00"/>
    <s v="OTHER"/>
    <s v="SEC 25 EO 292- FORCE LEAVE"/>
    <s v="2 OTHER"/>
    <n v="2"/>
    <m/>
  </r>
  <r>
    <n v="852"/>
    <x v="1"/>
    <x v="4"/>
    <s v="ARCULLO MELISSA A."/>
    <s v="CEO"/>
    <x v="1"/>
    <d v="2022-06-20T00:00:00"/>
    <d v="2022-06-20T00:00:00"/>
    <s v="SL"/>
    <m/>
    <s v="1 SL"/>
    <n v="1"/>
    <m/>
  </r>
  <r>
    <n v="852"/>
    <x v="1"/>
    <x v="4"/>
    <s v="ARCULLO MELISSA A."/>
    <s v="CEO"/>
    <x v="1"/>
    <d v="2022-06-30T00:00:00"/>
    <d v="2022-06-30T00:00:00"/>
    <s v="SL"/>
    <m/>
    <s v="1 SL"/>
    <n v="1"/>
    <m/>
  </r>
  <r>
    <n v="853"/>
    <x v="1"/>
    <x v="70"/>
    <s v="MENDOZA PRESCILA S."/>
    <s v="CEO"/>
    <x v="1"/>
    <d v="2022-06-27T00:00:00"/>
    <d v="2022-06-27T00:00:00"/>
    <s v="SL"/>
    <m/>
    <s v="1 SL"/>
    <n v="1"/>
    <m/>
  </r>
  <r>
    <n v="854"/>
    <x v="1"/>
    <x v="45"/>
    <s v="TAÑEDO MARIA EVELYN C."/>
    <s v="CBO"/>
    <x v="1"/>
    <d v="2022-07-07T00:00:00"/>
    <d v="2022-07-08T00:00:00"/>
    <s v="SL"/>
    <m/>
    <s v="2 SL"/>
    <n v="2"/>
    <m/>
  </r>
  <r>
    <n v="855"/>
    <x v="1"/>
    <x v="8"/>
    <s v="ERIDAO ROSALINDA P."/>
    <s v="CSWDO"/>
    <x v="1"/>
    <d v="2022-07-18T00:00:00"/>
    <d v="2022-07-18T00:00:00"/>
    <s v="VL"/>
    <m/>
    <s v="1 VL"/>
    <n v="1"/>
    <m/>
  </r>
  <r>
    <n v="855"/>
    <x v="1"/>
    <x v="8"/>
    <s v="ERIDAO ROSALINDA P."/>
    <s v="CSWDO"/>
    <x v="1"/>
    <d v="2022-07-22T00:00:00"/>
    <d v="2022-07-22T00:00:00"/>
    <s v="VL"/>
    <m/>
    <s v="1 VL"/>
    <n v="1"/>
    <m/>
  </r>
  <r>
    <n v="856"/>
    <x v="1"/>
    <x v="19"/>
    <s v="ERIDAO ROSALINDA P."/>
    <s v="CSWDO"/>
    <x v="1"/>
    <d v="2022-07-14T00:00:00"/>
    <d v="2022-07-15T00:00:00"/>
    <s v="SL"/>
    <m/>
    <s v="2 SL"/>
    <n v="2"/>
    <m/>
  </r>
  <r>
    <n v="857"/>
    <x v="1"/>
    <x v="8"/>
    <s v="ERIDAO ROSALINDA P."/>
    <s v="CSWDO"/>
    <x v="1"/>
    <d v="2022-07-13T00:00:00"/>
    <d v="2022-07-13T00:00:00"/>
    <s v="OTHER"/>
    <s v="PARENTAL OBLIGATION"/>
    <s v="1 OTHER"/>
    <n v="1"/>
    <m/>
  </r>
  <r>
    <n v="858"/>
    <x v="1"/>
    <x v="29"/>
    <s v="ROZUL FLORENCIA M."/>
    <s v="CSWDO"/>
    <x v="1"/>
    <d v="2022-07-11T00:00:00"/>
    <d v="2022-07-11T00:00:00"/>
    <s v="SL"/>
    <m/>
    <s v="1 SL"/>
    <n v="1"/>
    <m/>
  </r>
  <r>
    <n v="859"/>
    <x v="1"/>
    <x v="76"/>
    <s v="PELIMBERGO MICHELLE A."/>
    <s v="CSWDO"/>
    <x v="1"/>
    <d v="2022-07-04T00:00:00"/>
    <d v="2022-07-04T00:00:00"/>
    <s v="SL"/>
    <m/>
    <s v="1 SL"/>
    <n v="1"/>
    <m/>
  </r>
  <r>
    <n v="860"/>
    <x v="1"/>
    <x v="45"/>
    <s v="VERGARA ANACIETA M."/>
    <s v="CSWDO"/>
    <x v="1"/>
    <d v="2022-07-13T00:00:00"/>
    <d v="2022-07-13T00:00:00"/>
    <s v="OTHER"/>
    <s v="SEC 21 EO 292- SPECIAL PRIVILEGE"/>
    <s v="1 OTHER"/>
    <n v="1"/>
    <m/>
  </r>
  <r>
    <n v="861"/>
    <x v="1"/>
    <x v="45"/>
    <s v="DIMAPILIS ANTHONY A."/>
    <s v="CTO"/>
    <x v="1"/>
    <d v="2022-07-06T00:00:00"/>
    <d v="2022-07-07T00:00:00"/>
    <s v="SL"/>
    <m/>
    <s v="2 SL"/>
    <n v="2"/>
    <m/>
  </r>
  <r>
    <n v="862"/>
    <x v="1"/>
    <x v="43"/>
    <s v="GATPANDAN NENITA M."/>
    <s v="LIBRARY"/>
    <x v="1"/>
    <d v="2022-05-31T00:00:00"/>
    <d v="2022-06-01T00:00:00"/>
    <s v="SL"/>
    <m/>
    <s v="2 SL"/>
    <n v="2"/>
    <m/>
  </r>
  <r>
    <n v="863"/>
    <x v="1"/>
    <x v="71"/>
    <s v="BAYHON GEORGE G."/>
    <s v="ASSESSORS OFFICE"/>
    <x v="1"/>
    <d v="2022-07-13T00:00:00"/>
    <d v="2022-07-14T00:00:00"/>
    <s v="VL"/>
    <m/>
    <s v="2 VL"/>
    <n v="2"/>
    <m/>
  </r>
  <r>
    <n v="864"/>
    <x v="1"/>
    <x v="70"/>
    <s v="DELA CRUZ EVANGELINE P."/>
    <s v="LANDTAX"/>
    <x v="1"/>
    <d v="2022-06-20T00:00:00"/>
    <d v="2022-06-20T00:00:00"/>
    <s v="SL"/>
    <m/>
    <s v="1 SL"/>
    <n v="1"/>
    <m/>
  </r>
  <r>
    <n v="864"/>
    <x v="1"/>
    <x v="70"/>
    <s v="DELA CRUZ EVANGELINE P."/>
    <s v="LANDTAX"/>
    <x v="1"/>
    <d v="2022-06-24T00:00:00"/>
    <d v="2022-06-24T00:00:00"/>
    <s v="SL"/>
    <m/>
    <s v="1 SL"/>
    <n v="1"/>
    <m/>
  </r>
  <r>
    <n v="865"/>
    <x v="1"/>
    <x v="56"/>
    <s v="REPILLO AMMY LOU M."/>
    <s v="CTO"/>
    <x v="1"/>
    <d v="2022-06-24T00:00:00"/>
    <d v="2022-06-24T00:00:00"/>
    <s v="SL"/>
    <m/>
    <s v="1 SL"/>
    <n v="1"/>
    <m/>
  </r>
  <r>
    <n v="865"/>
    <x v="1"/>
    <x v="56"/>
    <s v="REPILLO AMMY LOU M."/>
    <s v="CTO"/>
    <x v="1"/>
    <d v="2022-06-27T00:00:00"/>
    <d v="2022-06-27T00:00:00"/>
    <s v="SL"/>
    <m/>
    <s v="1 SL"/>
    <n v="1"/>
    <m/>
  </r>
  <r>
    <n v="866"/>
    <x v="1"/>
    <x v="8"/>
    <s v="MENDOZA PRESCILA S."/>
    <s v="CEO"/>
    <x v="1"/>
    <d v="2022-07-21T00:00:00"/>
    <d v="2022-07-21T00:00:00"/>
    <s v="OTHER"/>
    <s v="SEC 21 EO 292- SPECIAL PRIVILEGE"/>
    <s v="1 OTHER"/>
    <n v="1"/>
    <m/>
  </r>
  <r>
    <n v="867"/>
    <x v="1"/>
    <x v="340"/>
    <s v="TOLENTINO FE M."/>
    <s v="PICNIC GROVE"/>
    <x v="1"/>
    <d v="2022-08-01T00:00:00"/>
    <d v="2022-08-01T00:00:00"/>
    <s v="OTHER"/>
    <s v="SEC 21 EO 292- SPECIAL PRIVILEGE"/>
    <s v="1 OTHER"/>
    <n v="1"/>
    <m/>
  </r>
  <r>
    <n v="868"/>
    <x v="1"/>
    <x v="19"/>
    <s v="CORTEZ FIDELA B."/>
    <s v="TCCH/TICC"/>
    <x v="1"/>
    <d v="2022-07-07T00:00:00"/>
    <d v="2022-07-08T00:00:00"/>
    <s v="VL"/>
    <m/>
    <s v="2 VL"/>
    <n v="2"/>
    <m/>
  </r>
  <r>
    <n v="868"/>
    <x v="1"/>
    <x v="19"/>
    <s v="CORTEZ FIDELA B."/>
    <s v="TCCH/TICC"/>
    <x v="1"/>
    <d v="2022-07-11T00:00:00"/>
    <d v="2022-07-15T00:00:00"/>
    <s v="VL"/>
    <m/>
    <s v="5 VL"/>
    <n v="5"/>
    <m/>
  </r>
  <r>
    <n v="869"/>
    <x v="1"/>
    <x v="30"/>
    <s v="OLARTE GREATCHEL B."/>
    <s v="ACCOUNTING"/>
    <x v="1"/>
    <d v="2022-07-20T00:00:00"/>
    <d v="2022-07-20T00:00:00"/>
    <s v="OTHER"/>
    <s v="SEC 21 EO 292- SPECIAL PRIVILEGE"/>
    <s v="1 OTHER"/>
    <n v="1"/>
    <m/>
  </r>
  <r>
    <n v="870"/>
    <x v="1"/>
    <x v="3"/>
    <s v="GUAÑEZO MA. GINA P."/>
    <s v="CTO"/>
    <x v="1"/>
    <d v="2022-07-13T00:00:00"/>
    <d v="2022-07-13T00:00:00"/>
    <s v="SL"/>
    <m/>
    <s v="1 SL"/>
    <n v="1"/>
    <m/>
  </r>
  <r>
    <n v="871"/>
    <x v="1"/>
    <x v="3"/>
    <s v="GUAÑEZO MA. GINA P."/>
    <s v="CTO"/>
    <x v="1"/>
    <d v="2022-07-11T00:00:00"/>
    <d v="2022-07-11T00:00:00"/>
    <s v="OTHER"/>
    <s v="GRADUATION LEAVE"/>
    <s v="1 OTHER"/>
    <n v="1"/>
    <m/>
  </r>
  <r>
    <n v="872"/>
    <x v="1"/>
    <x v="8"/>
    <s v="DIMAPILIS ELVIRA S."/>
    <s v="CTO"/>
    <x v="1"/>
    <d v="2022-07-06T00:00:00"/>
    <d v="2022-07-06T00:00:00"/>
    <s v="SL"/>
    <m/>
    <s v="1 SL"/>
    <n v="1"/>
    <m/>
  </r>
  <r>
    <n v="873"/>
    <x v="1"/>
    <x v="4"/>
    <s v="ANGCAYA OFELIA G."/>
    <s v="ASSESSORS OFFICE"/>
    <x v="1"/>
    <d v="2022-07-11T00:00:00"/>
    <d v="2022-07-14T00:00:00"/>
    <s v="VL"/>
    <m/>
    <s v="4 VL"/>
    <n v="4"/>
    <m/>
  </r>
  <r>
    <n v="874"/>
    <x v="1"/>
    <x v="4"/>
    <s v="ANGCAYA OFELIA G."/>
    <s v="ASSESSORS OFFICE"/>
    <x v="1"/>
    <d v="2022-06-30T00:00:00"/>
    <d v="2022-07-01T00:00:00"/>
    <s v="SL"/>
    <m/>
    <s v="2 SL"/>
    <n v="2"/>
    <m/>
  </r>
  <r>
    <n v="875"/>
    <x v="1"/>
    <x v="32"/>
    <s v="ANGCAYA OFELIA G."/>
    <s v="ASSESSORS OFFICE"/>
    <x v="1"/>
    <d v="2022-06-24T00:00:00"/>
    <d v="2022-06-24T00:00:00"/>
    <s v="OTHER"/>
    <s v="SEC 21 EO 292- SPECIAL PRIVILEGE"/>
    <s v="1 OTHER"/>
    <n v="1"/>
    <m/>
  </r>
  <r>
    <n v="876"/>
    <x v="1"/>
    <x v="34"/>
    <s v="ARCULLO MELISSA A."/>
    <s v="CEO"/>
    <x v="1"/>
    <d v="2022-07-21T00:00:00"/>
    <d v="2022-07-22T00:00:00"/>
    <s v="VL"/>
    <m/>
    <s v="2 VL"/>
    <n v="2"/>
    <m/>
  </r>
  <r>
    <n v="876"/>
    <x v="1"/>
    <x v="34"/>
    <s v="ARCULLO MELISSA A."/>
    <s v="CEO"/>
    <x v="1"/>
    <d v="2022-07-25T00:00:00"/>
    <d v="2022-07-25T00:00:00"/>
    <s v="VL"/>
    <m/>
    <s v="1 VL"/>
    <n v="1"/>
    <m/>
  </r>
  <r>
    <n v="877"/>
    <x v="1"/>
    <x v="76"/>
    <s v="UNTALAN DIVINA R."/>
    <s v="CTO"/>
    <x v="1"/>
    <d v="2022-06-07T00:00:00"/>
    <d v="2022-06-07T00:00:00"/>
    <s v="SL"/>
    <m/>
    <s v="1 SL"/>
    <n v="1"/>
    <m/>
  </r>
  <r>
    <n v="877"/>
    <x v="1"/>
    <x v="76"/>
    <s v="UNTALAN DIVINA R."/>
    <s v="CTO"/>
    <x v="1"/>
    <d v="2022-06-22T00:00:00"/>
    <d v="2022-06-24T00:00:00"/>
    <s v="SL"/>
    <m/>
    <s v="3 SL"/>
    <n v="3"/>
    <m/>
  </r>
  <r>
    <n v="877"/>
    <x v="1"/>
    <x v="76"/>
    <s v="UNTALAN DIVINA R."/>
    <s v="CTO"/>
    <x v="1"/>
    <d v="2022-06-27T00:00:00"/>
    <d v="2022-06-30T00:00:00"/>
    <s v="SL"/>
    <m/>
    <s v="4 SL"/>
    <n v="4"/>
    <m/>
  </r>
  <r>
    <n v="877"/>
    <x v="1"/>
    <x v="76"/>
    <s v="UNTALAN DIVINA R."/>
    <s v="CTO"/>
    <x v="1"/>
    <d v="2022-07-01T00:00:00"/>
    <d v="2022-07-01T00:00:00"/>
    <s v="SL"/>
    <m/>
    <s v="1 SL"/>
    <n v="1"/>
    <m/>
  </r>
  <r>
    <n v="877"/>
    <x v="1"/>
    <x v="36"/>
    <s v="UNTALAN DIVINA R."/>
    <s v="CTO"/>
    <x v="1"/>
    <d v="2022-07-05T00:00:00"/>
    <d v="2022-07-06T00:00:00"/>
    <s v="SL"/>
    <m/>
    <s v="2 SL"/>
    <n v="2"/>
    <m/>
  </r>
  <r>
    <n v="878"/>
    <x v="1"/>
    <x v="10"/>
    <s v="TULIAO FLORDELIZA M."/>
    <s v="ACCOUNTING"/>
    <x v="1"/>
    <d v="2022-07-18T00:00:00"/>
    <d v="2022-07-18T00:00:00"/>
    <s v="SL"/>
    <m/>
    <s v="1 SL"/>
    <n v="1"/>
    <m/>
  </r>
  <r>
    <n v="878"/>
    <x v="1"/>
    <x v="10"/>
    <s v="TULIAO FLORDELIZA M."/>
    <s v="ACCOUNTING"/>
    <x v="1"/>
    <d v="2022-07-21T00:00:00"/>
    <d v="2022-07-21T00:00:00"/>
    <s v="SL"/>
    <m/>
    <s v="1 SL"/>
    <n v="1"/>
    <m/>
  </r>
  <r>
    <n v="879"/>
    <x v="1"/>
    <x v="8"/>
    <s v="TULIAO FLORDELIZA M."/>
    <s v="ACCOUNTING"/>
    <x v="1"/>
    <d v="2022-07-12T00:00:00"/>
    <d v="2022-07-12T00:00:00"/>
    <s v="SL"/>
    <m/>
    <s v="1 SL"/>
    <n v="1"/>
    <m/>
  </r>
  <r>
    <n v="880"/>
    <x v="1"/>
    <x v="45"/>
    <s v="TULIAO FLORDELIZA M."/>
    <s v="ACCOUNTING"/>
    <x v="1"/>
    <d v="2022-07-06T00:00:00"/>
    <d v="2022-07-06T00:00:00"/>
    <s v="SL"/>
    <m/>
    <s v="1 SL"/>
    <n v="1"/>
    <m/>
  </r>
  <r>
    <n v="881"/>
    <x v="1"/>
    <x v="8"/>
    <s v="TULIAO FLORDELIZA M."/>
    <s v="ACCOUNTING"/>
    <x v="1"/>
    <d v="2022-06-06T00:00:00"/>
    <d v="2022-06-06T00:00:00"/>
    <s v="SL"/>
    <m/>
    <s v="1 SL"/>
    <n v="1"/>
    <m/>
  </r>
  <r>
    <n v="882"/>
    <x v="1"/>
    <x v="132"/>
    <s v="MAWAK MIA PAULEEN B."/>
    <s v="ACCOUNTING"/>
    <x v="1"/>
    <d v="2022-08-10T00:00:00"/>
    <d v="2022-08-10T00:00:00"/>
    <s v="VL"/>
    <m/>
    <s v="1 VL"/>
    <n v="1"/>
    <m/>
  </r>
  <r>
    <n v="883"/>
    <x v="1"/>
    <x v="80"/>
    <s v="MALUBAY MELINDA D."/>
    <s v="THRDC"/>
    <x v="1"/>
    <d v="2022-08-04T00:00:00"/>
    <d v="2022-08-04T00:00:00"/>
    <s v="VL"/>
    <m/>
    <s v="1 VL"/>
    <n v="1"/>
    <m/>
  </r>
  <r>
    <n v="884"/>
    <x v="1"/>
    <x v="79"/>
    <s v="MARASIGAN INOCENCIA P."/>
    <s v="CSWDO"/>
    <x v="1"/>
    <d v="2022-08-04T00:00:00"/>
    <d v="2022-08-04T00:00:00"/>
    <s v="SL"/>
    <m/>
    <s v="1 SL"/>
    <n v="1"/>
    <m/>
  </r>
  <r>
    <n v="885"/>
    <x v="1"/>
    <x v="35"/>
    <s v="ANGCAYA FRANCIS A."/>
    <s v="MAHOGANY MARKET"/>
    <x v="1"/>
    <d v="2022-07-28T00:00:00"/>
    <d v="2022-07-29T00:00:00"/>
    <s v="SL"/>
    <m/>
    <s v="2 SL"/>
    <n v="2"/>
    <m/>
  </r>
  <r>
    <n v="886"/>
    <x v="1"/>
    <x v="35"/>
    <s v="MANALO CYNTHIA  "/>
    <s v="CPDO"/>
    <x v="1"/>
    <d v="2022-08-09T00:00:00"/>
    <d v="2022-08-09T00:00:00"/>
    <s v="OTHER"/>
    <s v="SEC 21 EO 292- SPECIAL PRIVILEGE"/>
    <s v="1 OTHER"/>
    <n v="1"/>
    <m/>
  </r>
  <r>
    <n v="887"/>
    <x v="1"/>
    <x v="36"/>
    <s v="VIDALLO WINNIE R."/>
    <s v="CTO"/>
    <x v="1"/>
    <d v="2022-07-15T00:00:00"/>
    <d v="2022-07-15T00:00:00"/>
    <s v="OTHER"/>
    <s v="SEC 21 EO 292- SPECIAL PRIVILEGE"/>
    <s v="1 OTHER"/>
    <n v="1"/>
    <m/>
  </r>
  <r>
    <n v="888"/>
    <x v="1"/>
    <x v="8"/>
    <s v="DEL MUNDO ESTER B."/>
    <s v="CEO"/>
    <x v="1"/>
    <d v="2022-07-21T00:00:00"/>
    <d v="2022-07-22T00:00:00"/>
    <s v="OTHER"/>
    <s v="SEC 21 EO 292- SPECIAL PRIVILEGE"/>
    <s v="2 OTHER"/>
    <n v="2"/>
    <m/>
  </r>
  <r>
    <n v="889"/>
    <x v="1"/>
    <x v="8"/>
    <s v="DE CASTRO JUANITA M."/>
    <s v="CEO"/>
    <x v="1"/>
    <d v="2022-07-21T00:00:00"/>
    <d v="2022-07-22T00:00:00"/>
    <s v="OTHER"/>
    <s v="SEC 21 EO 292- SPECIAL PRIVILEGE"/>
    <s v="2 OTHER"/>
    <n v="2"/>
    <m/>
  </r>
  <r>
    <n v="890"/>
    <x v="33"/>
    <x v="84"/>
    <s v="DUNGO PURISIMA CORAZON E."/>
    <s v="CTO"/>
    <x v="1"/>
    <d v="2022-07-18T00:00:00"/>
    <d v="2022-07-18T00:00:00"/>
    <s v="VL"/>
    <m/>
    <s v="1 VL"/>
    <n v="1"/>
    <m/>
  </r>
  <r>
    <n v="891"/>
    <x v="33"/>
    <x v="10"/>
    <s v="CORTEZ FIDELA B."/>
    <s v="TCCH/TICC"/>
    <x v="1"/>
    <d v="2022-07-21T00:00:00"/>
    <d v="2022-07-21T00:00:00"/>
    <s v="SL"/>
    <m/>
    <s v="1 SL"/>
    <n v="1"/>
    <m/>
  </r>
  <r>
    <n v="892"/>
    <x v="33"/>
    <x v="90"/>
    <s v="PENALES GUILLERMA B."/>
    <s v="CBO"/>
    <x v="1"/>
    <d v="2022-07-18T00:00:00"/>
    <d v="2022-07-18T00:00:00"/>
    <s v="SL"/>
    <m/>
    <s v="1 SL"/>
    <n v="1"/>
    <m/>
  </r>
  <r>
    <n v="892"/>
    <x v="33"/>
    <x v="90"/>
    <s v="PENALES GUILLERMA B."/>
    <s v="CBO"/>
    <x v="1"/>
    <d v="2022-07-21T00:00:00"/>
    <d v="2022-07-21T00:00:00"/>
    <s v="SL"/>
    <m/>
    <s v="1 SL"/>
    <n v="1"/>
    <m/>
  </r>
  <r>
    <n v="893"/>
    <x v="33"/>
    <x v="10"/>
    <s v="PALADAN VICENTE  "/>
    <s v="CENRO"/>
    <x v="1"/>
    <d v="2022-07-21T00:00:00"/>
    <d v="2022-07-21T00:00:00"/>
    <s v="SL"/>
    <m/>
    <s v="1 SL"/>
    <n v="1"/>
    <m/>
  </r>
  <r>
    <n v="894"/>
    <x v="33"/>
    <x v="19"/>
    <s v="MONTENEGRO MARISSA P."/>
    <s v="CBO"/>
    <x v="1"/>
    <d v="2022-07-15T00:00:00"/>
    <d v="2022-07-15T00:00:00"/>
    <s v="SL"/>
    <m/>
    <s v="1 SL"/>
    <n v="1"/>
    <m/>
  </r>
  <r>
    <n v="895"/>
    <x v="33"/>
    <x v="19"/>
    <s v="DE VILLA MYRNA D."/>
    <s v="GSO"/>
    <x v="1"/>
    <d v="2022-07-15T00:00:00"/>
    <d v="2022-07-15T00:00:00"/>
    <s v="WITHOUTPAY"/>
    <s v="WITHOUTPAY"/>
    <s v="1 WITHOUTPAY"/>
    <n v="1"/>
    <m/>
  </r>
  <r>
    <n v="896"/>
    <x v="33"/>
    <x v="132"/>
    <s v="GUAÑEZO MA. GINA P."/>
    <s v="CTO"/>
    <x v="1"/>
    <d v="2022-08-02T00:00:00"/>
    <d v="2022-08-04T00:00:00"/>
    <s v="SL"/>
    <m/>
    <s v="3 SL"/>
    <n v="3"/>
    <m/>
  </r>
  <r>
    <n v="897"/>
    <x v="33"/>
    <x v="10"/>
    <s v="TAÑEDO MARIA EVELYN C."/>
    <s v="CBO"/>
    <x v="1"/>
    <d v="2022-07-20T00:00:00"/>
    <d v="2022-07-21T00:00:00"/>
    <s v="SL"/>
    <m/>
    <s v="2 SL"/>
    <n v="2"/>
    <m/>
  </r>
  <r>
    <n v="898"/>
    <x v="33"/>
    <x v="34"/>
    <s v="DIMAPILIS JOSEPHINE P."/>
    <s v="CTO"/>
    <x v="1"/>
    <d v="2022-07-20T00:00:00"/>
    <d v="2022-07-20T00:00:00"/>
    <s v="OTHER"/>
    <s v="SEC 21 EO 292- SPECIAL PRIVILEGE"/>
    <s v="1 OTHER"/>
    <n v="1"/>
    <m/>
  </r>
  <r>
    <n v="899"/>
    <x v="33"/>
    <x v="30"/>
    <s v="ALEGA ESTELITA M."/>
    <s v="CTO"/>
    <x v="1"/>
    <d v="2022-07-13T00:00:00"/>
    <d v="2022-07-15T00:00:00"/>
    <s v="SL"/>
    <m/>
    <s v="3 SL"/>
    <n v="3"/>
    <m/>
  </r>
  <r>
    <n v="900"/>
    <x v="33"/>
    <x v="21"/>
    <s v="DIMAPILIS ANTHONY A."/>
    <s v="CTO"/>
    <x v="1"/>
    <d v="2022-07-15T00:00:00"/>
    <d v="2022-07-15T00:00:00"/>
    <s v="SL"/>
    <m/>
    <s v="1 SL"/>
    <n v="1"/>
    <m/>
  </r>
  <r>
    <n v="901"/>
    <x v="33"/>
    <x v="34"/>
    <s v="BAYOT ANISIA P."/>
    <s v="CTO"/>
    <x v="1"/>
    <d v="2022-07-19T00:00:00"/>
    <d v="2022-07-19T00:00:00"/>
    <s v="OTHER"/>
    <s v="PARENTAL OBLIGATION"/>
    <s v="1 OTHER"/>
    <n v="1"/>
    <m/>
  </r>
  <r>
    <n v="902"/>
    <x v="33"/>
    <x v="63"/>
    <s v="GUAÑEZO MA. GINA P."/>
    <s v="CTO"/>
    <x v="1"/>
    <d v="2022-07-18T00:00:00"/>
    <d v="2022-07-18T00:00:00"/>
    <s v="OTHER"/>
    <s v="EMERGENCY LEAVE"/>
    <s v="1 OTHER"/>
    <n v="1"/>
    <m/>
  </r>
  <r>
    <n v="903"/>
    <x v="33"/>
    <x v="34"/>
    <s v="DELA CRUZ EVANGELINE P."/>
    <s v="LANDTAX"/>
    <x v="1"/>
    <d v="2022-07-15T00:00:00"/>
    <d v="2022-07-15T00:00:00"/>
    <s v="SL"/>
    <m/>
    <s v="1 SL"/>
    <n v="1"/>
    <m/>
  </r>
  <r>
    <n v="903"/>
    <x v="33"/>
    <x v="34"/>
    <s v="DELA CRUZ EVANGELINE P."/>
    <s v="LANDTAX"/>
    <x v="1"/>
    <d v="2022-07-18T00:00:00"/>
    <d v="2022-07-18T00:00:00"/>
    <s v="SL"/>
    <m/>
    <s v="1 SL"/>
    <n v="1"/>
    <m/>
  </r>
  <r>
    <n v="904"/>
    <x v="33"/>
    <x v="21"/>
    <s v="AMORA ELISA S."/>
    <s v="CTO"/>
    <x v="1"/>
    <d v="2022-07-20T00:00:00"/>
    <d v="2022-07-20T00:00:00"/>
    <s v="SL"/>
    <m/>
    <s v="1 SL"/>
    <n v="1"/>
    <m/>
  </r>
  <r>
    <n v="905"/>
    <x v="33"/>
    <x v="14"/>
    <s v="ORTIZ TRINIDAD D."/>
    <s v="GSO"/>
    <x v="1"/>
    <d v="2022-07-22T00:00:00"/>
    <d v="2022-07-22T00:00:00"/>
    <s v="WITHOUTPAY"/>
    <s v="WITHOUTPAY"/>
    <s v="1 WITHOUTPAY"/>
    <n v="1"/>
    <m/>
  </r>
  <r>
    <n v="906"/>
    <x v="33"/>
    <x v="14"/>
    <s v="DIMAPILIS VILMA T."/>
    <s v="GSO"/>
    <x v="1"/>
    <d v="2022-07-22T00:00:00"/>
    <d v="2022-07-22T00:00:00"/>
    <s v="OTHER"/>
    <s v="DOMESTIC EMERGENCY"/>
    <s v="1 OTHER"/>
    <n v="1"/>
    <m/>
  </r>
  <r>
    <n v="907"/>
    <x v="33"/>
    <x v="3"/>
    <s v="CRIZALDO THELMA U."/>
    <s v="CHO"/>
    <x v="1"/>
    <d v="2022-07-01T00:00:00"/>
    <d v="2022-07-01T00:00:00"/>
    <s v="SL"/>
    <m/>
    <s v="1 SL"/>
    <n v="1"/>
    <m/>
  </r>
  <r>
    <n v="908"/>
    <x v="33"/>
    <x v="3"/>
    <s v="CRIZALDO THELMA U."/>
    <s v="CHO"/>
    <x v="1"/>
    <d v="2022-06-30T00:00:00"/>
    <d v="2022-06-30T00:00:00"/>
    <s v="SL"/>
    <m/>
    <s v="1 SL"/>
    <n v="1"/>
    <m/>
  </r>
  <r>
    <n v="909"/>
    <x v="33"/>
    <x v="66"/>
    <s v="OSTONAL IVY S."/>
    <s v="ONT"/>
    <x v="1"/>
    <d v="2022-07-01T00:00:00"/>
    <d v="2022-07-15T00:00:00"/>
    <s v="SL"/>
    <m/>
    <s v="11 SL"/>
    <n v="11"/>
    <m/>
  </r>
  <r>
    <n v="910"/>
    <x v="33"/>
    <x v="63"/>
    <s v="SUSA NANETE B."/>
    <s v="ONT"/>
    <x v="1"/>
    <d v="2022-07-18T00:00:00"/>
    <d v="2022-07-18T00:00:00"/>
    <s v="SL"/>
    <m/>
    <s v="1 SL"/>
    <n v="1"/>
    <m/>
  </r>
  <r>
    <n v="911"/>
    <x v="33"/>
    <x v="21"/>
    <s v="MARUNDAN MARIA FLOR M."/>
    <s v="ONT"/>
    <x v="1"/>
    <d v="2022-07-14T00:00:00"/>
    <d v="2022-07-15T00:00:00"/>
    <s v="SL"/>
    <m/>
    <s v="2 SL"/>
    <n v="2"/>
    <m/>
  </r>
  <r>
    <n v="912"/>
    <x v="33"/>
    <x v="21"/>
    <s v="MARUNDAN MARIA FLOR M."/>
    <s v="ONT"/>
    <x v="1"/>
    <d v="2022-07-17T00:00:00"/>
    <d v="2022-07-18T00:00:00"/>
    <s v="SL"/>
    <m/>
    <s v="1 SL"/>
    <n v="1"/>
    <m/>
  </r>
  <r>
    <n v="913"/>
    <x v="33"/>
    <x v="19"/>
    <s v="COTONER NELIA C."/>
    <s v="COOPERATIVE OFFICE"/>
    <x v="1"/>
    <d v="2022-07-21T00:00:00"/>
    <d v="2022-07-21T00:00:00"/>
    <s v="VL"/>
    <m/>
    <s v="1 VL"/>
    <n v="1"/>
    <m/>
  </r>
  <r>
    <n v="914"/>
    <x v="33"/>
    <x v="19"/>
    <s v="JORGE CAROLINA M."/>
    <s v="CTO"/>
    <x v="1"/>
    <d v="2022-07-27T00:00:00"/>
    <d v="2022-07-29T00:00:00"/>
    <s v="VL"/>
    <m/>
    <s v="3 VL"/>
    <n v="3"/>
    <m/>
  </r>
  <r>
    <n v="915"/>
    <x v="33"/>
    <x v="19"/>
    <s v="JORGE CAROLINA M."/>
    <s v="CTO"/>
    <x v="1"/>
    <d v="2022-07-25T00:00:00"/>
    <d v="2022-07-26T00:00:00"/>
    <s v="VL"/>
    <m/>
    <s v="2 VL"/>
    <n v="2"/>
    <m/>
  </r>
  <r>
    <n v="916"/>
    <x v="33"/>
    <x v="3"/>
    <s v="ESPIRITU RONALD M."/>
    <s v="CTO"/>
    <x v="1"/>
    <d v="2022-07-19T00:00:00"/>
    <d v="2022-07-19T00:00:00"/>
    <s v="OTHER"/>
    <s v="SEC 21 EO 292- SPECIAL PRIVILEGE"/>
    <s v="1 OTHER"/>
    <n v="1"/>
    <m/>
  </r>
  <r>
    <n v="917"/>
    <x v="33"/>
    <x v="21"/>
    <s v="ORTIZ TRINIDAD D."/>
    <s v="GSO"/>
    <x v="1"/>
    <d v="2022-07-15T00:00:00"/>
    <d v="2022-07-15T00:00:00"/>
    <s v="SL"/>
    <m/>
    <s v="1 SL"/>
    <n v="1"/>
    <m/>
  </r>
  <r>
    <n v="917"/>
    <x v="33"/>
    <x v="21"/>
    <s v="ORTIZ TRINIDAD D."/>
    <s v="GSO"/>
    <x v="1"/>
    <d v="2022-07-18T00:00:00"/>
    <d v="2022-07-19T00:00:00"/>
    <s v="SL"/>
    <m/>
    <s v="2 SL"/>
    <n v="2"/>
    <m/>
  </r>
  <r>
    <n v="918"/>
    <x v="33"/>
    <x v="63"/>
    <s v="MALIGAYO YOLANDA D."/>
    <s v="CHO"/>
    <x v="1"/>
    <d v="2022-07-27T00:00:00"/>
    <d v="2022-07-29T00:00:00"/>
    <s v="VL"/>
    <m/>
    <s v="3 VL"/>
    <n v="3"/>
    <m/>
  </r>
  <r>
    <n v="919"/>
    <x v="33"/>
    <x v="19"/>
    <s v="MALIGAYO YOLANDA D."/>
    <s v="CHO"/>
    <x v="1"/>
    <d v="2022-07-15T00:00:00"/>
    <d v="2022-07-15T00:00:00"/>
    <s v="SL"/>
    <m/>
    <s v="1 SL"/>
    <n v="1"/>
    <m/>
  </r>
  <r>
    <n v="920"/>
    <x v="33"/>
    <x v="63"/>
    <s v="MARTINEZ BELEN B."/>
    <s v="CBO"/>
    <x v="1"/>
    <d v="2022-07-18T00:00:00"/>
    <d v="2022-07-18T00:00:00"/>
    <s v="SL"/>
    <m/>
    <s v="1 SL"/>
    <n v="1"/>
    <m/>
  </r>
  <r>
    <n v="921"/>
    <x v="33"/>
    <x v="30"/>
    <s v="BANICO PILAR B."/>
    <s v="CCT"/>
    <x v="1"/>
    <d v="2022-07-18T00:00:00"/>
    <d v="2022-07-18T00:00:00"/>
    <s v="OTHER"/>
    <s v="DOMESTIC EMERGENCY"/>
    <s v="1 OTHER"/>
    <n v="1"/>
    <m/>
  </r>
  <r>
    <n v="922"/>
    <x v="33"/>
    <x v="63"/>
    <s v="LEPARDO ROWENA R."/>
    <s v="CCT"/>
    <x v="1"/>
    <d v="2022-07-18T00:00:00"/>
    <d v="2022-07-18T00:00:00"/>
    <s v="SL"/>
    <m/>
    <s v="1 SL"/>
    <n v="1"/>
    <m/>
  </r>
  <r>
    <n v="923"/>
    <x v="33"/>
    <x v="2"/>
    <s v="PAJENAGO MAIDEN A."/>
    <s v="CHO"/>
    <x v="0"/>
    <d v="2022-05-24T00:00:00"/>
    <d v="2022-09-06T00:00:00"/>
    <s v="Maternity"/>
    <s v="RA 11210 - MATERNITY LEAVE"/>
    <s v="75 Maternity"/>
    <n v="75"/>
    <m/>
  </r>
  <r>
    <n v="924"/>
    <x v="33"/>
    <x v="78"/>
    <s v="RODRIGUEZ GREGORIO  "/>
    <s v="CENRO"/>
    <x v="1"/>
    <d v="2022-08-05T00:00:00"/>
    <d v="2022-08-05T00:00:00"/>
    <s v="SL"/>
    <m/>
    <s v="1 SL"/>
    <n v="1"/>
    <m/>
  </r>
  <r>
    <n v="925"/>
    <x v="33"/>
    <x v="3"/>
    <s v="GATPANDAN NENITA M."/>
    <s v="LIBRARY"/>
    <x v="1"/>
    <d v="2022-07-13T00:00:00"/>
    <d v="2022-07-13T00:00:00"/>
    <s v="SL"/>
    <m/>
    <s v="1 SL"/>
    <n v="1"/>
    <m/>
  </r>
  <r>
    <n v="926"/>
    <x v="34"/>
    <x v="96"/>
    <s v="DE VILLA OFELIA G."/>
    <s v="COMELEC"/>
    <x v="1"/>
    <d v="2022-08-08T00:00:00"/>
    <d v="2022-08-08T00:00:00"/>
    <s v="SL"/>
    <m/>
    <s v="1 SL"/>
    <n v="1"/>
    <m/>
  </r>
  <r>
    <n v="927"/>
    <x v="34"/>
    <x v="45"/>
    <s v="PEÑANO DARYL BAMBI B."/>
    <s v="ONT"/>
    <x v="1"/>
    <d v="2022-07-11T00:00:00"/>
    <d v="2022-07-12T00:00:00"/>
    <s v="OTHER"/>
    <s v="RA 8972 SOLO PARENT"/>
    <s v="2 OTHER"/>
    <n v="2"/>
    <m/>
  </r>
  <r>
    <n v="928"/>
    <x v="34"/>
    <x v="14"/>
    <s v="ESTRANGCO MERCY U."/>
    <s v="MAHOGANY MARKET"/>
    <x v="1"/>
    <d v="2022-07-29T00:00:00"/>
    <d v="2022-07-29T00:00:00"/>
    <s v="OTHER"/>
    <s v="ANNIVERSARY LEAVE"/>
    <s v="1 OTHER"/>
    <n v="1"/>
    <m/>
  </r>
  <r>
    <n v="929"/>
    <x v="34"/>
    <x v="45"/>
    <s v="ESTRANGCO MERCY U."/>
    <s v="MAHOGANY MARKET"/>
    <x v="1"/>
    <d v="2022-06-30T00:00:00"/>
    <d v="2022-06-30T00:00:00"/>
    <s v="SL"/>
    <m/>
    <s v="1 SL"/>
    <n v="1"/>
    <m/>
  </r>
  <r>
    <n v="930"/>
    <x v="34"/>
    <x v="32"/>
    <s v="ORTIZ TRINIDAD D."/>
    <s v="GSO"/>
    <x v="1"/>
    <d v="2022-06-24T00:00:00"/>
    <d v="2022-06-24T00:00:00"/>
    <s v="SL"/>
    <m/>
    <s v="1 SL"/>
    <n v="1"/>
    <m/>
  </r>
  <r>
    <n v="931"/>
    <x v="34"/>
    <x v="341"/>
    <s v="LUNA  FERNANDO  "/>
    <s v="CENRO"/>
    <x v="1"/>
    <d v="2022-07-08T00:00:00"/>
    <d v="2022-07-08T00:00:00"/>
    <s v="SL"/>
    <m/>
    <s v="1 SL"/>
    <n v="1"/>
    <m/>
  </r>
  <r>
    <n v="931"/>
    <x v="34"/>
    <x v="341"/>
    <s v="LUNA  FERNANDO  "/>
    <s v="CENRO"/>
    <x v="1"/>
    <d v="2022-07-11T00:00:00"/>
    <d v="2022-07-11T00:00:00"/>
    <s v="SL"/>
    <m/>
    <s v="1 SL"/>
    <n v="1"/>
    <m/>
  </r>
  <r>
    <n v="932"/>
    <x v="34"/>
    <x v="30"/>
    <s v="CRUZADA MAGDALENA A."/>
    <s v="COOPERATIVE OFFICE"/>
    <x v="1"/>
    <d v="2022-07-07T00:00:00"/>
    <d v="2022-07-07T00:00:00"/>
    <s v="SL"/>
    <m/>
    <s v="1 SL"/>
    <n v="1"/>
    <m/>
  </r>
  <r>
    <n v="933"/>
    <x v="34"/>
    <x v="30"/>
    <s v="MAGUINAO GILBERT  "/>
    <s v="GSO"/>
    <x v="1"/>
    <d v="2022-07-12T00:00:00"/>
    <d v="2022-07-12T00:00:00"/>
    <s v="SL"/>
    <m/>
    <s v="1 SL"/>
    <n v="1"/>
    <m/>
  </r>
  <r>
    <n v="934"/>
    <x v="34"/>
    <x v="76"/>
    <s v="OLINO PRECIOSA A."/>
    <s v="GSO"/>
    <x v="1"/>
    <d v="2022-07-01T00:00:00"/>
    <d v="2022-07-01T00:00:00"/>
    <s v="VL"/>
    <m/>
    <s v="1 VL"/>
    <n v="1"/>
    <m/>
  </r>
  <r>
    <n v="934"/>
    <x v="34"/>
    <x v="76"/>
    <s v="OLINO PRECIOSA A."/>
    <s v="GSO"/>
    <x v="1"/>
    <d v="2022-07-07T00:00:00"/>
    <d v="2022-07-07T00:00:00"/>
    <s v="VL"/>
    <m/>
    <s v="1 VL"/>
    <n v="1"/>
    <m/>
  </r>
  <r>
    <n v="935"/>
    <x v="34"/>
    <x v="45"/>
    <s v="CORTEZ FIDELA B."/>
    <s v="TCCH/TICC"/>
    <x v="1"/>
    <d v="2022-06-30T00:00:00"/>
    <d v="2022-07-06T00:00:00"/>
    <s v="OTHER"/>
    <s v="MOURNING LEAVE"/>
    <s v="5 OTHER"/>
    <n v="5"/>
    <m/>
  </r>
  <r>
    <n v="936"/>
    <x v="34"/>
    <x v="45"/>
    <s v="CORTEZ FIDELA B."/>
    <s v="TCCH/TICC"/>
    <x v="1"/>
    <d v="2022-06-24T00:00:00"/>
    <d v="2022-06-24T00:00:00"/>
    <s v="SL"/>
    <m/>
    <s v="1 SL"/>
    <n v="1"/>
    <m/>
  </r>
  <r>
    <n v="937"/>
    <x v="34"/>
    <x v="30"/>
    <s v="BUGARIN MA. ANA M."/>
    <s v="LCR"/>
    <x v="1"/>
    <d v="2022-07-11T00:00:00"/>
    <d v="2022-07-11T00:00:00"/>
    <s v="SL"/>
    <m/>
    <s v="1 SL"/>
    <n v="1"/>
    <m/>
  </r>
  <r>
    <n v="938"/>
    <x v="34"/>
    <x v="59"/>
    <s v="AUSTRIA KIM E."/>
    <s v="ONT"/>
    <x v="1"/>
    <d v="2022-05-23T00:00:00"/>
    <d v="2022-05-25T00:00:00"/>
    <s v="OTHER"/>
    <s v="SEC 25 EO 292- FORCE LEAVE"/>
    <s v="3 OTHER"/>
    <n v="3"/>
    <m/>
  </r>
  <r>
    <n v="938"/>
    <x v="34"/>
    <x v="59"/>
    <s v="AUSTRIA KIM E."/>
    <s v="ONT"/>
    <x v="1"/>
    <d v="2022-05-30T00:00:00"/>
    <d v="2022-05-31T00:00:00"/>
    <s v="OTHER"/>
    <s v="SEC 25 EO 292- FORCE LEAVE"/>
    <s v="2 OTHER"/>
    <n v="2"/>
    <m/>
  </r>
  <r>
    <n v="939"/>
    <x v="34"/>
    <x v="29"/>
    <s v="EMELO MARYJANE T."/>
    <s v="ONT"/>
    <x v="1"/>
    <d v="2022-07-18T00:00:00"/>
    <d v="2022-07-22T00:00:00"/>
    <s v="SL"/>
    <m/>
    <s v="5 SL"/>
    <n v="5"/>
    <m/>
  </r>
  <r>
    <n v="940"/>
    <x v="34"/>
    <x v="3"/>
    <s v="MACAPUNO FELIX  "/>
    <s v="CENRO"/>
    <x v="1"/>
    <d v="2022-07-13T00:00:00"/>
    <d v="2022-07-13T00:00:00"/>
    <s v="SL"/>
    <m/>
    <s v="1 SL"/>
    <n v="1"/>
    <m/>
  </r>
  <r>
    <n v="941"/>
    <x v="34"/>
    <x v="30"/>
    <s v="MALIGAYA NELITA M."/>
    <s v="GSO"/>
    <x v="1"/>
    <d v="2022-07-25T00:00:00"/>
    <d v="2022-07-25T00:00:00"/>
    <s v="VL"/>
    <m/>
    <s v="1 VL"/>
    <n v="1"/>
    <m/>
  </r>
  <r>
    <n v="942"/>
    <x v="34"/>
    <x v="30"/>
    <s v="MALIGAYA NELITA M."/>
    <s v="GSO"/>
    <x v="1"/>
    <d v="2022-07-12T00:00:00"/>
    <d v="2022-07-12T00:00:00"/>
    <s v="SL"/>
    <m/>
    <s v="1 SL"/>
    <n v="1"/>
    <m/>
  </r>
  <r>
    <n v="943"/>
    <x v="34"/>
    <x v="30"/>
    <s v="RODRIGUEZ RUEL  "/>
    <s v="CENRO"/>
    <x v="1"/>
    <d v="2022-07-10T00:00:00"/>
    <d v="2022-07-10T00:00:00"/>
    <s v="SL"/>
    <m/>
    <s v="1 SL"/>
    <n v="1"/>
    <m/>
  </r>
  <r>
    <n v="944"/>
    <x v="34"/>
    <x v="63"/>
    <s v="MAGUINAO GILBERT  "/>
    <s v="GSO"/>
    <x v="1"/>
    <d v="2022-07-25T00:00:00"/>
    <d v="2022-07-25T00:00:00"/>
    <s v="VL"/>
    <m/>
    <s v="1 VL"/>
    <n v="1"/>
    <m/>
  </r>
  <r>
    <n v="945"/>
    <x v="34"/>
    <x v="45"/>
    <s v="DOLOT JESUS JR. D."/>
    <s v="PIO"/>
    <x v="1"/>
    <d v="2022-07-18T00:00:00"/>
    <d v="2022-07-18T00:00:00"/>
    <s v="VL"/>
    <m/>
    <s v="1 VL"/>
    <n v="1"/>
    <m/>
  </r>
  <r>
    <n v="946"/>
    <x v="34"/>
    <x v="96"/>
    <s v="DOLOT JESUS JR. D."/>
    <s v="PIO"/>
    <x v="1"/>
    <d v="2022-08-09T00:00:00"/>
    <d v="2022-08-09T00:00:00"/>
    <s v="SL"/>
    <m/>
    <s v="1 SL"/>
    <n v="1"/>
    <m/>
  </r>
  <r>
    <n v="947"/>
    <x v="34"/>
    <x v="7"/>
    <s v="DOLOT JESUS JR. D."/>
    <s v="PIO"/>
    <x v="1"/>
    <d v="2022-06-01T00:00:00"/>
    <d v="2022-06-03T00:00:00"/>
    <s v="SL"/>
    <m/>
    <s v="3 SL"/>
    <n v="3"/>
    <m/>
  </r>
  <r>
    <n v="948"/>
    <x v="34"/>
    <x v="14"/>
    <s v="MENDOZA PRESCILA S."/>
    <s v="CEO"/>
    <x v="1"/>
    <d v="2022-07-22T00:00:00"/>
    <d v="2022-07-22T00:00:00"/>
    <s v="SL"/>
    <m/>
    <s v="1 SL"/>
    <n v="1"/>
    <m/>
  </r>
  <r>
    <n v="949"/>
    <x v="34"/>
    <x v="14"/>
    <s v="HERNANDEZ MARIO A."/>
    <s v="MAHOGANY MARKET"/>
    <x v="1"/>
    <d v="2022-08-02T00:00:00"/>
    <d v="2022-08-02T00:00:00"/>
    <s v="OTHER"/>
    <s v="BIRTHDAY LEAVE"/>
    <s v="1 OTHER"/>
    <n v="1"/>
    <m/>
  </r>
  <r>
    <n v="950"/>
    <x v="34"/>
    <x v="14"/>
    <s v="RODRIGUEZ RUEL  "/>
    <s v="CENRO"/>
    <x v="1"/>
    <d v="2022-07-23T00:00:00"/>
    <d v="2022-07-24T00:00:00"/>
    <s v="SL"/>
    <m/>
    <s v="2 SL"/>
    <n v="2"/>
    <m/>
  </r>
  <r>
    <n v="951"/>
    <x v="34"/>
    <x v="10"/>
    <s v="FERMA ARCELI C."/>
    <s v="INTERNAL"/>
    <x v="1"/>
    <d v="2022-07-19T00:00:00"/>
    <d v="2022-07-21T00:00:00"/>
    <s v="SL"/>
    <m/>
    <s v="3 SL"/>
    <n v="3"/>
    <m/>
  </r>
  <r>
    <n v="952"/>
    <x v="34"/>
    <x v="14"/>
    <s v="EGASAN DELIA J."/>
    <s v="CHO"/>
    <x v="1"/>
    <d v="2022-07-20T00:00:00"/>
    <d v="2022-07-22T00:00:00"/>
    <s v="SL"/>
    <m/>
    <s v="3 SL"/>
    <n v="3"/>
    <m/>
  </r>
  <r>
    <n v="953"/>
    <x v="34"/>
    <x v="14"/>
    <s v="DISEPEDA ROMELITO  "/>
    <s v="TOPS (ADMIN CSU)"/>
    <x v="1"/>
    <d v="2022-07-01T00:00:00"/>
    <d v="2022-07-31T00:00:00"/>
    <s v="SL"/>
    <m/>
    <s v="21 SL"/>
    <n v="21"/>
    <m/>
  </r>
  <r>
    <n v="954"/>
    <x v="34"/>
    <x v="14"/>
    <s v="FLAVIER ADORACION  "/>
    <s v="ADMIN OFFICE"/>
    <x v="1"/>
    <d v="2022-07-05T00:00:00"/>
    <d v="2022-07-07T00:00:00"/>
    <s v="SL"/>
    <m/>
    <s v="3 SL"/>
    <n v="3"/>
    <m/>
  </r>
  <r>
    <n v="955"/>
    <x v="34"/>
    <x v="63"/>
    <s v="NOVICIO PERLITA G."/>
    <s v="LEGAL"/>
    <x v="1"/>
    <d v="2022-07-18T00:00:00"/>
    <d v="2022-07-18T00:00:00"/>
    <s v="SL"/>
    <m/>
    <s v="1 SL"/>
    <n v="1"/>
    <m/>
  </r>
  <r>
    <n v="956"/>
    <x v="34"/>
    <x v="336"/>
    <s v="SIM JO RITZELLE C."/>
    <s v="CHO"/>
    <x v="1"/>
    <d v="2022-07-15T00:00:00"/>
    <d v="2022-07-15T00:00:00"/>
    <s v="VL"/>
    <m/>
    <s v="1 VL"/>
    <n v="1"/>
    <m/>
  </r>
  <r>
    <n v="957"/>
    <x v="34"/>
    <x v="48"/>
    <s v="ATIENZA JULIE ANN A."/>
    <s v="CTO"/>
    <x v="1"/>
    <d v="2022-08-05T00:00:00"/>
    <d v="2022-08-05T00:00:00"/>
    <s v="VL"/>
    <m/>
    <s v="1 VL"/>
    <n v="1"/>
    <m/>
  </r>
  <r>
    <n v="958"/>
    <x v="34"/>
    <x v="48"/>
    <s v="ATIENZA JULIE ANN A."/>
    <s v="CTO"/>
    <x v="1"/>
    <d v="2022-07-29T00:00:00"/>
    <d v="2022-07-29T00:00:00"/>
    <s v="SL"/>
    <m/>
    <s v="1 SL"/>
    <n v="1"/>
    <m/>
  </r>
  <r>
    <n v="959"/>
    <x v="34"/>
    <x v="48"/>
    <s v="TAMAYO MARIA ELLAINE III B."/>
    <s v="CTO"/>
    <x v="1"/>
    <d v="2022-07-28T00:00:00"/>
    <d v="2022-07-28T00:00:00"/>
    <s v="SL"/>
    <m/>
    <s v="1 SL"/>
    <n v="1"/>
    <m/>
  </r>
  <r>
    <n v="960"/>
    <x v="34"/>
    <x v="19"/>
    <s v="TAMAYO MARIA ELLAINE III B."/>
    <s v="CTO"/>
    <x v="1"/>
    <d v="2022-07-20T00:00:00"/>
    <d v="2022-07-20T00:00:00"/>
    <s v="VL"/>
    <m/>
    <s v="1 VL"/>
    <n v="1"/>
    <m/>
  </r>
  <r>
    <n v="961"/>
    <x v="34"/>
    <x v="1"/>
    <s v="TAMAYO MARIA ELLAINE III B."/>
    <s v="CTO"/>
    <x v="1"/>
    <d v="2022-06-27T00:00:00"/>
    <d v="2022-06-27T00:00:00"/>
    <s v="OTHER"/>
    <s v="SEC 21 EO 292- SPECIAL PRIVILEGE"/>
    <s v="1 OTHER"/>
    <n v="1"/>
    <m/>
  </r>
  <r>
    <n v="962"/>
    <x v="34"/>
    <x v="35"/>
    <s v="DE OCAMPO ALMA A."/>
    <s v="CTO"/>
    <x v="1"/>
    <d v="2022-08-12T00:00:00"/>
    <d v="2022-08-12T00:00:00"/>
    <s v="VL"/>
    <m/>
    <s v="1 VL"/>
    <n v="1"/>
    <m/>
  </r>
  <r>
    <n v="963"/>
    <x v="34"/>
    <x v="78"/>
    <s v="AYCARDO PILILLA V."/>
    <s v="COA"/>
    <x v="1"/>
    <m/>
    <m/>
    <s v="OTHER"/>
    <s v="TERMINAL LEAVE"/>
    <s v="0 OTHER"/>
    <n v="0"/>
    <m/>
  </r>
  <r>
    <n v="964"/>
    <x v="2"/>
    <x v="35"/>
    <s v="ZALDIVIA MIRIAM F."/>
    <s v="PIO"/>
    <x v="1"/>
    <d v="2022-07-25T00:00:00"/>
    <d v="2022-07-26T00:00:00"/>
    <s v="SL"/>
    <m/>
    <s v="2 SL"/>
    <n v="2"/>
    <m/>
  </r>
  <r>
    <n v="965"/>
    <x v="2"/>
    <x v="35"/>
    <s v="NOVICIO PERLITA G."/>
    <s v="LEGAL"/>
    <x v="1"/>
    <d v="2022-07-29T00:00:00"/>
    <d v="2022-07-29T00:00:00"/>
    <s v="SL"/>
    <m/>
    <s v="1 SL"/>
    <n v="1"/>
    <m/>
  </r>
  <r>
    <n v="966"/>
    <x v="2"/>
    <x v="48"/>
    <s v="LUCIANO ADELAIDA C."/>
    <s v="MO"/>
    <x v="1"/>
    <d v="2022-08-01T00:00:00"/>
    <d v="2022-08-01T00:00:00"/>
    <s v="SL"/>
    <m/>
    <s v="1 SL"/>
    <n v="1"/>
    <m/>
  </r>
  <r>
    <n v="967"/>
    <x v="2"/>
    <x v="35"/>
    <s v="TAÑEDO MARIA EVELYN C."/>
    <s v="CBO"/>
    <x v="1"/>
    <d v="2022-08-09T00:00:00"/>
    <d v="2022-08-09T00:00:00"/>
    <s v="OTHER"/>
    <s v="BIRTHDAY LEAVE"/>
    <s v="1 OTHER"/>
    <n v="1"/>
    <m/>
  </r>
  <r>
    <n v="968"/>
    <x v="2"/>
    <x v="35"/>
    <s v="MONTENEGRO MARISSA P."/>
    <s v="CBO"/>
    <x v="1"/>
    <d v="2022-07-28T00:00:00"/>
    <d v="2022-07-29T00:00:00"/>
    <s v="SL"/>
    <m/>
    <s v="2 SL"/>
    <n v="2"/>
    <m/>
  </r>
  <r>
    <n v="969"/>
    <x v="2"/>
    <x v="48"/>
    <s v="SEPINO BRIGIDA M."/>
    <s v="CSWDO"/>
    <x v="1"/>
    <d v="2022-07-29T00:00:00"/>
    <d v="2022-07-29T00:00:00"/>
    <s v="SL"/>
    <m/>
    <s v="1 SL"/>
    <n v="1"/>
    <m/>
  </r>
  <r>
    <n v="970"/>
    <x v="2"/>
    <x v="84"/>
    <s v="CONSTANTE FLORAVILLA R."/>
    <s v="CSWDO"/>
    <x v="1"/>
    <d v="2022-07-29T00:00:00"/>
    <d v="2022-07-29T00:00:00"/>
    <s v="OTHER"/>
    <s v="BIRTHDAY LEAVE"/>
    <s v="1 OTHER"/>
    <n v="1"/>
    <m/>
  </r>
  <r>
    <n v="971"/>
    <x v="2"/>
    <x v="84"/>
    <s v="PELIMBERGO MICHELLE A."/>
    <s v="CSWDO"/>
    <x v="1"/>
    <d v="2022-08-01T00:00:00"/>
    <d v="2022-08-01T00:00:00"/>
    <s v="OTHER"/>
    <s v="BIRTHDAY LEAVE"/>
    <s v="1 OTHER"/>
    <n v="1"/>
    <m/>
  </r>
  <r>
    <n v="972"/>
    <x v="2"/>
    <x v="84"/>
    <s v="PELIMBERGO MICHELLE A."/>
    <s v="CSWDO"/>
    <x v="1"/>
    <d v="2022-07-20T00:00:00"/>
    <d v="2022-07-21T00:00:00"/>
    <s v="SL"/>
    <m/>
    <s v="2 SL"/>
    <n v="2"/>
    <m/>
  </r>
  <r>
    <n v="973"/>
    <x v="2"/>
    <x v="81"/>
    <s v="ERIDAO ROSALINDA P."/>
    <s v="CSWDO"/>
    <x v="1"/>
    <d v="2022-08-11T00:00:00"/>
    <d v="2022-08-11T00:00:00"/>
    <s v="OTHER"/>
    <s v="SEC 21 EO 292- SPECIAL PRIVILEGE"/>
    <s v="1 OTHER"/>
    <n v="1"/>
    <m/>
  </r>
  <r>
    <n v="974"/>
    <x v="2"/>
    <x v="78"/>
    <s v="ERIDAO ROSALINDA P."/>
    <s v="CSWDO"/>
    <x v="1"/>
    <d v="2022-08-04T00:00:00"/>
    <d v="2022-08-05T00:00:00"/>
    <s v="SL"/>
    <m/>
    <s v="2 SL"/>
    <n v="2"/>
    <m/>
  </r>
  <r>
    <n v="975"/>
    <x v="2"/>
    <x v="35"/>
    <s v="ERIDAO ROSALINDA P."/>
    <s v="CSWDO"/>
    <x v="1"/>
    <d v="2022-07-25T00:00:00"/>
    <d v="2022-07-29T00:00:00"/>
    <s v="SL"/>
    <m/>
    <s v="5 SL"/>
    <n v="5"/>
    <m/>
  </r>
  <r>
    <n v="976"/>
    <x v="2"/>
    <x v="81"/>
    <s v="HADAP JONALYN L."/>
    <s v="CSWDO"/>
    <x v="1"/>
    <d v="2022-08-01T00:00:00"/>
    <d v="2022-08-05T00:00:00"/>
    <s v="SL"/>
    <m/>
    <s v="5 SL"/>
    <n v="5"/>
    <m/>
  </r>
  <r>
    <n v="977"/>
    <x v="2"/>
    <x v="35"/>
    <s v="CACAO ANDREA F."/>
    <s v="CSWDO"/>
    <x v="1"/>
    <d v="2022-08-01T00:00:00"/>
    <d v="2022-08-05T00:00:00"/>
    <s v="SL"/>
    <m/>
    <s v="5 SL"/>
    <n v="5"/>
    <m/>
  </r>
  <r>
    <n v="978"/>
    <x v="2"/>
    <x v="96"/>
    <s v="REPILLO AMMY LOU M."/>
    <s v="CTO"/>
    <x v="1"/>
    <d v="2022-08-10T00:00:00"/>
    <d v="2022-08-12T00:00:00"/>
    <s v="VL"/>
    <m/>
    <s v="3 VL"/>
    <n v="3"/>
    <m/>
  </r>
  <r>
    <n v="979"/>
    <x v="2"/>
    <x v="131"/>
    <s v="DE VILLA OFELIA G."/>
    <s v="COMELEC"/>
    <x v="1"/>
    <d v="2022-08-11T00:00:00"/>
    <d v="2022-08-12T00:00:00"/>
    <s v="SL"/>
    <m/>
    <s v="2 SL"/>
    <n v="2"/>
    <m/>
  </r>
  <r>
    <n v="980"/>
    <x v="2"/>
    <x v="79"/>
    <s v="MABUTI ANA MARIE C."/>
    <s v="CTO"/>
    <x v="1"/>
    <d v="2022-08-03T00:00:00"/>
    <d v="2022-08-03T00:00:00"/>
    <s v="OTHER"/>
    <s v="SEC 21 EO 292- SPECIAL PRIVILEGE"/>
    <s v="1 OTHER"/>
    <n v="1"/>
    <m/>
  </r>
  <r>
    <n v="981"/>
    <x v="2"/>
    <x v="131"/>
    <s v="AMORA ELISA S."/>
    <s v="CTO"/>
    <x v="1"/>
    <d v="2022-08-12T00:00:00"/>
    <d v="2022-08-12T00:00:00"/>
    <s v="SL"/>
    <m/>
    <s v="1 SL"/>
    <n v="1"/>
    <m/>
  </r>
  <r>
    <n v="982"/>
    <x v="2"/>
    <x v="20"/>
    <s v="AMORA ELISA S."/>
    <s v="CTO"/>
    <x v="1"/>
    <d v="2022-07-29T00:00:00"/>
    <d v="2022-07-29T00:00:00"/>
    <s v="SL"/>
    <m/>
    <s v="1 SL"/>
    <n v="1"/>
    <m/>
  </r>
  <r>
    <n v="983"/>
    <x v="2"/>
    <x v="71"/>
    <s v="AMORA ELISA S."/>
    <s v="CTO"/>
    <x v="1"/>
    <d v="2022-07-22T00:00:00"/>
    <d v="2022-07-22T00:00:00"/>
    <s v="VL"/>
    <m/>
    <s v="1 VL"/>
    <n v="1"/>
    <m/>
  </r>
  <r>
    <n v="984"/>
    <x v="2"/>
    <x v="14"/>
    <s v="FERNANDEZ MILAGROS C."/>
    <s v="CTO"/>
    <x v="1"/>
    <d v="2022-07-21T00:00:00"/>
    <d v="2022-07-22T00:00:00"/>
    <s v="OTHER"/>
    <s v="DOMESTIC EMERGENCY"/>
    <s v="2 OTHER"/>
    <n v="2"/>
    <m/>
  </r>
  <r>
    <n v="985"/>
    <x v="2"/>
    <x v="82"/>
    <s v="VIDALLO WINNIE R."/>
    <s v="CTO"/>
    <x v="1"/>
    <d v="2022-08-04T00:00:00"/>
    <d v="2022-08-04T00:00:00"/>
    <s v="SL"/>
    <m/>
    <s v="1 SL"/>
    <n v="1"/>
    <m/>
  </r>
  <r>
    <n v="985"/>
    <x v="2"/>
    <x v="82"/>
    <s v="VIDALLO WINNIE R."/>
    <s v="CTO"/>
    <x v="1"/>
    <d v="2022-08-09T00:00:00"/>
    <d v="2022-08-09T00:00:00"/>
    <s v="SL"/>
    <m/>
    <s v="1 SL"/>
    <n v="1"/>
    <m/>
  </r>
  <r>
    <n v="986"/>
    <x v="2"/>
    <x v="10"/>
    <s v="DE GRANO MA. ERLINDA F."/>
    <s v="CTO"/>
    <x v="1"/>
    <d v="2022-07-21T00:00:00"/>
    <d v="2022-07-21T00:00:00"/>
    <s v="SL"/>
    <m/>
    <s v="1 SL"/>
    <n v="1"/>
    <m/>
  </r>
  <r>
    <n v="987"/>
    <x v="2"/>
    <x v="90"/>
    <s v="OLEGARIO TEOFISTA B."/>
    <s v="CTO"/>
    <x v="1"/>
    <d v="2022-07-27T00:00:00"/>
    <d v="2022-07-27T00:00:00"/>
    <s v="SL"/>
    <m/>
    <s v="1 SL"/>
    <n v="1"/>
    <m/>
  </r>
  <r>
    <n v="988"/>
    <x v="2"/>
    <x v="90"/>
    <s v="DIMAPILIS JOSEPHINE P."/>
    <s v="CTO"/>
    <x v="1"/>
    <d v="2022-07-27T00:00:00"/>
    <d v="2022-07-27T00:00:00"/>
    <s v="OTHER"/>
    <s v="SEC 25 EO 292- FORCE LEAVE"/>
    <s v="1 OTHER"/>
    <n v="1"/>
    <m/>
  </r>
  <r>
    <n v="989"/>
    <x v="2"/>
    <x v="91"/>
    <s v="REPILLO AMMY LOU M."/>
    <s v="CTO"/>
    <x v="1"/>
    <d v="2022-07-20T00:00:00"/>
    <d v="2022-07-20T00:00:00"/>
    <s v="SL"/>
    <m/>
    <s v="1 SL"/>
    <n v="1"/>
    <m/>
  </r>
  <r>
    <n v="990"/>
    <x v="2"/>
    <x v="8"/>
    <s v="ESPIRITU RONALD M."/>
    <s v="CTO"/>
    <x v="1"/>
    <d v="2022-07-22T00:00:00"/>
    <d v="2022-07-22T00:00:00"/>
    <s v="VL"/>
    <m/>
    <s v="1 VL"/>
    <n v="1"/>
    <m/>
  </r>
  <r>
    <n v="991"/>
    <x v="2"/>
    <x v="79"/>
    <s v="DUNGO PURISIMA CORAZON E."/>
    <s v="CTO"/>
    <x v="1"/>
    <d v="2022-08-04T00:00:00"/>
    <d v="2022-08-04T00:00:00"/>
    <s v="OTHER"/>
    <s v="BIRTHDAY LEAVE"/>
    <s v="1 OTHER"/>
    <n v="1"/>
    <m/>
  </r>
  <r>
    <n v="992"/>
    <x v="2"/>
    <x v="48"/>
    <s v="DIMAPILIS ELVIRA S."/>
    <s v="CTO"/>
    <x v="1"/>
    <d v="2022-08-01T00:00:00"/>
    <d v="2022-08-01T00:00:00"/>
    <s v="SL"/>
    <m/>
    <s v="1 SL"/>
    <n v="1"/>
    <m/>
  </r>
  <r>
    <n v="993"/>
    <x v="2"/>
    <x v="48"/>
    <s v="DIMAPILIS ELVIRA S."/>
    <s v="CTO"/>
    <x v="1"/>
    <d v="2022-07-29T00:00:00"/>
    <d v="2022-07-29T00:00:00"/>
    <s v="OTHER"/>
    <s v="SEC 21 EO 292- SPECIAL PRIVILEGE"/>
    <s v="1 OTHER"/>
    <n v="1"/>
    <m/>
  </r>
  <r>
    <n v="994"/>
    <x v="2"/>
    <x v="56"/>
    <s v="GALANG JULIET B."/>
    <s v="VMO"/>
    <x v="3"/>
    <d v="2022-06-27T00:00:00"/>
    <d v="2022-06-27T00:00:00"/>
    <s v="SL"/>
    <m/>
    <s v="1 SL"/>
    <n v="1"/>
    <m/>
  </r>
  <r>
    <n v="995"/>
    <x v="2"/>
    <x v="78"/>
    <s v="JORGE CAROLINA M."/>
    <s v="CTO"/>
    <x v="1"/>
    <d v="2022-08-05T00:00:00"/>
    <d v="2022-08-05T00:00:00"/>
    <s v="OTHER"/>
    <s v="SEC 21 EO 292- SPECIAL PRIVILEGE"/>
    <s v="1 OTHER"/>
    <n v="1"/>
    <m/>
  </r>
  <r>
    <n v="996"/>
    <x v="2"/>
    <x v="81"/>
    <s v="DIMAPILIS ANTHONY A."/>
    <s v="CTO"/>
    <x v="1"/>
    <d v="2022-08-05T00:00:00"/>
    <d v="2022-08-05T00:00:00"/>
    <s v="SL"/>
    <m/>
    <s v="1 SL"/>
    <n v="1"/>
    <m/>
  </r>
  <r>
    <n v="996"/>
    <x v="2"/>
    <x v="81"/>
    <s v="DIMAPILIS ANTHONY A."/>
    <s v="CTO"/>
    <x v="1"/>
    <d v="2022-08-11T00:00:00"/>
    <d v="2022-08-11T00:00:00"/>
    <s v="SL"/>
    <m/>
    <s v="1 SL"/>
    <n v="1"/>
    <m/>
  </r>
  <r>
    <n v="997"/>
    <x v="2"/>
    <x v="35"/>
    <s v="DIMAPILIS ANTHONY A."/>
    <s v="CTO"/>
    <x v="1"/>
    <d v="2022-07-29T00:00:00"/>
    <d v="2022-07-29T00:00:00"/>
    <s v="SL"/>
    <m/>
    <s v="1 SL"/>
    <n v="1"/>
    <m/>
  </r>
  <r>
    <n v="998"/>
    <x v="2"/>
    <x v="42"/>
    <s v="MARASIGAN GINALYN D."/>
    <s v="ACCOUNTING"/>
    <x v="1"/>
    <d v="2022-04-21T00:00:00"/>
    <d v="2022-04-21T00:00:00"/>
    <s v="OTHER"/>
    <s v="SEC 25 EO 292- FORCE LEAVE"/>
    <s v="1 OTHER"/>
    <n v="1"/>
    <m/>
  </r>
  <r>
    <n v="999"/>
    <x v="2"/>
    <x v="1"/>
    <s v="MARASIGAN GINALYN D."/>
    <s v="ACCOUNTING"/>
    <x v="1"/>
    <d v="2022-06-14T00:00:00"/>
    <d v="2022-06-14T00:00:00"/>
    <s v="SL"/>
    <m/>
    <s v="1 SL"/>
    <n v="1"/>
    <m/>
  </r>
  <r>
    <n v="1000"/>
    <x v="2"/>
    <x v="35"/>
    <s v="VIDA CHARMAINE R."/>
    <s v="MO"/>
    <x v="1"/>
    <d v="2022-07-28T00:00:00"/>
    <d v="2022-07-29T00:00:00"/>
    <s v="SL"/>
    <m/>
    <s v="2 SL"/>
    <n v="2"/>
    <m/>
  </r>
  <r>
    <n v="1001"/>
    <x v="3"/>
    <x v="20"/>
    <s v="MATIENZO NORMITA S."/>
    <s v="LCR"/>
    <x v="1"/>
    <d v="2022-07-20T00:00:00"/>
    <d v="2022-07-20T00:00:00"/>
    <s v="SL"/>
    <m/>
    <s v="1 SL"/>
    <n v="1"/>
    <m/>
  </r>
  <r>
    <n v="1002"/>
    <x v="3"/>
    <x v="82"/>
    <s v="ANGCAYA RUFINA P."/>
    <s v="LCR"/>
    <x v="1"/>
    <d v="2022-08-09T00:00:00"/>
    <d v="2022-08-09T00:00:00"/>
    <s v="SL"/>
    <m/>
    <s v="1 SL"/>
    <n v="1"/>
    <m/>
  </r>
  <r>
    <n v="1003"/>
    <x v="3"/>
    <x v="48"/>
    <s v="TULIAO FLORDELIZA M."/>
    <s v="ACCOUNTING"/>
    <x v="1"/>
    <d v="2022-07-29T00:00:00"/>
    <d v="2022-07-29T00:00:00"/>
    <s v="SL"/>
    <m/>
    <s v="1 SL"/>
    <n v="1"/>
    <m/>
  </r>
  <r>
    <n v="1004"/>
    <x v="3"/>
    <x v="48"/>
    <s v="DELA GRACIA MA. CECILIA P."/>
    <s v="ACCOUNTING"/>
    <x v="1"/>
    <d v="2022-08-12T00:00:00"/>
    <d v="2022-08-12T00:00:00"/>
    <s v="VL"/>
    <m/>
    <s v="1 VL"/>
    <n v="1"/>
    <m/>
  </r>
  <r>
    <n v="1005"/>
    <x v="3"/>
    <x v="82"/>
    <s v="GUAÑEZO MARY ANNE P."/>
    <s v="CTO"/>
    <x v="1"/>
    <d v="2022-08-12T00:00:00"/>
    <d v="2022-08-12T00:00:00"/>
    <s v="OTHER"/>
    <s v="SEC 21 EO 292- SPECIAL PRIVILEGE"/>
    <s v="1 OTHER"/>
    <n v="1"/>
    <m/>
  </r>
  <r>
    <n v="1006"/>
    <x v="3"/>
    <x v="48"/>
    <s v="ENRIQUEZ EDGAR P."/>
    <s v="MO"/>
    <x v="1"/>
    <d v="2022-07-27T00:00:00"/>
    <d v="2022-07-29T00:00:00"/>
    <s v="SL"/>
    <m/>
    <s v="3 SL"/>
    <n v="3"/>
    <m/>
  </r>
  <r>
    <n v="1007"/>
    <x v="3"/>
    <x v="101"/>
    <s v="ANACAY ANICETA P."/>
    <s v="PICNIC GROVE"/>
    <x v="1"/>
    <d v="2022-08-31T00:00:00"/>
    <d v="2022-08-31T00:00:00"/>
    <s v="OTHER"/>
    <s v="SEC 21 EO 292- SPECIAL PRIVILEGE"/>
    <s v="1 OTHER"/>
    <n v="1"/>
    <m/>
  </r>
  <r>
    <n v="1008"/>
    <x v="3"/>
    <x v="20"/>
    <s v="BOFILL ERNA P."/>
    <s v="LCR"/>
    <x v="1"/>
    <d v="2022-07-18T00:00:00"/>
    <d v="2022-07-18T00:00:00"/>
    <s v="SL"/>
    <m/>
    <s v="1 SL"/>
    <n v="1"/>
    <m/>
  </r>
  <r>
    <n v="1009"/>
    <x v="3"/>
    <x v="35"/>
    <s v="ANGCAYA JOHN V."/>
    <s v="ACCOUNTING"/>
    <x v="1"/>
    <d v="2022-08-22T00:00:00"/>
    <d v="2022-08-22T00:00:00"/>
    <s v="OTHER"/>
    <s v="SEC 21 EO 292- SPECIAL PRIVILEGE"/>
    <s v="1 OTHER"/>
    <n v="1"/>
    <m/>
  </r>
  <r>
    <n v="1010"/>
    <x v="3"/>
    <x v="35"/>
    <s v="ANGCAYA JOHN V."/>
    <s v="ACCOUNTING"/>
    <x v="1"/>
    <d v="2022-07-27T00:00:00"/>
    <d v="2022-07-27T00:00:00"/>
    <s v="SL"/>
    <m/>
    <s v="1 SL"/>
    <n v="1"/>
    <m/>
  </r>
  <r>
    <n v="1011"/>
    <x v="3"/>
    <x v="130"/>
    <s v="LERIO ROSEMARIE V."/>
    <s v="ACCOUNTING"/>
    <x v="1"/>
    <d v="2022-08-30T00:00:00"/>
    <d v="2022-08-30T00:00:00"/>
    <s v="OTHER"/>
    <s v="SEC 21 EO 292- SPECIAL PRIVILEGE"/>
    <s v="1 OTHER"/>
    <n v="1"/>
    <m/>
  </r>
  <r>
    <n v="1012"/>
    <x v="3"/>
    <x v="130"/>
    <s v="LERIO ROSEMARIE V."/>
    <s v="ACCOUNTING"/>
    <x v="1"/>
    <d v="2022-08-25T00:00:00"/>
    <d v="2022-08-26T00:00:00"/>
    <s v="VL"/>
    <m/>
    <s v="2 VL"/>
    <n v="2"/>
    <m/>
  </r>
  <r>
    <n v="1013"/>
    <x v="3"/>
    <x v="82"/>
    <s v="OLARTE GREATCHEL B."/>
    <s v="ACCOUNTING"/>
    <x v="1"/>
    <d v="2022-08-09T00:00:00"/>
    <d v="2022-08-09T00:00:00"/>
    <s v="OTHER"/>
    <s v="SEC 21 EO 292- SPECIAL PRIVILEGE"/>
    <s v="1 OTHER"/>
    <n v="1"/>
    <m/>
  </r>
  <r>
    <n v="1014"/>
    <x v="3"/>
    <x v="78"/>
    <s v="MANALO EDITHA V."/>
    <s v="ACCOUNTING"/>
    <x v="1"/>
    <d v="2022-08-15T00:00:00"/>
    <d v="2022-08-15T00:00:00"/>
    <s v="VL"/>
    <m/>
    <s v="1 VL"/>
    <n v="1"/>
    <m/>
  </r>
  <r>
    <n v="1015"/>
    <x v="3"/>
    <x v="96"/>
    <s v="ROCILLO CECILLA A."/>
    <s v="ACCOUNTING"/>
    <x v="1"/>
    <d v="2022-08-05T00:00:00"/>
    <d v="2022-08-05T00:00:00"/>
    <s v="SL"/>
    <m/>
    <s v="1 SL"/>
    <n v="1"/>
    <m/>
  </r>
  <r>
    <n v="1016"/>
    <x v="3"/>
    <x v="78"/>
    <s v="DAÑO ALMA R."/>
    <s v="ACCOUNTING"/>
    <x v="1"/>
    <d v="2022-08-11T00:00:00"/>
    <d v="2022-08-11T00:00:00"/>
    <s v="VL"/>
    <m/>
    <s v="1 VL"/>
    <n v="1"/>
    <m/>
  </r>
  <r>
    <n v="1017"/>
    <x v="3"/>
    <x v="96"/>
    <s v="MIRANDA MARIA LOIDA M."/>
    <s v="ACCOUNTING"/>
    <x v="1"/>
    <d v="2022-08-08T00:00:00"/>
    <d v="2022-08-08T00:00:00"/>
    <s v="SL"/>
    <m/>
    <s v="1 SL"/>
    <n v="1"/>
    <m/>
  </r>
  <r>
    <n v="1018"/>
    <x v="3"/>
    <x v="20"/>
    <s v="ENMACIO LEILA A."/>
    <s v="ACCOUNTING"/>
    <x v="1"/>
    <d v="2022-07-20T00:00:00"/>
    <d v="2022-07-20T00:00:00"/>
    <s v="SL"/>
    <m/>
    <s v="1 SL"/>
    <n v="1"/>
    <m/>
  </r>
  <r>
    <n v="1018"/>
    <x v="3"/>
    <x v="20"/>
    <s v="ENMACIO LEILA A."/>
    <s v="ACCOUNTING"/>
    <x v="1"/>
    <d v="2022-07-27T00:00:00"/>
    <d v="2022-07-27T00:00:00"/>
    <s v="SL"/>
    <m/>
    <s v="1 SL"/>
    <n v="1"/>
    <m/>
  </r>
  <r>
    <n v="1019"/>
    <x v="3"/>
    <x v="35"/>
    <s v="MAWAK MIA PAULEEN B."/>
    <s v="ACCOUNTING"/>
    <x v="1"/>
    <d v="2022-08-02T00:00:00"/>
    <d v="2022-08-02T00:00:00"/>
    <s v="OTHER"/>
    <s v="SEC 21 EO 292- SPECIAL PRIVILEGE"/>
    <s v="1 OTHER"/>
    <n v="1"/>
    <m/>
  </r>
  <r>
    <n v="1020"/>
    <x v="3"/>
    <x v="35"/>
    <s v="MAWAK MIA PAULEEN B."/>
    <s v="ACCOUNTING"/>
    <x v="1"/>
    <d v="2022-07-29T00:00:00"/>
    <d v="2022-07-29T00:00:00"/>
    <s v="SL"/>
    <m/>
    <s v="1 SL"/>
    <n v="1"/>
    <m/>
  </r>
  <r>
    <n v="1021"/>
    <x v="3"/>
    <x v="48"/>
    <s v="CORTEZ FIDELA B."/>
    <s v="TCCH/TICC"/>
    <x v="1"/>
    <d v="2022-08-09T00:00:00"/>
    <d v="2022-08-09T00:00:00"/>
    <s v="VL"/>
    <m/>
    <s v="1 VL"/>
    <n v="1"/>
    <m/>
  </r>
  <r>
    <n v="1022"/>
    <x v="3"/>
    <x v="48"/>
    <s v="BORJA EDWIN G."/>
    <s v="TCCH/TICC"/>
    <x v="1"/>
    <d v="2022-08-12T00:00:00"/>
    <d v="2022-08-12T00:00:00"/>
    <s v="OTHER"/>
    <s v="SEC 21 EO 292- SPECIAL PRIVILEGE"/>
    <s v="1 OTHER"/>
    <n v="1"/>
    <m/>
  </r>
  <r>
    <n v="1023"/>
    <x v="3"/>
    <x v="80"/>
    <s v="PERIDO MARITES V."/>
    <s v="TCCH/TICC"/>
    <x v="1"/>
    <d v="2022-08-02T00:00:00"/>
    <d v="2022-08-02T00:00:00"/>
    <s v="SL"/>
    <m/>
    <s v="1 SL"/>
    <n v="1"/>
    <m/>
  </r>
  <r>
    <n v="1024"/>
    <x v="3"/>
    <x v="14"/>
    <s v="REOSA CECILIA A."/>
    <s v="SP"/>
    <x v="1"/>
    <d v="2022-07-01T00:00:00"/>
    <d v="2022-07-01T00:00:00"/>
    <s v="SL"/>
    <m/>
    <s v="1 SL"/>
    <n v="1"/>
    <m/>
  </r>
  <r>
    <n v="1025"/>
    <x v="3"/>
    <x v="34"/>
    <s v="MARINDUQUE AURORA A."/>
    <s v="VMO"/>
    <x v="1"/>
    <d v="2022-07-18T00:00:00"/>
    <d v="2022-07-20T00:00:00"/>
    <s v="SL"/>
    <m/>
    <s v="3 SL"/>
    <n v="3"/>
    <m/>
  </r>
  <r>
    <n v="1026"/>
    <x v="3"/>
    <x v="3"/>
    <s v="REYES NORALYN B."/>
    <s v="SP"/>
    <x v="0"/>
    <d v="2022-07-27T00:00:00"/>
    <d v="2022-07-27T00:00:00"/>
    <s v="VL"/>
    <m/>
    <s v="1 VL"/>
    <n v="1"/>
    <m/>
  </r>
  <r>
    <n v="1027"/>
    <x v="3"/>
    <x v="14"/>
    <s v="DE OCAMPO MA. ELENA D."/>
    <s v="SP"/>
    <x v="1"/>
    <d v="2022-07-21T00:00:00"/>
    <d v="2022-07-22T00:00:00"/>
    <s v="SL"/>
    <m/>
    <s v="2 SL"/>
    <n v="2"/>
    <m/>
  </r>
  <r>
    <n v="1028"/>
    <x v="3"/>
    <x v="64"/>
    <s v="DE OCAMPO MA. ELENA D."/>
    <s v="SP"/>
    <x v="1"/>
    <d v="2022-06-29T00:00:00"/>
    <d v="2022-06-30T00:00:00"/>
    <s v="SL"/>
    <m/>
    <s v="2 SL"/>
    <n v="2"/>
    <m/>
  </r>
  <r>
    <n v="1029"/>
    <x v="3"/>
    <x v="67"/>
    <s v="MARINDUQUE AURORA A."/>
    <s v="VMO"/>
    <x v="1"/>
    <d v="2022-07-01T00:00:00"/>
    <d v="2022-07-01T00:00:00"/>
    <s v="SL"/>
    <m/>
    <s v="1 SL"/>
    <n v="1"/>
    <m/>
  </r>
  <r>
    <n v="1029"/>
    <x v="3"/>
    <x v="67"/>
    <s v="MARINDUQUE AURORA A."/>
    <s v="VMO"/>
    <x v="1"/>
    <d v="2022-07-04T00:00:00"/>
    <d v="2022-07-04T00:00:00"/>
    <s v="SL"/>
    <m/>
    <s v="1 SL"/>
    <n v="1"/>
    <m/>
  </r>
  <r>
    <n v="1030"/>
    <x v="3"/>
    <x v="48"/>
    <s v="LIMBOC FLORDELIZA J."/>
    <s v="LCR"/>
    <x v="1"/>
    <d v="2022-08-02T00:00:00"/>
    <d v="2022-08-02T00:00:00"/>
    <s v="SL"/>
    <m/>
    <s v="1 SL"/>
    <n v="1"/>
    <m/>
  </r>
  <r>
    <n v="1031"/>
    <x v="3"/>
    <x v="20"/>
    <s v="LIMBOC FLORDELIZA J."/>
    <s v="LCR"/>
    <x v="1"/>
    <d v="2022-07-27T00:00:00"/>
    <d v="2022-07-28T00:00:00"/>
    <s v="SL"/>
    <m/>
    <s v="2 SL"/>
    <n v="2"/>
    <m/>
  </r>
  <r>
    <n v="1032"/>
    <x v="3"/>
    <x v="35"/>
    <s v="TOLENTINO CAROLINA E."/>
    <s v="LCR"/>
    <x v="1"/>
    <d v="2022-07-29T00:00:00"/>
    <d v="2022-07-29T00:00:00"/>
    <s v="SL"/>
    <m/>
    <s v="1 SL"/>
    <n v="1"/>
    <m/>
  </r>
  <r>
    <n v="1033"/>
    <x v="3"/>
    <x v="80"/>
    <s v="BUGARIN MA. ANA M."/>
    <s v="LCR"/>
    <x v="1"/>
    <d v="2022-08-01T00:00:00"/>
    <d v="2022-08-02T00:00:00"/>
    <s v="SL"/>
    <m/>
    <s v="2 SL"/>
    <n v="2"/>
    <m/>
  </r>
  <r>
    <n v="1034"/>
    <x v="3"/>
    <x v="35"/>
    <s v="MATIENZO NORMITA S."/>
    <s v="LCR"/>
    <x v="1"/>
    <d v="2022-07-28T00:00:00"/>
    <d v="2022-07-28T00:00:00"/>
    <s v="SL"/>
    <m/>
    <s v="1 SL"/>
    <n v="1"/>
    <m/>
  </r>
  <r>
    <n v="1035"/>
    <x v="35"/>
    <x v="30"/>
    <s v="MARINDUQUE GERRY C."/>
    <s v="CHO"/>
    <x v="1"/>
    <d v="2022-07-12T00:00:00"/>
    <d v="2022-07-12T00:00:00"/>
    <s v="SL"/>
    <m/>
    <s v="1 SL"/>
    <n v="1"/>
    <m/>
  </r>
  <r>
    <n v="1036"/>
    <x v="35"/>
    <x v="78"/>
    <s v="DIMARANAN PERPETUA F."/>
    <s v="TIPID IMPOK"/>
    <x v="1"/>
    <d v="2022-08-02T00:00:00"/>
    <d v="2022-08-02T00:00:00"/>
    <s v="SL"/>
    <m/>
    <s v="1 SL"/>
    <n v="1"/>
    <m/>
  </r>
  <r>
    <n v="1036"/>
    <x v="35"/>
    <x v="78"/>
    <s v="DIMARANAN PERPETUA F."/>
    <s v="TIPID IMPOK"/>
    <x v="1"/>
    <d v="2022-08-05T00:00:00"/>
    <d v="2022-08-05T00:00:00"/>
    <s v="SL"/>
    <m/>
    <s v="1 SL"/>
    <n v="1"/>
    <m/>
  </r>
  <r>
    <n v="1037"/>
    <x v="35"/>
    <x v="132"/>
    <s v="MARINDUQUE GERRY C."/>
    <s v="CHO"/>
    <x v="1"/>
    <d v="2022-08-02T00:00:00"/>
    <d v="2022-08-02T00:00:00"/>
    <s v="SL"/>
    <m/>
    <s v="1 SL"/>
    <n v="1"/>
    <m/>
  </r>
  <r>
    <n v="1038"/>
    <x v="35"/>
    <x v="90"/>
    <s v="MARINDUQUE GERRY C."/>
    <s v="CHO"/>
    <x v="1"/>
    <d v="2022-07-22T00:00:00"/>
    <d v="2022-07-22T00:00:00"/>
    <s v="SL"/>
    <m/>
    <s v="1 SL"/>
    <n v="1"/>
    <m/>
  </r>
  <r>
    <n v="1039"/>
    <x v="35"/>
    <x v="82"/>
    <s v="ANARNA CRISTINA F."/>
    <s v="PICNIC GROVE"/>
    <x v="1"/>
    <d v="2022-08-15T00:00:00"/>
    <d v="2022-08-19T00:00:00"/>
    <s v="VL"/>
    <m/>
    <s v="5 VL"/>
    <n v="5"/>
    <m/>
  </r>
  <r>
    <n v="1039"/>
    <x v="35"/>
    <x v="82"/>
    <s v="ANARNA CRISTINA F."/>
    <s v="PICNIC GROVE"/>
    <x v="1"/>
    <d v="2022-08-22T00:00:00"/>
    <d v="2022-08-26T00:00:00"/>
    <s v="VL"/>
    <m/>
    <s v="5 VL"/>
    <n v="5"/>
    <m/>
  </r>
  <r>
    <n v="1039"/>
    <x v="35"/>
    <x v="82"/>
    <s v="ANARNA CRISTINA F."/>
    <s v="PICNIC GROVE"/>
    <x v="1"/>
    <d v="2022-08-30T00:00:00"/>
    <d v="2022-08-31T00:00:00"/>
    <s v="VL"/>
    <m/>
    <s v="2 VL"/>
    <n v="2"/>
    <m/>
  </r>
  <r>
    <n v="1040"/>
    <x v="35"/>
    <x v="131"/>
    <s v="ANARNA CRISTINA F."/>
    <s v="PICNIC GROVE"/>
    <x v="1"/>
    <d v="2022-08-08T00:00:00"/>
    <d v="2022-08-12T00:00:00"/>
    <s v="SL"/>
    <m/>
    <s v="5 SL"/>
    <n v="5"/>
    <m/>
  </r>
  <r>
    <n v="1041"/>
    <x v="35"/>
    <x v="84"/>
    <s v="LABARDA GINA L."/>
    <s v="PICNIC GROVE"/>
    <x v="1"/>
    <d v="2022-07-30T00:00:00"/>
    <d v="2022-07-30T00:00:00"/>
    <s v="OTHER"/>
    <s v="SEC 21 EO 292- SPECIAL PRIVILEGE"/>
    <s v="0 OTHER"/>
    <n v="0"/>
    <m/>
  </r>
  <r>
    <n v="1041"/>
    <x v="35"/>
    <x v="84"/>
    <s v="LABARDA GINA L."/>
    <s v="PICNIC GROVE"/>
    <x v="1"/>
    <d v="2022-08-06T00:00:00"/>
    <d v="2022-08-07T00:00:00"/>
    <s v="OTHER"/>
    <s v="SEC 21 EO 292- SPECIAL PRIVILEGE"/>
    <s v="0 OTHER"/>
    <n v="0"/>
    <m/>
  </r>
  <r>
    <n v="1042"/>
    <x v="35"/>
    <x v="20"/>
    <s v="MONTENEGRO HELEN L."/>
    <s v="TOPS (ADMIN CSU)"/>
    <x v="1"/>
    <d v="2022-07-15T00:00:00"/>
    <d v="2022-07-15T00:00:00"/>
    <s v="OTHER"/>
    <s v="DOMESTIC EMERGENCY"/>
    <s v="1 OTHER"/>
    <n v="1"/>
    <m/>
  </r>
  <r>
    <n v="1042"/>
    <x v="35"/>
    <x v="20"/>
    <s v="MONTENEGRO HELEN L."/>
    <s v="TOPS (ADMIN CSU)"/>
    <x v="1"/>
    <d v="2022-07-18T00:00:00"/>
    <d v="2022-07-18T00:00:00"/>
    <s v="OTHER"/>
    <s v="DOMESTIC EMERGENCY"/>
    <s v="1 OTHER"/>
    <n v="1"/>
    <m/>
  </r>
  <r>
    <n v="1042"/>
    <x v="35"/>
    <x v="20"/>
    <s v="MONTENEGRO HELEN L."/>
    <s v="TOPS (ADMIN CSU)"/>
    <x v="1"/>
    <d v="2022-08-02T00:00:00"/>
    <d v="2022-08-02T00:00:00"/>
    <s v="OTHER"/>
    <s v="DOMESTIC EMERGENCY"/>
    <s v="1 OTHER"/>
    <n v="1"/>
    <m/>
  </r>
  <r>
    <n v="1043"/>
    <x v="35"/>
    <x v="20"/>
    <s v="DIMARANAN PERPETUA F."/>
    <s v="TIPID IMPOK"/>
    <x v="1"/>
    <d v="2022-07-21T00:00:00"/>
    <d v="2022-07-21T00:00:00"/>
    <s v="SL"/>
    <m/>
    <s v="1 SL"/>
    <n v="1"/>
    <m/>
  </r>
  <r>
    <n v="1044"/>
    <x v="35"/>
    <x v="63"/>
    <s v="BAYHON GEORGE G."/>
    <s v="ASSESSORS OFFICE"/>
    <x v="1"/>
    <d v="2022-07-18T00:00:00"/>
    <d v="2022-07-18T00:00:00"/>
    <s v="OTHER"/>
    <s v="SEC 21 EO 292- SPECIAL PRIVILEGE"/>
    <s v="1 OTHER"/>
    <n v="1"/>
    <m/>
  </r>
  <r>
    <n v="1045"/>
    <x v="35"/>
    <x v="10"/>
    <s v="TORRES SONIA M."/>
    <s v="ASSESSORS OFFICE"/>
    <x v="1"/>
    <d v="2022-07-20T00:00:00"/>
    <d v="2022-07-21T00:00:00"/>
    <s v="SL"/>
    <m/>
    <s v="2 SL"/>
    <n v="2"/>
    <m/>
  </r>
  <r>
    <n v="1046"/>
    <x v="35"/>
    <x v="35"/>
    <s v="BAYOT RUMER M."/>
    <s v="ASSESSORS OFFICE"/>
    <x v="1"/>
    <d v="2022-07-29T00:00:00"/>
    <d v="2022-07-29T00:00:00"/>
    <s v="OTHER"/>
    <s v="SEC 21 EO 292- SPECIAL PRIVILEGE"/>
    <s v="1 OTHER"/>
    <n v="1"/>
    <m/>
  </r>
  <r>
    <n v="1047"/>
    <x v="35"/>
    <x v="48"/>
    <s v="FERMA JOSEFA O."/>
    <s v="ADMIN OFFICE"/>
    <x v="1"/>
    <d v="2022-08-01T00:00:00"/>
    <d v="2022-08-01T00:00:00"/>
    <s v="SL"/>
    <m/>
    <s v="1 SL"/>
    <n v="1"/>
    <m/>
  </r>
  <r>
    <n v="1048"/>
    <x v="35"/>
    <x v="80"/>
    <s v="PARASDAS OFELIA C."/>
    <s v="CCT"/>
    <x v="1"/>
    <d v="2022-07-29T00:00:00"/>
    <d v="2022-07-29T00:00:00"/>
    <s v="SL"/>
    <m/>
    <s v="1 SL"/>
    <n v="1"/>
    <m/>
  </r>
  <r>
    <n v="1048"/>
    <x v="35"/>
    <x v="80"/>
    <s v="PARASDAS OFELIA C."/>
    <s v="CCT"/>
    <x v="1"/>
    <d v="2022-08-01T00:00:00"/>
    <d v="2022-08-01T00:00:00"/>
    <s v="SL"/>
    <m/>
    <s v="1 SL"/>
    <n v="1"/>
    <m/>
  </r>
  <r>
    <n v="1049"/>
    <x v="35"/>
    <x v="48"/>
    <s v="PETIL GLENDA D."/>
    <s v="CCT"/>
    <x v="1"/>
    <d v="2022-08-01T00:00:00"/>
    <d v="2022-08-01T00:00:00"/>
    <s v="SL"/>
    <m/>
    <s v="1 SL"/>
    <n v="1"/>
    <m/>
  </r>
  <r>
    <n v="1050"/>
    <x v="35"/>
    <x v="82"/>
    <s v="CHACON ELISA G."/>
    <s v="CCT"/>
    <x v="1"/>
    <d v="2022-08-17T00:00:00"/>
    <d v="2022-08-19T00:00:00"/>
    <s v="VL"/>
    <m/>
    <s v="3 VL"/>
    <n v="3"/>
    <m/>
  </r>
  <r>
    <n v="1051"/>
    <x v="35"/>
    <x v="14"/>
    <s v="COSME MA VICTORIA M."/>
    <s v="PICNIC GROVE"/>
    <x v="1"/>
    <d v="2022-07-22T00:00:00"/>
    <d v="2022-07-24T00:00:00"/>
    <s v="SL"/>
    <m/>
    <s v="1 SL"/>
    <n v="1"/>
    <m/>
  </r>
  <r>
    <n v="1052"/>
    <x v="35"/>
    <x v="342"/>
    <s v="VILLANUEVA PABLO B."/>
    <s v="PICNIC GROVE"/>
    <x v="1"/>
    <d v="2022-07-28T00:00:00"/>
    <d v="2022-07-29T00:00:00"/>
    <s v="SL"/>
    <m/>
    <s v="2 SL"/>
    <n v="2"/>
    <m/>
  </r>
  <r>
    <n v="1053"/>
    <x v="35"/>
    <x v="35"/>
    <s v="MONTENEGRO HELEN L."/>
    <s v="TOPS (ADMIN CSU)"/>
    <x v="1"/>
    <d v="2022-08-17T00:00:00"/>
    <d v="2022-08-17T00:00:00"/>
    <s v="OTHER"/>
    <s v="SEC 68 EO 292 STUDY LEAVE"/>
    <s v="1 OTHER"/>
    <n v="1"/>
    <m/>
  </r>
  <r>
    <n v="1054"/>
    <x v="35"/>
    <x v="93"/>
    <s v="REYES JUANITO P."/>
    <s v="OTM"/>
    <x v="1"/>
    <d v="2022-08-24T00:00:00"/>
    <d v="2022-08-26T00:00:00"/>
    <s v="SL"/>
    <m/>
    <s v="3 SL"/>
    <n v="3"/>
    <m/>
  </r>
  <r>
    <n v="1055"/>
    <x v="35"/>
    <x v="47"/>
    <s v="PEÑANO DARYL BAMBI B."/>
    <s v="ONT"/>
    <x v="1"/>
    <d v="2022-05-25T00:00:00"/>
    <d v="2022-05-25T00:00:00"/>
    <s v="OTHER"/>
    <s v="BIRTHDAY LEAVE"/>
    <s v="1 OTHER"/>
    <n v="1"/>
    <m/>
  </r>
  <r>
    <n v="1056"/>
    <x v="35"/>
    <x v="343"/>
    <s v="ORSAL MARK LESTER B."/>
    <s v="CPDO"/>
    <x v="1"/>
    <d v="2022-05-31T00:00:00"/>
    <d v="2022-05-31T00:00:00"/>
    <s v="OTHER"/>
    <s v="BIRTHDAY LEAVE"/>
    <s v="1 OTHER"/>
    <n v="1"/>
    <m/>
  </r>
  <r>
    <n v="1057"/>
    <x v="35"/>
    <x v="96"/>
    <s v="LEGASPI DOLORES B."/>
    <s v="CHO"/>
    <x v="1"/>
    <d v="2022-09-05T00:00:00"/>
    <d v="2022-09-09T00:00:00"/>
    <s v="VL"/>
    <m/>
    <s v="5 VL"/>
    <n v="5"/>
    <m/>
  </r>
  <r>
    <n v="1057"/>
    <x v="35"/>
    <x v="96"/>
    <s v="LEGASPI DOLORES B."/>
    <s v="CHO"/>
    <x v="1"/>
    <d v="2022-09-12T00:00:00"/>
    <d v="2022-09-16T00:00:00"/>
    <s v="VL"/>
    <m/>
    <s v="5 VL"/>
    <n v="5"/>
    <m/>
  </r>
  <r>
    <n v="1057"/>
    <x v="35"/>
    <x v="96"/>
    <s v="LEGASPI DOLORES B."/>
    <s v="CHO"/>
    <x v="1"/>
    <d v="2022-09-19T00:00:00"/>
    <d v="2022-09-20T00:00:00"/>
    <s v="VL"/>
    <m/>
    <s v="2 VL"/>
    <n v="2"/>
    <m/>
  </r>
  <r>
    <n v="1058"/>
    <x v="5"/>
    <x v="90"/>
    <s v="MONTENEGRO RODELIO A."/>
    <s v="CEO"/>
    <x v="1"/>
    <d v="2022-07-21T00:00:00"/>
    <d v="2022-07-21T00:00:00"/>
    <s v="SL"/>
    <m/>
    <s v="1 SL"/>
    <n v="1"/>
    <m/>
  </r>
  <r>
    <n v="1059"/>
    <x v="5"/>
    <x v="90"/>
    <s v="MARINDUQUE ERNESTO P."/>
    <s v="CEO"/>
    <x v="1"/>
    <d v="2022-07-14T00:00:00"/>
    <d v="2022-07-14T00:00:00"/>
    <s v="SL"/>
    <m/>
    <s v="1 SL"/>
    <n v="1"/>
    <m/>
  </r>
  <r>
    <n v="1059"/>
    <x v="5"/>
    <x v="90"/>
    <s v="MARINDUQUE ERNESTO P."/>
    <s v="CEO"/>
    <x v="1"/>
    <d v="2022-07-21T00:00:00"/>
    <d v="2022-07-21T00:00:00"/>
    <s v="SL"/>
    <m/>
    <s v="1 SL"/>
    <n v="1"/>
    <m/>
  </r>
  <r>
    <n v="1060"/>
    <x v="5"/>
    <x v="64"/>
    <s v="VILLANUEVA MARIO A."/>
    <s v="HSKB"/>
    <x v="1"/>
    <d v="2023-01-02T00:00:00"/>
    <d v="2023-01-19T00:00:00"/>
    <s v="VL"/>
    <m/>
    <s v="13 VL"/>
    <n v="13"/>
    <m/>
  </r>
  <r>
    <n v="1061"/>
    <x v="5"/>
    <x v="64"/>
    <s v="VILLANUEVA MARIO A."/>
    <s v="HSKB"/>
    <x v="1"/>
    <d v="2022-07-01T00:00:00"/>
    <d v="2022-12-31T00:00:00"/>
    <s v="VL"/>
    <m/>
    <s v="127 VL"/>
    <n v="127"/>
    <m/>
  </r>
  <r>
    <n v="1062"/>
    <x v="5"/>
    <x v="35"/>
    <s v="MACAPUNO FELIX  "/>
    <s v="CENRO"/>
    <x v="1"/>
    <d v="2022-07-28T00:00:00"/>
    <d v="2022-07-29T00:00:00"/>
    <s v="SL"/>
    <m/>
    <s v="2 SL"/>
    <n v="2"/>
    <m/>
  </r>
  <r>
    <n v="1063"/>
    <x v="5"/>
    <x v="96"/>
    <s v="RODRIGUEZ IGNACIO  "/>
    <s v="CENRO"/>
    <x v="1"/>
    <d v="2022-08-05T00:00:00"/>
    <d v="2022-08-05T00:00:00"/>
    <s v="SL"/>
    <m/>
    <s v="1 SL"/>
    <n v="1"/>
    <m/>
  </r>
  <r>
    <n v="1063"/>
    <x v="5"/>
    <x v="96"/>
    <s v="RODRIGUEZ IGNACIO  "/>
    <s v="CENRO"/>
    <x v="1"/>
    <d v="2022-08-08T00:00:00"/>
    <d v="2022-08-08T00:00:00"/>
    <s v="SL"/>
    <m/>
    <s v="1 SL"/>
    <n v="1"/>
    <m/>
  </r>
  <r>
    <n v="1064"/>
    <x v="5"/>
    <x v="87"/>
    <s v="COTONER NELIA C."/>
    <s v="COOPERATIVE OFFICE"/>
    <x v="1"/>
    <d v="2022-09-19T00:00:00"/>
    <d v="2022-09-19T00:00:00"/>
    <s v="VL"/>
    <m/>
    <s v="1 VL"/>
    <n v="1"/>
    <m/>
  </r>
  <r>
    <n v="1065"/>
    <x v="5"/>
    <x v="96"/>
    <s v="MANALO ELIADA F."/>
    <s v="SP"/>
    <x v="1"/>
    <d v="2022-08-08T00:00:00"/>
    <d v="2022-08-08T00:00:00"/>
    <s v="SL"/>
    <m/>
    <s v="1 SL"/>
    <n v="1"/>
    <m/>
  </r>
  <r>
    <n v="1066"/>
    <x v="5"/>
    <x v="130"/>
    <s v="REOSA CECILIA A."/>
    <s v="SP"/>
    <x v="1"/>
    <d v="2022-08-08T00:00:00"/>
    <d v="2022-08-10T00:00:00"/>
    <s v="SL"/>
    <m/>
    <s v="3 SL"/>
    <n v="3"/>
    <m/>
  </r>
  <r>
    <n v="1067"/>
    <x v="5"/>
    <x v="82"/>
    <s v="DE OCAMPO MA. ELENA D."/>
    <s v="SP"/>
    <x v="1"/>
    <d v="2022-08-09T00:00:00"/>
    <d v="2022-08-09T00:00:00"/>
    <s v="SL"/>
    <m/>
    <s v="1 SL"/>
    <n v="1"/>
    <m/>
  </r>
  <r>
    <n v="1068"/>
    <x v="5"/>
    <x v="48"/>
    <s v="MARINDUQUE ANNE RENELYN P."/>
    <s v="VMO"/>
    <x v="1"/>
    <d v="2022-08-08T00:00:00"/>
    <d v="2022-08-08T00:00:00"/>
    <s v="OTHER"/>
    <s v="SEC 21 EO 292- SPECIAL PRIVILEGE"/>
    <s v="1 OTHER"/>
    <n v="1"/>
    <m/>
  </r>
  <r>
    <n v="1069"/>
    <x v="5"/>
    <x v="81"/>
    <s v="MARINDUQUE AURORA A."/>
    <s v="VMO"/>
    <x v="1"/>
    <d v="2022-08-08T00:00:00"/>
    <d v="2022-08-10T00:00:00"/>
    <s v="SL"/>
    <m/>
    <s v="3 SL"/>
    <n v="3"/>
    <m/>
  </r>
  <r>
    <n v="1070"/>
    <x v="5"/>
    <x v="84"/>
    <s v="REOSA CECILIA A."/>
    <s v="SP"/>
    <x v="1"/>
    <d v="2022-07-27T00:00:00"/>
    <d v="2022-07-27T00:00:00"/>
    <s v="SL"/>
    <m/>
    <s v="1 SL"/>
    <n v="1"/>
    <m/>
  </r>
  <r>
    <n v="1071"/>
    <x v="5"/>
    <x v="96"/>
    <s v="MACASPAC JOSE VICTOR P."/>
    <s v="MAHOGANY MARKET"/>
    <x v="1"/>
    <d v="2022-08-07T00:00:00"/>
    <d v="2022-08-07T00:00:00"/>
    <s v="SL"/>
    <m/>
    <s v="1 SL"/>
    <n v="1"/>
    <m/>
  </r>
  <r>
    <n v="1072"/>
    <x v="5"/>
    <x v="14"/>
    <s v="PAYAD EDGARDO F."/>
    <s v="CENRO"/>
    <x v="1"/>
    <d v="2022-07-19T00:00:00"/>
    <d v="2022-07-22T00:00:00"/>
    <s v="SL"/>
    <m/>
    <s v="4 SL"/>
    <n v="4"/>
    <m/>
  </r>
  <r>
    <n v="1073"/>
    <x v="5"/>
    <x v="77"/>
    <s v="ARCULLO MELISSA A."/>
    <s v="CEO"/>
    <x v="1"/>
    <d v="2022-09-07T00:00:00"/>
    <d v="2022-09-07T00:00:00"/>
    <s v="OTHER"/>
    <s v="SEC 21 EO 292- SPECIAL PRIVILEGE"/>
    <s v="1 OTHER"/>
    <n v="1"/>
    <m/>
  </r>
  <r>
    <n v="1074"/>
    <x v="5"/>
    <x v="77"/>
    <s v="ARCULLO MELISSA A."/>
    <s v="CEO"/>
    <x v="1"/>
    <d v="2022-08-22T00:00:00"/>
    <d v="2022-08-22T00:00:00"/>
    <s v="SL"/>
    <m/>
    <s v="1 SL"/>
    <n v="1"/>
    <m/>
  </r>
  <r>
    <n v="1074"/>
    <x v="5"/>
    <x v="77"/>
    <s v="ARCULLO MELISSA A."/>
    <s v="CEO"/>
    <x v="1"/>
    <d v="2022-08-26T00:00:00"/>
    <d v="2022-08-26T00:00:00"/>
    <s v="SL"/>
    <m/>
    <s v="1 SL"/>
    <n v="1"/>
    <m/>
  </r>
  <r>
    <n v="1075"/>
    <x v="5"/>
    <x v="122"/>
    <s v="NAVARRO RITA A."/>
    <s v="TICC/TCCH"/>
    <x v="0"/>
    <d v="2022-08-16T00:00:00"/>
    <d v="2022-08-16T00:00:00"/>
    <s v="SL"/>
    <m/>
    <s v="1 SL"/>
    <n v="1"/>
    <m/>
  </r>
  <r>
    <n v="1076"/>
    <x v="5"/>
    <x v="124"/>
    <s v="PERIDO MARITES V."/>
    <s v="TCCH/TICC"/>
    <x v="1"/>
    <d v="2022-08-22T00:00:00"/>
    <d v="2022-08-22T00:00:00"/>
    <s v="SL"/>
    <m/>
    <s v="1 SL"/>
    <n v="1"/>
    <m/>
  </r>
  <r>
    <n v="1077"/>
    <x v="5"/>
    <x v="78"/>
    <s v="GUTIERREZ LYDIA C."/>
    <s v="HRMO"/>
    <x v="1"/>
    <d v="2022-08-03T00:00:00"/>
    <d v="2022-08-04T00:00:00"/>
    <s v="SL"/>
    <m/>
    <s v="2 SL"/>
    <n v="2"/>
    <m/>
  </r>
  <r>
    <n v="1078"/>
    <x v="5"/>
    <x v="96"/>
    <s v="GUTIERREZ LYDIA C."/>
    <s v="HRMO"/>
    <x v="1"/>
    <d v="2022-08-11T00:00:00"/>
    <d v="2022-08-11T00:00:00"/>
    <s v="OTHER"/>
    <s v="SEC 21 EO 292- SPECIAL PRIVILEGE"/>
    <s v="1 OTHER"/>
    <n v="1"/>
    <m/>
  </r>
  <r>
    <n v="1078"/>
    <x v="5"/>
    <x v="96"/>
    <s v="GUTIERREZ LYDIA C."/>
    <s v="HRMO"/>
    <x v="1"/>
    <d v="2022-08-15T00:00:00"/>
    <d v="2022-08-15T00:00:00"/>
    <s v="OTHER"/>
    <s v="SEC 21 EO 292- SPECIAL PRIVILEGE"/>
    <s v="1 OTHER"/>
    <n v="1"/>
    <m/>
  </r>
  <r>
    <n v="1079"/>
    <x v="5"/>
    <x v="96"/>
    <s v="DIMAPILIS ARIEL M."/>
    <s v="CTO"/>
    <x v="1"/>
    <d v="2022-08-08T00:00:00"/>
    <d v="2022-08-08T00:00:00"/>
    <s v="SL"/>
    <m/>
    <s v="1 SL"/>
    <n v="1"/>
    <m/>
  </r>
  <r>
    <n v="1080"/>
    <x v="5"/>
    <x v="64"/>
    <s v="MARASIGAN GINALYN D."/>
    <s v="ACCOUNTING"/>
    <x v="1"/>
    <d v="2022-07-18T00:00:00"/>
    <d v="2022-07-19T00:00:00"/>
    <s v="OTHER"/>
    <s v="SEC 21 EO 292- SPECIAL PRIVILEGE"/>
    <s v="2 OTHER"/>
    <n v="2"/>
    <m/>
  </r>
  <r>
    <n v="1081"/>
    <x v="5"/>
    <x v="64"/>
    <s v="MARASIGAN GINALYN D."/>
    <s v="ACCOUNTING"/>
    <x v="1"/>
    <d v="2022-07-04T00:00:00"/>
    <d v="2022-07-04T00:00:00"/>
    <s v="OTHER"/>
    <s v="SEC 25 EO 292- FORCE LEAVE"/>
    <s v="1 OTHER"/>
    <n v="1"/>
    <m/>
  </r>
  <r>
    <n v="1082"/>
    <x v="6"/>
    <x v="96"/>
    <s v="SANARES DAN T."/>
    <s v="CHO"/>
    <x v="1"/>
    <d v="2022-08-18T00:00:00"/>
    <d v="2022-08-19T00:00:00"/>
    <s v="VL"/>
    <m/>
    <s v="2 VL"/>
    <n v="2"/>
    <m/>
  </r>
  <r>
    <n v="1082"/>
    <x v="6"/>
    <x v="96"/>
    <s v="SANARES DAN T."/>
    <s v="CHO"/>
    <x v="1"/>
    <d v="2022-08-22T00:00:00"/>
    <d v="2022-08-26T00:00:00"/>
    <s v="VL"/>
    <m/>
    <s v="5 VL"/>
    <n v="5"/>
    <m/>
  </r>
  <r>
    <n v="1083"/>
    <x v="6"/>
    <x v="10"/>
    <s v="FELICIDARIO PAMELA C."/>
    <s v="BUDGET"/>
    <x v="1"/>
    <d v="2022-07-21T00:00:00"/>
    <d v="2022-07-21T00:00:00"/>
    <s v="SL"/>
    <m/>
    <s v="1 SL"/>
    <n v="1"/>
    <m/>
  </r>
  <r>
    <n v="1084"/>
    <x v="6"/>
    <x v="82"/>
    <s v="PAYAD MARICEL  Q."/>
    <s v="HRMO"/>
    <x v="1"/>
    <d v="2022-08-11T00:00:00"/>
    <d v="2022-08-11T00:00:00"/>
    <s v="SL"/>
    <m/>
    <s v="1 SL"/>
    <n v="1"/>
    <m/>
  </r>
  <r>
    <n v="1085"/>
    <x v="6"/>
    <x v="130"/>
    <s v="HAYAG JERMAINE JOI D."/>
    <s v="CHO"/>
    <x v="1"/>
    <d v="2022-08-23T00:00:00"/>
    <d v="2022-08-25T00:00:00"/>
    <s v="OTHER"/>
    <s v="SEC 25 EO 292- FORCE LEAVE"/>
    <s v="3 OTHER"/>
    <n v="3"/>
    <m/>
  </r>
  <r>
    <n v="1086"/>
    <x v="6"/>
    <x v="132"/>
    <s v="SUSA NANETE B."/>
    <s v="ONT"/>
    <x v="1"/>
    <d v="2022-08-04T00:00:00"/>
    <d v="2022-08-04T00:00:00"/>
    <s v="SL"/>
    <m/>
    <s v="1 SL"/>
    <n v="1"/>
    <m/>
  </r>
  <r>
    <n v="1087"/>
    <x v="6"/>
    <x v="132"/>
    <s v="VILLAPANDO JENITA M."/>
    <s v="ONT"/>
    <x v="1"/>
    <d v="2022-08-11T00:00:00"/>
    <d v="2022-08-11T00:00:00"/>
    <s v="VL"/>
    <m/>
    <s v="1 VL"/>
    <n v="1"/>
    <m/>
  </r>
  <r>
    <n v="1088"/>
    <x v="6"/>
    <x v="35"/>
    <s v="AUDITOR AILEEN D."/>
    <s v="PIO"/>
    <x v="1"/>
    <d v="2022-07-25T00:00:00"/>
    <d v="2022-07-28T00:00:00"/>
    <s v="SL"/>
    <m/>
    <s v="4 SL"/>
    <n v="4"/>
    <m/>
  </r>
  <r>
    <n v="1089"/>
    <x v="6"/>
    <x v="79"/>
    <s v="AUDITOR AILEEN D."/>
    <s v="PIO"/>
    <x v="1"/>
    <d v="2022-08-02T00:00:00"/>
    <d v="2022-08-03T00:00:00"/>
    <s v="SL"/>
    <m/>
    <s v="2 SL"/>
    <n v="2"/>
    <m/>
  </r>
  <r>
    <n v="1090"/>
    <x v="6"/>
    <x v="86"/>
    <s v="DOLOT JESUS JR. D."/>
    <s v="PIO"/>
    <x v="1"/>
    <d v="2022-08-18T00:00:00"/>
    <d v="2022-08-18T00:00:00"/>
    <s v="SL"/>
    <m/>
    <s v="1 SL"/>
    <n v="1"/>
    <m/>
  </r>
  <r>
    <n v="1091"/>
    <x v="6"/>
    <x v="122"/>
    <s v="DEL MUNDO ROSALLE A."/>
    <s v="PIO"/>
    <x v="1"/>
    <d v="2022-08-19T00:00:00"/>
    <d v="2022-08-19T00:00:00"/>
    <s v="OTHER"/>
    <s v="RA 8972 SOLO PARENT"/>
    <s v="1 OTHER"/>
    <n v="1"/>
    <m/>
  </r>
  <r>
    <n v="1092"/>
    <x v="6"/>
    <x v="340"/>
    <s v="MARINDUQUE GERRY C."/>
    <s v="CHO"/>
    <x v="1"/>
    <d v="2022-08-12T00:00:00"/>
    <d v="2022-08-12T00:00:00"/>
    <s v="SL"/>
    <m/>
    <s v="1 SL"/>
    <n v="1"/>
    <m/>
  </r>
  <r>
    <n v="1093"/>
    <x v="6"/>
    <x v="64"/>
    <s v="AMBION REYMOND A."/>
    <s v="VMO"/>
    <x v="1"/>
    <m/>
    <m/>
    <s v="OTHER"/>
    <s v="TERMINAL LEAVE"/>
    <s v="0 OTHER"/>
    <n v="0"/>
    <m/>
  </r>
  <r>
    <n v="1094"/>
    <x v="6"/>
    <x v="81"/>
    <s v="DIMAPILIS JONNA T."/>
    <s v="ADMIN OFFICE"/>
    <x v="1"/>
    <d v="2022-08-05T00:00:00"/>
    <d v="2022-08-05T00:00:00"/>
    <s v="SL"/>
    <m/>
    <s v="1 SL"/>
    <n v="1"/>
    <m/>
  </r>
  <r>
    <n v="1094"/>
    <x v="6"/>
    <x v="81"/>
    <s v="DIMAPILIS JONNA T."/>
    <s v="ADMIN OFFICE"/>
    <x v="1"/>
    <d v="2022-08-11T00:00:00"/>
    <d v="2022-08-11T00:00:00"/>
    <s v="SL"/>
    <m/>
    <s v="1 SL"/>
    <n v="1"/>
    <m/>
  </r>
  <r>
    <n v="1095"/>
    <x v="6"/>
    <x v="138"/>
    <s v="ANGCAYA IRENEO A."/>
    <s v="EEO/ CITY MARKET"/>
    <x v="1"/>
    <m/>
    <m/>
    <s v="OTHER"/>
    <s v="TERMINAL LEAVE"/>
    <s v="0 OTHER"/>
    <n v="0"/>
    <m/>
  </r>
  <r>
    <n v="1096"/>
    <x v="7"/>
    <x v="124"/>
    <s v="ATIENZA JULIE ANN A."/>
    <s v="CTO"/>
    <x v="1"/>
    <d v="2022-08-22T00:00:00"/>
    <d v="2022-08-22T00:00:00"/>
    <s v="SL"/>
    <m/>
    <s v="1 SL"/>
    <n v="1"/>
    <m/>
  </r>
  <r>
    <n v="1097"/>
    <x v="7"/>
    <x v="86"/>
    <s v="MABUTI ANA MARIE C."/>
    <s v="CTO"/>
    <x v="1"/>
    <d v="2022-08-19T00:00:00"/>
    <d v="2022-08-19T00:00:00"/>
    <s v="OTHER"/>
    <s v="SEC 21 EO 292- SPECIAL PRIVILEGE"/>
    <s v="1 OTHER"/>
    <n v="1"/>
    <m/>
  </r>
  <r>
    <n v="1098"/>
    <x v="7"/>
    <x v="86"/>
    <s v="MABUTI ANA MARIE C."/>
    <s v="CTO"/>
    <x v="1"/>
    <d v="2022-08-19T00:00:00"/>
    <d v="2022-08-19T00:00:00"/>
    <s v="OTHER"/>
    <s v="SEC 21 EO 292- SPECIAL PRIVILEGE"/>
    <s v="1 OTHER"/>
    <n v="1"/>
    <m/>
  </r>
  <r>
    <n v="1099"/>
    <x v="7"/>
    <x v="62"/>
    <s v="FERNANDEZ MILAGROS C."/>
    <s v="CTO"/>
    <x v="1"/>
    <d v="2022-08-22T00:00:00"/>
    <d v="2022-08-22T00:00:00"/>
    <s v="SL"/>
    <m/>
    <s v="1 SL"/>
    <n v="1"/>
    <m/>
  </r>
  <r>
    <n v="1100"/>
    <x v="7"/>
    <x v="77"/>
    <s v="DEL MUNDO ROSALLE A."/>
    <s v="PIO"/>
    <x v="1"/>
    <d v="2022-09-05T00:00:00"/>
    <d v="2022-09-05T00:00:00"/>
    <s v="OTHER"/>
    <s v="SEC 21 EO 292- SPECIAL PRIVILEGE"/>
    <s v="1 OTHER"/>
    <n v="1"/>
    <m/>
  </r>
  <r>
    <n v="1101"/>
    <x v="7"/>
    <x v="77"/>
    <s v="MENDOZA LOURDES G."/>
    <s v="PIO"/>
    <x v="1"/>
    <d v="2022-09-06T00:00:00"/>
    <d v="2022-09-06T00:00:00"/>
    <s v="OTHER"/>
    <s v="SEC 21 EO 292- SPECIAL PRIVILEGE"/>
    <s v="1 OTHER"/>
    <n v="1"/>
    <m/>
  </r>
  <r>
    <n v="1102"/>
    <x v="7"/>
    <x v="77"/>
    <s v="MENDOZA LOURDES G."/>
    <s v="PIO"/>
    <x v="1"/>
    <d v="2022-08-30T00:00:00"/>
    <d v="2022-08-30T00:00:00"/>
    <s v="OTHER"/>
    <s v="SEC 21 EO 292- SPECIAL PRIVILEGE"/>
    <s v="1 OTHER"/>
    <n v="1"/>
    <m/>
  </r>
  <r>
    <n v="1103"/>
    <x v="7"/>
    <x v="90"/>
    <s v="MAGUINAO GILBERT  "/>
    <s v="GSO"/>
    <x v="1"/>
    <d v="2022-07-26T00:00:00"/>
    <d v="2022-07-26T00:00:00"/>
    <s v="SL"/>
    <m/>
    <s v="1 SL"/>
    <n v="1"/>
    <m/>
  </r>
  <r>
    <n v="1104"/>
    <x v="7"/>
    <x v="62"/>
    <s v="DIMAPILIS VILMA T."/>
    <s v="GSO"/>
    <x v="1"/>
    <d v="2022-09-15T00:00:00"/>
    <d v="2022-09-15T00:00:00"/>
    <s v="VL"/>
    <m/>
    <s v="1 VL"/>
    <n v="1"/>
    <m/>
  </r>
  <r>
    <n v="1105"/>
    <x v="7"/>
    <x v="62"/>
    <s v="ORTIZ TRINIDAD D."/>
    <s v="GSO"/>
    <x v="1"/>
    <d v="2022-08-18T00:00:00"/>
    <d v="2022-08-19T00:00:00"/>
    <s v="SL"/>
    <s v="WITHOUTPAY"/>
    <s v="2 SL"/>
    <n v="2"/>
    <m/>
  </r>
  <r>
    <n v="1105"/>
    <x v="7"/>
    <x v="62"/>
    <s v="ORTIZ TRINIDAD D."/>
    <s v="GSO"/>
    <x v="1"/>
    <d v="2022-08-22T00:00:00"/>
    <d v="2022-08-23T00:00:00"/>
    <s v="SL"/>
    <s v="WITHOUTPAY"/>
    <s v="2 SL"/>
    <n v="2"/>
    <m/>
  </r>
  <r>
    <n v="1106"/>
    <x v="7"/>
    <x v="77"/>
    <s v="MAGUINAO GILBERT  "/>
    <s v="GSO"/>
    <x v="1"/>
    <d v="2022-08-23T00:00:00"/>
    <d v="2022-08-23T00:00:00"/>
    <s v="SL"/>
    <m/>
    <s v="1 SL"/>
    <n v="1"/>
    <m/>
  </r>
  <r>
    <n v="1106"/>
    <x v="7"/>
    <x v="77"/>
    <s v="MAGUINAO GILBERT  "/>
    <s v="GSO"/>
    <x v="1"/>
    <d v="2022-08-25T00:00:00"/>
    <d v="2022-08-25T00:00:00"/>
    <s v="SL"/>
    <m/>
    <s v="1 SL"/>
    <n v="1"/>
    <m/>
  </r>
  <r>
    <n v="1107"/>
    <x v="7"/>
    <x v="62"/>
    <s v="MAGUINAO GILBERT  "/>
    <s v="GSO"/>
    <x v="1"/>
    <d v="2022-08-17T00:00:00"/>
    <d v="2022-08-19T00:00:00"/>
    <s v="SL"/>
    <m/>
    <s v="3 SL"/>
    <n v="3"/>
    <m/>
  </r>
  <r>
    <n v="1108"/>
    <x v="7"/>
    <x v="82"/>
    <s v="DIMAPILIS VILMA T."/>
    <s v="GSO"/>
    <x v="1"/>
    <d v="2022-08-10T00:00:00"/>
    <d v="2022-08-10T00:00:00"/>
    <s v="OTHER"/>
    <s v="SEC 21 EO 292- SPECIAL PRIVILEGE"/>
    <s v="1 OTHER"/>
    <n v="1"/>
    <m/>
  </r>
  <r>
    <n v="1109"/>
    <x v="7"/>
    <x v="96"/>
    <s v="ORTIZ TRINIDAD D."/>
    <s v="GSO"/>
    <x v="1"/>
    <d v="2022-08-08T00:00:00"/>
    <d v="2022-08-08T00:00:00"/>
    <s v="SL"/>
    <m/>
    <s v="1 SL"/>
    <n v="1"/>
    <m/>
  </r>
  <r>
    <n v="1110"/>
    <x v="7"/>
    <x v="82"/>
    <s v="ANGCAYA ANA B."/>
    <s v="GSO"/>
    <x v="1"/>
    <d v="2022-08-05T00:00:00"/>
    <d v="2022-08-05T00:00:00"/>
    <s v="SL"/>
    <m/>
    <s v="1 SL"/>
    <n v="1"/>
    <m/>
  </r>
  <r>
    <n v="1110"/>
    <x v="7"/>
    <x v="82"/>
    <s v="ANGCAYA ANA B."/>
    <s v="GSO"/>
    <x v="1"/>
    <d v="2022-08-08T00:00:00"/>
    <d v="2022-08-09T00:00:00"/>
    <s v="SL"/>
    <m/>
    <s v="2 SL"/>
    <n v="2"/>
    <m/>
  </r>
  <r>
    <n v="1111"/>
    <x v="7"/>
    <x v="132"/>
    <s v="MAGUINAO GILBERT  "/>
    <s v="GSO"/>
    <x v="1"/>
    <d v="2022-08-04T00:00:00"/>
    <d v="2022-08-04T00:00:00"/>
    <s v="SL"/>
    <m/>
    <s v="1 SL"/>
    <n v="1"/>
    <m/>
  </r>
  <r>
    <n v="1112"/>
    <x v="7"/>
    <x v="121"/>
    <s v="BORJA NECY M."/>
    <s v="CBO"/>
    <x v="1"/>
    <d v="2022-09-12T00:00:00"/>
    <d v="2022-09-12T00:00:00"/>
    <s v="SL"/>
    <m/>
    <s v="1 SL"/>
    <n v="1"/>
    <m/>
  </r>
  <r>
    <n v="1113"/>
    <x v="7"/>
    <x v="105"/>
    <s v="COTONER NELIA C."/>
    <s v="COOPERATIVE OFFICE"/>
    <x v="1"/>
    <d v="2022-09-16T00:00:00"/>
    <d v="2022-09-16T00:00:00"/>
    <s v="VL"/>
    <m/>
    <s v="1 VL"/>
    <n v="1"/>
    <m/>
  </r>
  <r>
    <n v="1114"/>
    <x v="7"/>
    <x v="92"/>
    <s v="BAURILE LOURDES Q."/>
    <s v="PICNIC GROVE"/>
    <x v="1"/>
    <d v="2022-09-18T00:00:00"/>
    <d v="2022-09-18T00:00:00"/>
    <s v="OTHER"/>
    <s v="SEC 21 EO 292- SPECIAL PRIVILEGE"/>
    <s v="0 OTHER"/>
    <n v="0"/>
    <m/>
  </r>
  <r>
    <n v="1115"/>
    <x v="7"/>
    <x v="101"/>
    <s v="PEÑARANDA MARIA KEREN N."/>
    <n v="0"/>
    <x v="1"/>
    <d v="2022-08-31T00:00:00"/>
    <d v="2022-09-07T00:00:00"/>
    <s v="OTHER"/>
    <s v="WITHOUTPAY"/>
    <s v="6 OTHER"/>
    <n v="6"/>
    <m/>
  </r>
  <r>
    <n v="1116"/>
    <x v="7"/>
    <x v="78"/>
    <s v="MALIGAYA NELITA M."/>
    <s v="GSO"/>
    <x v="1"/>
    <d v="2022-08-02T00:00:00"/>
    <d v="2022-08-02T00:00:00"/>
    <s v="SL"/>
    <m/>
    <s v="1 SL"/>
    <n v="1"/>
    <m/>
  </r>
  <r>
    <n v="1117"/>
    <x v="7"/>
    <x v="138"/>
    <s v="MAESTRECAMPO LORENA A."/>
    <s v="HRMO"/>
    <x v="1"/>
    <d v="2022-09-28T00:00:00"/>
    <d v="2022-09-29T00:00:00"/>
    <s v="VL"/>
    <m/>
    <s v="2 VL"/>
    <n v="2"/>
    <m/>
  </r>
  <r>
    <n v="1118"/>
    <x v="7"/>
    <x v="121"/>
    <s v="SALONGA LUCY M."/>
    <s v="EEO/ CITY MARKET"/>
    <x v="1"/>
    <d v="2022-09-16T00:00:00"/>
    <d v="2022-09-16T00:00:00"/>
    <s v="VL"/>
    <m/>
    <s v="1 VL"/>
    <n v="1"/>
    <m/>
  </r>
  <r>
    <n v="1118"/>
    <x v="7"/>
    <x v="121"/>
    <s v="SALONGA LUCY M."/>
    <s v="EEO/ CITY MARKET"/>
    <x v="1"/>
    <d v="2022-09-23T00:00:00"/>
    <d v="2022-09-23T00:00:00"/>
    <s v="VL"/>
    <m/>
    <s v="1 VL"/>
    <n v="1"/>
    <m/>
  </r>
  <r>
    <n v="1118"/>
    <x v="7"/>
    <x v="121"/>
    <s v="SALONGA LUCY M."/>
    <s v="EEO/ CITY MARKET"/>
    <x v="1"/>
    <d v="2022-09-30T00:00:00"/>
    <d v="2022-09-30T00:00:00"/>
    <s v="VL"/>
    <m/>
    <s v="1 VL"/>
    <n v="1"/>
    <m/>
  </r>
  <r>
    <n v="1119"/>
    <x v="7"/>
    <x v="121"/>
    <s v="CALANOG ALMA P."/>
    <s v="VMO"/>
    <x v="1"/>
    <d v="2022-09-02T00:00:00"/>
    <d v="2022-09-02T00:00:00"/>
    <s v="SL"/>
    <m/>
    <s v="1 SL"/>
    <n v="1"/>
    <m/>
  </r>
  <r>
    <n v="1119"/>
    <x v="7"/>
    <x v="121"/>
    <s v="CALANOG ALMA P."/>
    <s v="VMO"/>
    <x v="1"/>
    <d v="2022-09-05T00:00:00"/>
    <d v="2022-09-09T00:00:00"/>
    <s v="SL"/>
    <m/>
    <s v="5 SL"/>
    <n v="5"/>
    <m/>
  </r>
  <r>
    <n v="1120"/>
    <x v="7"/>
    <x v="105"/>
    <s v="GUTIERREZ LYDIA C."/>
    <s v="HRMO"/>
    <x v="1"/>
    <d v="2022-09-05T00:00:00"/>
    <d v="2022-09-09T00:00:00"/>
    <s v="SL"/>
    <m/>
    <s v="5 SL"/>
    <n v="5"/>
    <m/>
  </r>
  <r>
    <n v="1121"/>
    <x v="7"/>
    <x v="122"/>
    <s v="MIRANDO EDITH B."/>
    <s v="CHO"/>
    <x v="1"/>
    <d v="2022-08-15T00:00:00"/>
    <d v="2022-08-16T00:00:00"/>
    <s v="SL"/>
    <m/>
    <s v="2 SL"/>
    <n v="2"/>
    <m/>
  </r>
  <r>
    <n v="1122"/>
    <x v="7"/>
    <x v="123"/>
    <s v="MALIGAYO YOLANDA D."/>
    <s v="CHO"/>
    <x v="1"/>
    <d v="2022-08-11T00:00:00"/>
    <d v="2022-08-12T00:00:00"/>
    <s v="SL"/>
    <m/>
    <s v="2 SL"/>
    <n v="2"/>
    <m/>
  </r>
  <r>
    <n v="1123"/>
    <x v="7"/>
    <x v="35"/>
    <s v="AGUSTIN MARIA LUISA F."/>
    <s v="HRMO"/>
    <x v="1"/>
    <d v="2022-08-05T00:00:00"/>
    <d v="2022-08-05T00:00:00"/>
    <s v="VL"/>
    <m/>
    <s v="1 VL"/>
    <n v="1"/>
    <m/>
  </r>
  <r>
    <n v="1123"/>
    <x v="7"/>
    <x v="35"/>
    <s v="AGUSTIN MARIA LUISA F."/>
    <s v="HRMO"/>
    <x v="1"/>
    <d v="2022-08-10T00:00:00"/>
    <d v="2022-08-12T00:00:00"/>
    <s v="VL"/>
    <m/>
    <s v="3 VL"/>
    <n v="3"/>
    <m/>
  </r>
  <r>
    <n v="1124"/>
    <x v="7"/>
    <x v="103"/>
    <s v="TORRES SONIA M."/>
    <s v="ASSESSORS OFFICE"/>
    <x v="1"/>
    <d v="2022-08-25T00:00:00"/>
    <d v="2022-08-26T00:00:00"/>
    <s v="VL"/>
    <m/>
    <s v="2 VL"/>
    <n v="2"/>
    <m/>
  </r>
  <r>
    <n v="1125"/>
    <x v="7"/>
    <x v="131"/>
    <s v="MANALO EDITHA V."/>
    <s v="ACCOUNTING"/>
    <x v="1"/>
    <d v="2022-08-22T00:00:00"/>
    <d v="2022-08-22T00:00:00"/>
    <s v="VL"/>
    <m/>
    <s v="1 VL"/>
    <n v="1"/>
    <m/>
  </r>
  <r>
    <n v="1126"/>
    <x v="7"/>
    <x v="128"/>
    <s v="MANALO EDITHA V."/>
    <s v="ACCOUNTING"/>
    <x v="1"/>
    <d v="2022-08-12T00:00:00"/>
    <d v="2022-08-12T00:00:00"/>
    <s v="OTHER"/>
    <s v="SEC 21 EO 292- SPECIAL PRIVILEGE"/>
    <s v="1 OTHER"/>
    <n v="1"/>
    <m/>
  </r>
  <r>
    <n v="1127"/>
    <x v="7"/>
    <x v="96"/>
    <s v="ROCILLO CECILLA A."/>
    <s v="ACCOUNTING"/>
    <x v="1"/>
    <d v="2022-08-16T00:00:00"/>
    <d v="2022-08-17T00:00:00"/>
    <s v="SL"/>
    <m/>
    <s v="2 SL"/>
    <n v="2"/>
    <m/>
  </r>
  <r>
    <n v="1128"/>
    <x v="7"/>
    <x v="123"/>
    <s v="MENDOZA NORA A."/>
    <s v="ACCOUNTING"/>
    <x v="1"/>
    <d v="2022-08-09T00:00:00"/>
    <d v="2022-08-09T00:00:00"/>
    <s v="SL"/>
    <m/>
    <s v="1 SL"/>
    <n v="1"/>
    <m/>
  </r>
  <r>
    <n v="1129"/>
    <x v="7"/>
    <x v="123"/>
    <s v="DAÑO ALMA R."/>
    <s v="ACCOUNTING"/>
    <x v="1"/>
    <d v="2022-08-22T00:00:00"/>
    <d v="2022-08-22T00:00:00"/>
    <s v="OTHER"/>
    <s v="SEC 21 EO 292- SPECIAL PRIVILEGE"/>
    <s v="1 OTHER"/>
    <n v="1"/>
    <m/>
  </r>
  <r>
    <n v="1130"/>
    <x v="7"/>
    <x v="123"/>
    <s v="BAYOT RUMER M."/>
    <s v="ASSESSORS OFFICE"/>
    <x v="1"/>
    <d v="2022-08-17T00:00:00"/>
    <d v="2022-08-17T00:00:00"/>
    <s v="SL"/>
    <m/>
    <s v="1 SL"/>
    <n v="1"/>
    <m/>
  </r>
  <r>
    <n v="1131"/>
    <x v="7"/>
    <x v="123"/>
    <s v="ROZUL FLORENCIA M."/>
    <s v="CSWDO"/>
    <x v="1"/>
    <d v="2022-08-15T00:00:00"/>
    <d v="2022-08-17T00:00:00"/>
    <s v="SL"/>
    <m/>
    <s v="3 SL"/>
    <n v="3"/>
    <m/>
  </r>
  <r>
    <n v="1132"/>
    <x v="7"/>
    <x v="82"/>
    <s v="SARDINOLA  GINABLETH J."/>
    <s v="ONT"/>
    <x v="1"/>
    <d v="2022-08-10T00:00:00"/>
    <d v="2022-08-10T00:00:00"/>
    <s v="OTHER"/>
    <s v="SEC 25 EO 292- FORCE LEAVE"/>
    <s v="1 OTHER"/>
    <n v="1"/>
    <m/>
  </r>
  <r>
    <n v="1132"/>
    <x v="7"/>
    <x v="82"/>
    <s v="SARDINOLA  GINABLETH J."/>
    <s v="ONT"/>
    <x v="1"/>
    <d v="2022-08-17T00:00:00"/>
    <d v="2022-08-17T00:00:00"/>
    <s v="OTHER"/>
    <s v="SEC 25 EO 292- FORCE LEAVE"/>
    <s v="1 OTHER"/>
    <n v="1"/>
    <m/>
  </r>
  <r>
    <n v="1133"/>
    <x v="7"/>
    <x v="122"/>
    <s v="ANACAY ABNER M."/>
    <s v="ASSESSORS OFFICE"/>
    <x v="1"/>
    <d v="2022-08-30T00:00:00"/>
    <d v="2022-08-31T00:00:00"/>
    <s v="OTHER"/>
    <s v="SEC 21 EO 292- SPECIAL PRIVILEGE"/>
    <s v="2 OTHER"/>
    <n v="2"/>
    <m/>
  </r>
  <r>
    <n v="1134"/>
    <x v="7"/>
    <x v="78"/>
    <s v="TORRES SONIA M."/>
    <s v="ASSESSORS OFFICE"/>
    <x v="1"/>
    <d v="2022-08-05T00:00:00"/>
    <d v="2022-08-05T00:00:00"/>
    <s v="SL"/>
    <m/>
    <s v="1 SL"/>
    <n v="1"/>
    <m/>
  </r>
  <r>
    <n v="1135"/>
    <x v="7"/>
    <x v="86"/>
    <s v="FERMA MARIA I."/>
    <s v="LCR"/>
    <x v="1"/>
    <d v="2022-08-30T00:00:00"/>
    <d v="2022-08-31T00:00:00"/>
    <s v="VL"/>
    <m/>
    <s v="2 VL"/>
    <n v="2"/>
    <m/>
  </r>
  <r>
    <n v="1135"/>
    <x v="7"/>
    <x v="86"/>
    <s v="FERMA MARIA I."/>
    <s v="LCR"/>
    <x v="1"/>
    <d v="2022-09-07T00:00:00"/>
    <d v="2022-09-09T00:00:00"/>
    <s v="VL"/>
    <m/>
    <s v="3 VL"/>
    <n v="3"/>
    <m/>
  </r>
  <r>
    <n v="1136"/>
    <x v="7"/>
    <x v="131"/>
    <s v="PERENA RUBILINDA C."/>
    <s v="MO"/>
    <x v="1"/>
    <d v="2022-08-15T00:00:00"/>
    <d v="2022-08-16T00:00:00"/>
    <s v="OTHER"/>
    <s v="SEC 21 EO 292- SPECIAL PRIVILEGE"/>
    <s v="2 OTHER"/>
    <n v="2"/>
    <m/>
  </r>
  <r>
    <n v="1137"/>
    <x v="7"/>
    <x v="123"/>
    <s v="PAITON MARY ANN M."/>
    <s v="CHARACTER OFFICE"/>
    <x v="1"/>
    <d v="2022-08-17T00:00:00"/>
    <d v="2022-08-17T00:00:00"/>
    <s v="SL"/>
    <m/>
    <s v="1 SL"/>
    <n v="1"/>
    <m/>
  </r>
  <r>
    <n v="1138"/>
    <x v="7"/>
    <x v="123"/>
    <s v="LUCIANO ADELAIDA C."/>
    <s v="MO"/>
    <x v="1"/>
    <d v="2022-08-15T00:00:00"/>
    <d v="2022-08-17T00:00:00"/>
    <s v="SL"/>
    <m/>
    <s v="3 SL"/>
    <n v="3"/>
    <m/>
  </r>
  <r>
    <n v="1139"/>
    <x v="7"/>
    <x v="131"/>
    <s v="CORTEZ FIDELA B."/>
    <s v="TCCH/TICC"/>
    <x v="1"/>
    <d v="2022-09-02T00:00:00"/>
    <d v="2022-09-02T00:00:00"/>
    <s v="VL"/>
    <m/>
    <s v="1 VL"/>
    <n v="1"/>
    <m/>
  </r>
  <r>
    <n v="1140"/>
    <x v="7"/>
    <x v="86"/>
    <s v="LEGASPI DOLORES B."/>
    <s v="CHO"/>
    <x v="1"/>
    <d v="2022-09-05T00:00:00"/>
    <d v="2022-09-09T00:00:00"/>
    <s v="VL"/>
    <m/>
    <s v="5 VL"/>
    <n v="5"/>
    <m/>
  </r>
  <r>
    <n v="1140"/>
    <x v="7"/>
    <x v="86"/>
    <s v="LEGASPI DOLORES B."/>
    <s v="CHO"/>
    <x v="1"/>
    <d v="2022-09-12T00:00:00"/>
    <d v="2022-09-16T00:00:00"/>
    <s v="VL"/>
    <m/>
    <s v="5 VL"/>
    <n v="5"/>
    <m/>
  </r>
  <r>
    <n v="1140"/>
    <x v="7"/>
    <x v="86"/>
    <s v="LEGASPI DOLORES B."/>
    <s v="CHO"/>
    <x v="1"/>
    <d v="2022-09-19T00:00:00"/>
    <d v="2022-09-20T00:00:00"/>
    <s v="VL"/>
    <m/>
    <s v="2 VL"/>
    <n v="2"/>
    <m/>
  </r>
  <r>
    <n v="1141"/>
    <x v="7"/>
    <x v="122"/>
    <s v="SALONGA LUCY M."/>
    <s v="EEO/ CITY MARKET"/>
    <x v="1"/>
    <d v="2022-08-18T00:00:00"/>
    <d v="2022-08-18T00:00:00"/>
    <s v="OTHER"/>
    <s v="SEC 21 EO 292- SPECIAL PRIVILEGE"/>
    <s v="1 OTHER"/>
    <n v="1"/>
    <m/>
  </r>
  <r>
    <n v="1142"/>
    <x v="7"/>
    <x v="81"/>
    <s v="DOMINGO RACHEL L."/>
    <s v="PICNIC GROVE"/>
    <x v="1"/>
    <d v="2022-08-15T00:00:00"/>
    <d v="2022-08-15T00:00:00"/>
    <s v="OTHER"/>
    <s v="SEC 21 EO 292- SPECIAL PRIVILEGE"/>
    <s v="1 OTHER"/>
    <n v="1"/>
    <m/>
  </r>
  <r>
    <n v="1142"/>
    <x v="7"/>
    <x v="81"/>
    <s v="DOMINGO RACHEL L."/>
    <s v="PICNIC GROVE"/>
    <x v="1"/>
    <d v="2022-08-18T00:00:00"/>
    <d v="2022-08-18T00:00:00"/>
    <s v="OTHER"/>
    <s v="SEC 21 EO 292- SPECIAL PRIVILEGE"/>
    <s v="1 OTHER"/>
    <n v="1"/>
    <m/>
  </r>
  <r>
    <n v="1142"/>
    <x v="7"/>
    <x v="81"/>
    <s v="DOMINGO RACHEL L."/>
    <s v="PICNIC GROVE"/>
    <x v="1"/>
    <d v="2022-08-20T00:00:00"/>
    <d v="2022-08-20T00:00:00"/>
    <s v="OTHER"/>
    <s v="SEC 21 EO 292- SPECIAL PRIVILEGE"/>
    <s v="0 OTHER"/>
    <n v="0"/>
    <m/>
  </r>
  <r>
    <n v="1143"/>
    <x v="7"/>
    <x v="86"/>
    <s v="DE VILLA OFELIA G."/>
    <s v="COMELEC"/>
    <x v="1"/>
    <d v="2022-08-26T00:00:00"/>
    <d v="2022-08-26T00:00:00"/>
    <s v="OTHER"/>
    <s v="SEC 21 EO 292- SPECIAL PRIVILEGE"/>
    <s v="1 OTHER"/>
    <n v="1"/>
    <m/>
  </r>
  <r>
    <n v="1144"/>
    <x v="7"/>
    <x v="86"/>
    <s v="MONTENEGRO HENRY S."/>
    <s v="SP"/>
    <x v="1"/>
    <d v="2022-08-19T00:00:00"/>
    <d v="2022-08-19T00:00:00"/>
    <s v="SL"/>
    <m/>
    <s v="1 SL"/>
    <n v="1"/>
    <m/>
  </r>
  <r>
    <n v="1145"/>
    <x v="7"/>
    <x v="86"/>
    <s v="DE OCAMPO MA. ELENA D."/>
    <s v="SP"/>
    <x v="1"/>
    <d v="2022-08-17T00:00:00"/>
    <d v="2022-08-19T00:00:00"/>
    <s v="OTHER"/>
    <s v="SEC 21 EO 292- SPECIAL PRIVILEGE"/>
    <s v="3 OTHER"/>
    <n v="3"/>
    <m/>
  </r>
  <r>
    <n v="1146"/>
    <x v="7"/>
    <x v="124"/>
    <s v="DIMARANAN RODORA G."/>
    <s v="HRMO"/>
    <x v="1"/>
    <d v="2022-08-19T00:00:00"/>
    <d v="2022-08-19T00:00:00"/>
    <s v="SL"/>
    <m/>
    <s v="1 SL"/>
    <n v="1"/>
    <m/>
  </r>
  <r>
    <n v="1146"/>
    <x v="7"/>
    <x v="124"/>
    <s v="DIMARANAN RODORA G."/>
    <s v="HRMO"/>
    <x v="1"/>
    <d v="2022-08-22T00:00:00"/>
    <d v="2022-08-22T00:00:00"/>
    <s v="SL"/>
    <m/>
    <s v="1 SL"/>
    <n v="1"/>
    <m/>
  </r>
  <r>
    <n v="1147"/>
    <x v="7"/>
    <x v="124"/>
    <s v="PEÑAFIEL MELISSA Q."/>
    <s v="CBO"/>
    <x v="1"/>
    <d v="2022-08-22T00:00:00"/>
    <d v="2022-08-22T00:00:00"/>
    <s v="OTHER"/>
    <s v="SEC 21 EO 292- SPECIAL PRIVILEGE"/>
    <s v="1 OTHER"/>
    <n v="1"/>
    <m/>
  </r>
  <r>
    <n v="1148"/>
    <x v="7"/>
    <x v="14"/>
    <s v="FLAVIER ADORACION  "/>
    <s v="ADMIN OFFICE"/>
    <x v="1"/>
    <d v="2022-08-19T00:00:00"/>
    <d v="2022-08-19T00:00:00"/>
    <s v="VL"/>
    <m/>
    <s v="1 VL"/>
    <n v="1"/>
    <m/>
  </r>
  <r>
    <n v="1149"/>
    <x v="7"/>
    <x v="14"/>
    <s v="FLAVIER ADORACION  "/>
    <s v="ADMIN OFFICE"/>
    <x v="1"/>
    <d v="2022-08-08T00:00:00"/>
    <d v="2022-08-08T00:00:00"/>
    <s v="OTHER"/>
    <s v="SEC 21 EO 292- SPECIAL PRIVILEGE"/>
    <s v="1 OTHER"/>
    <n v="1"/>
    <m/>
  </r>
  <r>
    <n v="1150"/>
    <x v="7"/>
    <x v="128"/>
    <s v="PALADAN VICENTE  "/>
    <s v="CENRO"/>
    <x v="1"/>
    <d v="2022-08-15T00:00:00"/>
    <d v="2022-08-15T00:00:00"/>
    <s v="SL"/>
    <m/>
    <s v="1 SL"/>
    <n v="1"/>
    <m/>
  </r>
  <r>
    <n v="1151"/>
    <x v="7"/>
    <x v="131"/>
    <s v="BAUTISTA JANICE M."/>
    <s v="CTO"/>
    <x v="1"/>
    <d v="2022-08-19T00:00:00"/>
    <d v="2022-08-19T00:00:00"/>
    <s v="OTHER"/>
    <s v="SEC 21 EO 292- SPECIAL PRIVILEGE"/>
    <s v="1 OTHER"/>
    <n v="1"/>
    <m/>
  </r>
  <r>
    <n v="1151"/>
    <x v="7"/>
    <x v="131"/>
    <s v="BAUTISTA JANICE M."/>
    <s v="CTO"/>
    <x v="1"/>
    <d v="2022-08-22T00:00:00"/>
    <d v="2022-08-22T00:00:00"/>
    <s v="OTHER"/>
    <s v="SEC 21 EO 292- SPECIAL PRIVILEGE"/>
    <s v="1 OTHER"/>
    <n v="1"/>
    <m/>
  </r>
  <r>
    <n v="1152"/>
    <x v="8"/>
    <x v="83"/>
    <s v="CANDELARIA DANILO M."/>
    <s v="EEO/ CITY MARKET"/>
    <x v="1"/>
    <m/>
    <m/>
    <s v="OTHER"/>
    <s v="TERMINAL LEAVE"/>
    <s v="0 OTHER"/>
    <n v="0"/>
    <m/>
  </r>
  <r>
    <n v="1153"/>
    <x v="8"/>
    <x v="140"/>
    <s v="REYES NORALYN B."/>
    <s v="SP"/>
    <x v="0"/>
    <d v="2022-09-12T00:00:00"/>
    <d v="2022-09-15T00:00:00"/>
    <s v="SL"/>
    <m/>
    <s v="4 SL"/>
    <n v="4"/>
    <m/>
  </r>
  <r>
    <n v="1154"/>
    <x v="8"/>
    <x v="86"/>
    <s v="MIRANDA NICOLE MAY B."/>
    <s v="CTO"/>
    <x v="1"/>
    <d v="2022-08-22T00:00:00"/>
    <d v="2022-08-22T00:00:00"/>
    <s v="OTHER"/>
    <s v="SEC 21 EO 292- SPECIAL PRIVILEGE"/>
    <s v="1 OTHER"/>
    <n v="1"/>
    <m/>
  </r>
  <r>
    <n v="1155"/>
    <x v="8"/>
    <x v="122"/>
    <s v="ESTIGOY BEVERLY ANNE P."/>
    <s v="ONT"/>
    <x v="1"/>
    <d v="2022-08-30T00:00:00"/>
    <d v="2022-08-30T00:00:00"/>
    <s v="OTHER"/>
    <s v="BIRTHDAY LEAVE"/>
    <s v="1 OTHER"/>
    <n v="1"/>
    <m/>
  </r>
  <r>
    <n v="1156"/>
    <x v="8"/>
    <x v="102"/>
    <s v="LEPARDO ROWENA R."/>
    <s v="CCT"/>
    <x v="1"/>
    <d v="2022-09-23T00:00:00"/>
    <d v="2022-09-23T00:00:00"/>
    <s v="OTHER"/>
    <s v="RA 8972 SOLO PARENT"/>
    <s v="1 OTHER"/>
    <n v="1"/>
    <m/>
  </r>
  <r>
    <n v="1157"/>
    <x v="8"/>
    <x v="83"/>
    <s v="ERIDAO ROSALINDA P."/>
    <s v="CSWDO"/>
    <x v="1"/>
    <d v="2022-09-20T00:00:00"/>
    <d v="2022-09-21T00:00:00"/>
    <s v="SL"/>
    <m/>
    <s v="2 SL"/>
    <n v="2"/>
    <m/>
  </r>
  <r>
    <n v="1158"/>
    <x v="9"/>
    <x v="67"/>
    <s v="REYES NORALYN B."/>
    <s v="SP"/>
    <x v="0"/>
    <d v="2022-07-05T00:00:00"/>
    <d v="2022-07-05T00:00:00"/>
    <s v="SL"/>
    <m/>
    <s v="1 SL"/>
    <n v="1"/>
    <m/>
  </r>
  <r>
    <n v="1159"/>
    <x v="10"/>
    <x v="92"/>
    <s v="PERIDO MARITES V."/>
    <s v="TCCH/TICC"/>
    <x v="1"/>
    <d v="2022-09-07T00:00:00"/>
    <d v="2022-09-07T00:00:00"/>
    <s v="SL"/>
    <m/>
    <s v="1 SL"/>
    <n v="1"/>
    <m/>
  </r>
  <r>
    <n v="1160"/>
    <x v="10"/>
    <x v="109"/>
    <s v="DE GRANO MA. ERLINDA F."/>
    <s v="CTO"/>
    <x v="1"/>
    <d v="2022-10-04T00:00:00"/>
    <d v="2022-10-04T00:00:00"/>
    <s v="OTHER"/>
    <s v="SEC 25 EO 292- FORCE LEAVE"/>
    <s v="1 OTHER"/>
    <n v="1"/>
    <m/>
  </r>
  <r>
    <n v="1161"/>
    <x v="10"/>
    <x v="109"/>
    <s v="DUNGO PURISIMA CORAZON E."/>
    <s v="CTO"/>
    <x v="1"/>
    <d v="2022-09-28T00:00:00"/>
    <d v="2022-09-28T00:00:00"/>
    <s v="SL"/>
    <m/>
    <s v="1 SL"/>
    <n v="1"/>
    <m/>
  </r>
  <r>
    <n v="1162"/>
    <x v="10"/>
    <x v="100"/>
    <s v="FERMA MARIA I."/>
    <s v="LCR"/>
    <x v="1"/>
    <d v="2022-09-12T00:00:00"/>
    <d v="2022-09-16T00:00:00"/>
    <s v="SL"/>
    <m/>
    <s v="5 SL"/>
    <n v="5"/>
    <m/>
  </r>
  <r>
    <n v="1162"/>
    <x v="10"/>
    <x v="100"/>
    <s v="FERMA MARIA I."/>
    <s v="LCR"/>
    <x v="1"/>
    <d v="2022-09-19T00:00:00"/>
    <d v="2022-09-19T00:00:00"/>
    <s v="SL"/>
    <m/>
    <s v="1 SL"/>
    <n v="1"/>
    <m/>
  </r>
  <r>
    <n v="1162"/>
    <x v="10"/>
    <x v="100"/>
    <s v="FERMA MARIA I."/>
    <s v="LCR"/>
    <x v="1"/>
    <d v="2022-09-22T00:00:00"/>
    <d v="2022-09-22T00:00:00"/>
    <s v="SL"/>
    <m/>
    <s v="1 SL"/>
    <n v="1"/>
    <m/>
  </r>
  <r>
    <n v="1163"/>
    <x v="10"/>
    <x v="105"/>
    <s v="TULIAO FLORDELIZA M."/>
    <s v="ACCOUNTING"/>
    <x v="1"/>
    <d v="2022-09-05T00:00:00"/>
    <d v="2022-09-05T00:00:00"/>
    <s v="SL"/>
    <m/>
    <s v="1 SL"/>
    <n v="1"/>
    <m/>
  </r>
  <r>
    <n v="1163"/>
    <x v="10"/>
    <x v="105"/>
    <s v="TULIAO FLORDELIZA M."/>
    <s v="ACCOUNTING"/>
    <x v="1"/>
    <d v="2022-09-08T00:00:00"/>
    <d v="2022-09-08T00:00:00"/>
    <s v="SL"/>
    <m/>
    <s v="1 SL"/>
    <n v="1"/>
    <m/>
  </r>
  <r>
    <n v="1164"/>
    <x v="10"/>
    <x v="85"/>
    <s v="TOPACIO ABEGAIL P."/>
    <s v="ONT"/>
    <x v="1"/>
    <d v="2022-09-02T00:00:00"/>
    <d v="2022-09-03T00:00:00"/>
    <s v="SL"/>
    <m/>
    <s v="1 SL"/>
    <n v="1"/>
    <m/>
  </r>
  <r>
    <n v="1165"/>
    <x v="10"/>
    <x v="141"/>
    <s v="PASCUA LORENA D."/>
    <s v="ONT"/>
    <x v="1"/>
    <d v="2022-09-29T00:00:00"/>
    <d v="2022-09-29T00:00:00"/>
    <s v="SL"/>
    <m/>
    <s v="1 SL"/>
    <n v="1"/>
    <m/>
  </r>
  <r>
    <n v="1166"/>
    <x v="10"/>
    <x v="102"/>
    <s v="MENDOZA LOURDES G."/>
    <s v="PIO"/>
    <x v="1"/>
    <d v="2022-09-22T00:00:00"/>
    <d v="2022-09-23T00:00:00"/>
    <s v="SL"/>
    <m/>
    <s v="2 SL"/>
    <n v="2"/>
    <m/>
  </r>
  <r>
    <n v="1167"/>
    <x v="10"/>
    <x v="110"/>
    <s v="BOFILL ERNA P."/>
    <s v="LCR"/>
    <x v="1"/>
    <d v="2022-09-19T00:00:00"/>
    <d v="2022-09-19T00:00:00"/>
    <s v="SL"/>
    <m/>
    <s v="1 SL"/>
    <n v="1"/>
    <m/>
  </r>
  <r>
    <n v="1167"/>
    <x v="10"/>
    <x v="110"/>
    <s v="BOFILL ERNA P."/>
    <s v="LCR"/>
    <x v="1"/>
    <d v="2022-09-23T00:00:00"/>
    <d v="2022-09-23T00:00:00"/>
    <s v="SL"/>
    <m/>
    <s v="1 SL"/>
    <n v="1"/>
    <m/>
  </r>
  <r>
    <n v="1168"/>
    <x v="10"/>
    <x v="83"/>
    <s v="BERNALDEZ MARLONE P."/>
    <s v="TCNHS"/>
    <x v="1"/>
    <d v="2022-11-03T00:00:00"/>
    <d v="2022-11-04T00:00:00"/>
    <s v="VL"/>
    <s v="STUDY LEAVE"/>
    <s v="2 VL"/>
    <n v="2"/>
    <m/>
  </r>
  <r>
    <n v="1168"/>
    <x v="10"/>
    <x v="83"/>
    <s v="BERNALDEZ MARLONE P."/>
    <s v="TCNHS"/>
    <x v="1"/>
    <d v="2022-11-07T00:00:00"/>
    <d v="2022-11-11T00:00:00"/>
    <s v="VL"/>
    <s v="STUDY LEAVE"/>
    <s v="5 VL"/>
    <n v="5"/>
    <m/>
  </r>
  <r>
    <n v="1168"/>
    <x v="10"/>
    <x v="83"/>
    <s v="BERNALDEZ MARLONE P."/>
    <s v="TCNHS"/>
    <x v="1"/>
    <d v="2022-11-14T00:00:00"/>
    <d v="2022-11-15T00:00:00"/>
    <s v="VL"/>
    <s v="STUDY LEAVE"/>
    <s v="2 VL"/>
    <n v="2"/>
    <m/>
  </r>
  <r>
    <n v="1169"/>
    <x v="10"/>
    <x v="102"/>
    <s v="BERNALDEZ MARLONE P."/>
    <s v="TCNHS"/>
    <x v="1"/>
    <d v="2022-10-24T00:00:00"/>
    <d v="2022-10-28T00:00:00"/>
    <s v="VL"/>
    <s v="STUDY LEAVE"/>
    <s v="5 VL"/>
    <n v="5"/>
    <m/>
  </r>
  <r>
    <n v="1169"/>
    <x v="10"/>
    <x v="102"/>
    <s v="BERNALDEZ MARLONE P."/>
    <s v="TCNHS"/>
    <x v="1"/>
    <d v="2022-10-31T00:00:00"/>
    <d v="2022-10-31T00:00:00"/>
    <s v="VL"/>
    <s v="STUDY LEAVE"/>
    <s v="1 VL"/>
    <n v="1"/>
    <m/>
  </r>
  <r>
    <n v="1170"/>
    <x v="10"/>
    <x v="109"/>
    <s v="MIRANDA MARIA LOIDA M."/>
    <s v="ACCOUNTING"/>
    <x v="1"/>
    <d v="2022-10-04T00:00:00"/>
    <d v="2022-10-04T00:00:00"/>
    <s v="VL"/>
    <m/>
    <s v="1 VL"/>
    <n v="1"/>
    <m/>
  </r>
  <r>
    <n v="1171"/>
    <x v="10"/>
    <x v="109"/>
    <s v="MIRANDA MARIA LOIDA M."/>
    <s v="ACCOUNTING"/>
    <x v="1"/>
    <d v="2022-09-27T00:00:00"/>
    <d v="2022-09-27T00:00:00"/>
    <s v="SL"/>
    <m/>
    <s v="1 SL"/>
    <n v="1"/>
    <m/>
  </r>
  <r>
    <n v="1172"/>
    <x v="10"/>
    <x v="102"/>
    <s v="DAÑO ALMA R."/>
    <s v="ACCOUNTING"/>
    <x v="1"/>
    <d v="2022-10-03T00:00:00"/>
    <d v="2022-10-04T00:00:00"/>
    <s v="VL"/>
    <m/>
    <s v="2 VL"/>
    <n v="2"/>
    <m/>
  </r>
  <r>
    <n v="1173"/>
    <x v="10"/>
    <x v="102"/>
    <s v="TULIAO FLORDELIZA M."/>
    <s v="ACCOUNTING"/>
    <x v="1"/>
    <d v="2022-09-20T00:00:00"/>
    <d v="2022-09-20T00:00:00"/>
    <s v="VL"/>
    <m/>
    <s v="1 VL"/>
    <n v="1"/>
    <m/>
  </r>
  <r>
    <n v="1173"/>
    <x v="10"/>
    <x v="102"/>
    <s v="TULIAO FLORDELIZA M."/>
    <s v="ACCOUNTING"/>
    <x v="1"/>
    <d v="2022-09-22T00:00:00"/>
    <d v="2022-09-22T00:00:00"/>
    <s v="VL"/>
    <m/>
    <s v="1 VL"/>
    <n v="1"/>
    <m/>
  </r>
  <r>
    <n v="1174"/>
    <x v="10"/>
    <x v="100"/>
    <s v="ROCILLO CECILLA A."/>
    <s v="ACCOUNTING"/>
    <x v="1"/>
    <d v="2022-09-19T00:00:00"/>
    <d v="2022-09-19T00:00:00"/>
    <s v="SL"/>
    <m/>
    <s v="1 SL"/>
    <n v="1"/>
    <m/>
  </r>
  <r>
    <n v="1175"/>
    <x v="10"/>
    <x v="344"/>
    <s v="DAÑO ALMA R."/>
    <s v="ACCOUNTING"/>
    <x v="1"/>
    <d v="2022-09-05T00:00:00"/>
    <d v="2022-09-05T00:00:00"/>
    <s v="SL"/>
    <m/>
    <s v="1 SL"/>
    <n v="1"/>
    <m/>
  </r>
  <r>
    <n v="1175"/>
    <x v="10"/>
    <x v="344"/>
    <s v="DAÑO ALMA R."/>
    <s v="ACCOUNTING"/>
    <x v="1"/>
    <d v="2022-09-08T00:00:00"/>
    <d v="2022-09-08T00:00:00"/>
    <s v="SL"/>
    <m/>
    <s v="1 SL"/>
    <n v="1"/>
    <m/>
  </r>
  <r>
    <n v="1176"/>
    <x v="10"/>
    <x v="83"/>
    <s v="VERGARA CATHERINE R."/>
    <s v="CSWDO"/>
    <x v="1"/>
    <d v="2022-09-19T00:00:00"/>
    <d v="2022-09-21T00:00:00"/>
    <s v="SL"/>
    <m/>
    <s v="3 SL"/>
    <n v="3"/>
    <m/>
  </r>
  <r>
    <n v="1177"/>
    <x v="10"/>
    <x v="97"/>
    <s v="PEÑANO DARYL BAMBI B."/>
    <s v="ONT"/>
    <x v="1"/>
    <d v="2022-09-20T00:00:00"/>
    <d v="2022-09-25T00:00:00"/>
    <s v="SL"/>
    <m/>
    <s v="6 SL"/>
    <n v="6"/>
    <m/>
  </r>
  <r>
    <n v="1178"/>
    <x v="10"/>
    <x v="102"/>
    <s v="DOGNIDON MARLYN P."/>
    <s v="ONT"/>
    <x v="1"/>
    <d v="2022-09-19T00:00:00"/>
    <d v="2022-09-19T00:00:00"/>
    <s v="SL"/>
    <m/>
    <s v="1 SL"/>
    <n v="1"/>
    <m/>
  </r>
  <r>
    <n v="1178"/>
    <x v="10"/>
    <x v="102"/>
    <s v="DOGNIDON MARLYN P."/>
    <s v="ONT"/>
    <x v="1"/>
    <d v="2022-09-22T00:00:00"/>
    <d v="2022-09-25T00:00:00"/>
    <s v="SL"/>
    <m/>
    <s v="4 SL"/>
    <n v="4"/>
    <m/>
  </r>
  <r>
    <n v="1179"/>
    <x v="10"/>
    <x v="107"/>
    <s v="ACERON ANGELU V."/>
    <s v="ONT"/>
    <x v="1"/>
    <d v="2022-10-23T00:00:00"/>
    <d v="2022-10-24T00:00:00"/>
    <s v="VL"/>
    <m/>
    <s v="2 VL"/>
    <n v="2"/>
    <m/>
  </r>
  <r>
    <n v="1180"/>
    <x v="10"/>
    <x v="107"/>
    <s v="ACERON ANGELU V."/>
    <s v="ONT"/>
    <x v="1"/>
    <d v="2022-10-08T00:00:00"/>
    <d v="2022-10-09T00:00:00"/>
    <s v="OTHER"/>
    <s v="SEC 21 EO 292- SPECIAL PRIVILEGE"/>
    <s v="2 OTHER"/>
    <n v="2"/>
    <m/>
  </r>
  <r>
    <n v="1181"/>
    <x v="10"/>
    <x v="143"/>
    <s v="AUSTRIA KIM E."/>
    <s v="ONT"/>
    <x v="1"/>
    <d v="2022-10-03T00:00:00"/>
    <d v="2022-10-04T00:00:00"/>
    <s v="VL"/>
    <m/>
    <s v="2 VL"/>
    <n v="2"/>
    <m/>
  </r>
  <r>
    <n v="1182"/>
    <x v="10"/>
    <x v="83"/>
    <s v="SUSA NANETE B."/>
    <s v="ONT"/>
    <x v="1"/>
    <d v="2022-09-19T00:00:00"/>
    <d v="2022-09-19T00:00:00"/>
    <s v="SL"/>
    <m/>
    <s v="1 SL"/>
    <n v="1"/>
    <m/>
  </r>
  <r>
    <n v="1183"/>
    <x v="10"/>
    <x v="109"/>
    <s v="PETIL GLENDA D."/>
    <s v="CCT"/>
    <x v="1"/>
    <d v="2022-09-19T00:00:00"/>
    <d v="2022-09-23T00:00:00"/>
    <s v="SL"/>
    <m/>
    <s v="5 SL"/>
    <n v="5"/>
    <m/>
  </r>
  <r>
    <n v="1183"/>
    <x v="10"/>
    <x v="109"/>
    <s v="PETIL GLENDA D."/>
    <s v="CCT"/>
    <x v="1"/>
    <d v="2022-09-27T00:00:00"/>
    <d v="2022-09-27T00:00:00"/>
    <s v="SL"/>
    <m/>
    <s v="1 SL"/>
    <n v="1"/>
    <m/>
  </r>
  <r>
    <n v="1184"/>
    <x v="10"/>
    <x v="110"/>
    <s v="BAYBAY MA. PAZ R."/>
    <s v="MO"/>
    <x v="1"/>
    <d v="2022-09-21T00:00:00"/>
    <d v="2022-09-23T00:00:00"/>
    <s v="OTHER"/>
    <s v="SEC 21 EO 292- SPECIAL PRIVILEGE"/>
    <s v="3 OTHER"/>
    <n v="3"/>
    <m/>
  </r>
  <r>
    <n v="1185"/>
    <x v="10"/>
    <x v="111"/>
    <s v="DE VILLA MYRNA D."/>
    <s v="GSO"/>
    <x v="1"/>
    <d v="2022-09-20T00:00:00"/>
    <d v="2022-09-20T00:00:00"/>
    <s v="SL"/>
    <m/>
    <s v="1 SL"/>
    <n v="1"/>
    <m/>
  </r>
  <r>
    <n v="1186"/>
    <x v="10"/>
    <x v="102"/>
    <s v="MALIGAYA NELITA M."/>
    <s v="GSO"/>
    <x v="1"/>
    <d v="2022-10-04T00:00:00"/>
    <d v="2022-10-04T00:00:00"/>
    <s v="OTHER"/>
    <s v="SEC 25 EO 292- FORCE LEAVE"/>
    <s v="1 OTHER"/>
    <n v="1"/>
    <m/>
  </r>
  <r>
    <n v="1187"/>
    <x v="10"/>
    <x v="97"/>
    <s v="DIMAPILIS ANTHONY A."/>
    <s v="CTO"/>
    <x v="1"/>
    <d v="2022-09-26T00:00:00"/>
    <d v="2022-09-28T00:00:00"/>
    <s v="VL"/>
    <m/>
    <s v="3 VL"/>
    <n v="3"/>
    <m/>
  </r>
  <r>
    <n v="1188"/>
    <x v="10"/>
    <x v="100"/>
    <s v="DIMAPILIS ANTHONY A."/>
    <s v="CTO"/>
    <x v="1"/>
    <d v="2022-09-15T00:00:00"/>
    <d v="2022-09-15T00:00:00"/>
    <s v="SL"/>
    <m/>
    <s v="1 SL"/>
    <n v="1"/>
    <m/>
  </r>
  <r>
    <n v="1188"/>
    <x v="10"/>
    <x v="100"/>
    <s v="DIMAPILIS ANTHONY A."/>
    <s v="CTO"/>
    <x v="1"/>
    <d v="2022-09-21T00:00:00"/>
    <d v="2022-09-21T00:00:00"/>
    <s v="SL"/>
    <m/>
    <s v="1 SL"/>
    <n v="1"/>
    <m/>
  </r>
  <r>
    <n v="1189"/>
    <x v="10"/>
    <x v="102"/>
    <s v="ATIENZA JULIE ANN A."/>
    <s v="CTO"/>
    <x v="1"/>
    <d v="2022-09-20T00:00:00"/>
    <d v="2022-09-20T00:00:00"/>
    <s v="SL"/>
    <m/>
    <s v="1 SL"/>
    <n v="1"/>
    <m/>
  </r>
  <r>
    <n v="1190"/>
    <x v="10"/>
    <x v="105"/>
    <s v="DE OCAMPO ALMA A."/>
    <s v="CTO"/>
    <x v="1"/>
    <d v="2022-09-20T00:00:00"/>
    <d v="2022-09-21T00:00:00"/>
    <s v="OTHER"/>
    <s v="SEC 21 EO 292- SPECIAL PRIVILEGE"/>
    <s v="2 OTHER"/>
    <n v="2"/>
    <m/>
  </r>
  <r>
    <n v="1191"/>
    <x v="10"/>
    <x v="102"/>
    <s v="GUAÑEZO MA. GINA P."/>
    <s v="CTO"/>
    <x v="1"/>
    <d v="2022-09-22T00:00:00"/>
    <d v="2022-09-22T00:00:00"/>
    <s v="OTHER"/>
    <s v="SEC 21 EO 292- SPECIAL PRIVILEGE"/>
    <s v="1 OTHER"/>
    <n v="1"/>
    <m/>
  </r>
  <r>
    <n v="1192"/>
    <x v="10"/>
    <x v="102"/>
    <s v="DELA CRUZ EVANGELINE P."/>
    <s v="LANDTAX"/>
    <x v="1"/>
    <d v="2022-09-22T00:00:00"/>
    <d v="2022-09-22T00:00:00"/>
    <s v="OTHER"/>
    <s v="SEC 21 EO 292- SPECIAL PRIVILEGE"/>
    <s v="1 OTHER"/>
    <n v="1"/>
    <m/>
  </r>
  <r>
    <n v="1193"/>
    <x v="10"/>
    <x v="102"/>
    <s v="DE OCAMPO ALMA A."/>
    <s v="CTO"/>
    <x v="1"/>
    <d v="2022-09-23T00:00:00"/>
    <d v="2022-09-23T00:00:00"/>
    <s v="SL"/>
    <m/>
    <s v="1 SL"/>
    <n v="1"/>
    <m/>
  </r>
  <r>
    <n v="1194"/>
    <x v="10"/>
    <x v="97"/>
    <s v="PERIDO BEVERLY T."/>
    <s v="CTO"/>
    <x v="1"/>
    <d v="2022-09-23T00:00:00"/>
    <d v="2022-09-23T00:00:00"/>
    <s v="OTHER"/>
    <s v="SEC 25 EO 292- FORCE LEAVE"/>
    <s v="1 OTHER"/>
    <n v="1"/>
    <m/>
  </r>
  <r>
    <n v="1195"/>
    <x v="10"/>
    <x v="102"/>
    <s v="BAUTISTA JANICE M."/>
    <s v="CTO"/>
    <x v="1"/>
    <d v="2022-09-29T00:00:00"/>
    <d v="2022-09-29T00:00:00"/>
    <s v="OTHER"/>
    <s v="SEC 21 EO 292- SPECIAL PRIVILEGE"/>
    <s v="1 OTHER"/>
    <n v="1"/>
    <m/>
  </r>
  <r>
    <n v="1196"/>
    <x v="10"/>
    <x v="102"/>
    <s v="MIRANDA NICOLE MAY B."/>
    <s v="CTO"/>
    <x v="1"/>
    <d v="2022-09-29T00:00:00"/>
    <d v="2022-09-29T00:00:00"/>
    <s v="OTHER"/>
    <s v="SEC 25 EO 292- FORCE LEAVE"/>
    <s v="1 OTHER"/>
    <n v="1"/>
    <m/>
  </r>
  <r>
    <n v="1197"/>
    <x v="10"/>
    <x v="102"/>
    <s v="DELA CRUZ EVANGELINE P."/>
    <s v="LANDTAX"/>
    <x v="1"/>
    <d v="2022-10-10T00:00:00"/>
    <d v="2022-10-12T00:00:00"/>
    <s v="VL"/>
    <m/>
    <s v="3 VL"/>
    <n v="3"/>
    <m/>
  </r>
  <r>
    <n v="1198"/>
    <x v="10"/>
    <x v="102"/>
    <s v="DOGELIO RONNEL D."/>
    <s v="CEO"/>
    <x v="1"/>
    <d v="2022-09-29T00:00:00"/>
    <d v="2022-09-30T00:00:00"/>
    <s v="OTHER"/>
    <s v="SEC 25 EO 292- FORCE LEAVE"/>
    <s v="2 OTHER"/>
    <n v="2"/>
    <m/>
  </r>
  <r>
    <n v="1199"/>
    <x v="10"/>
    <x v="100"/>
    <s v="MENDOZA PRESCILA S."/>
    <s v="CEO"/>
    <x v="1"/>
    <d v="2022-09-22T00:00:00"/>
    <d v="2022-09-22T00:00:00"/>
    <s v="SL"/>
    <m/>
    <s v="1 SL"/>
    <n v="1"/>
    <m/>
  </r>
  <r>
    <n v="1200"/>
    <x v="10"/>
    <x v="121"/>
    <s v="DELA GRACIA MA. CECILIA P."/>
    <s v="ACCOUNTING"/>
    <x v="1"/>
    <d v="2022-09-05T00:00:00"/>
    <d v="2022-09-05T00:00:00"/>
    <s v="SL"/>
    <m/>
    <s v="1 SL"/>
    <n v="1"/>
    <m/>
  </r>
  <r>
    <n v="1201"/>
    <x v="11"/>
    <x v="121"/>
    <s v="MAWAK MIA PAULEEN B."/>
    <s v="ACCOUNTING"/>
    <x v="1"/>
    <d v="2022-09-12T00:00:00"/>
    <d v="2022-09-12T00:00:00"/>
    <s v="SL"/>
    <m/>
    <s v="1 SL"/>
    <n v="1"/>
    <m/>
  </r>
  <r>
    <n v="1202"/>
    <x v="11"/>
    <x v="345"/>
    <s v="ORTIZ TRINIDAD D."/>
    <s v="GSO"/>
    <x v="1"/>
    <d v="2022-10-07T00:00:00"/>
    <d v="2022-10-07T00:00:00"/>
    <s v="SL"/>
    <m/>
    <s v="1 SL"/>
    <n v="1"/>
    <m/>
  </r>
  <r>
    <n v="1202"/>
    <x v="11"/>
    <x v="345"/>
    <s v="ORTIZ TRINIDAD D."/>
    <s v="GSO"/>
    <x v="1"/>
    <d v="2022-10-10T00:00:00"/>
    <d v="2022-10-10T00:00:00"/>
    <s v="SL"/>
    <m/>
    <s v="1 SL"/>
    <n v="1"/>
    <m/>
  </r>
  <r>
    <n v="1203"/>
    <x v="11"/>
    <x v="105"/>
    <s v="PALADAN VICENTE  "/>
    <s v="CENRO"/>
    <x v="1"/>
    <d v="2022-09-09T00:00:00"/>
    <d v="2022-09-09T00:00:00"/>
    <s v="SL"/>
    <m/>
    <s v="1 SL"/>
    <n v="1"/>
    <m/>
  </r>
  <r>
    <n v="1204"/>
    <x v="11"/>
    <x v="99"/>
    <s v="TAMAYO MARIA ELLAINE III B."/>
    <s v="CTO"/>
    <x v="1"/>
    <d v="2022-10-05T00:00:00"/>
    <d v="2022-10-05T00:00:00"/>
    <s v="SL"/>
    <m/>
    <s v="1 SL"/>
    <n v="1"/>
    <m/>
  </r>
  <r>
    <n v="1205"/>
    <x v="11"/>
    <x v="152"/>
    <s v="DUNGO PURISIMA CORAZON E."/>
    <s v="CTO"/>
    <x v="1"/>
    <d v="2022-10-11T00:00:00"/>
    <d v="2022-10-11T00:00:00"/>
    <s v="OTHER"/>
    <s v="SEC 25 EO 292- FORCE LEAVE"/>
    <s v="1 OTHER"/>
    <n v="1"/>
    <m/>
  </r>
  <r>
    <n v="1206"/>
    <x v="11"/>
    <x v="98"/>
    <s v="MENDOZA NORA A."/>
    <s v="ACCOUNTING"/>
    <x v="1"/>
    <d v="2022-09-23T00:00:00"/>
    <d v="2022-09-23T00:00:00"/>
    <s v="SL"/>
    <m/>
    <s v="1 SL"/>
    <n v="1"/>
    <m/>
  </r>
  <r>
    <n v="1206"/>
    <x v="11"/>
    <x v="98"/>
    <s v="MENDOZA NORA A."/>
    <s v="ACCOUNTING"/>
    <x v="1"/>
    <d v="2022-09-30T00:00:00"/>
    <d v="2022-09-30T00:00:00"/>
    <s v="SL"/>
    <m/>
    <s v="1 SL"/>
    <n v="1"/>
    <m/>
  </r>
  <r>
    <n v="1207"/>
    <x v="11"/>
    <x v="99"/>
    <s v="TULIAO FLORDELIZA M."/>
    <s v="ACCOUNTING"/>
    <x v="1"/>
    <d v="2022-10-04T00:00:00"/>
    <d v="2022-10-07T00:00:00"/>
    <s v="SL"/>
    <m/>
    <s v="4 SL"/>
    <n v="4"/>
    <m/>
  </r>
  <r>
    <n v="1208"/>
    <x v="11"/>
    <x v="99"/>
    <s v="MANALO EDITHA V."/>
    <s v="ACCOUNTING"/>
    <x v="1"/>
    <d v="2022-10-24T00:00:00"/>
    <d v="2022-10-24T00:00:00"/>
    <s v="VL"/>
    <m/>
    <s v="1 VL"/>
    <n v="1"/>
    <m/>
  </r>
  <r>
    <n v="1209"/>
    <x v="11"/>
    <x v="99"/>
    <s v="MARASIGAN GINALYN D."/>
    <s v="ACCOUNTING"/>
    <x v="1"/>
    <d v="2022-10-21T00:00:00"/>
    <d v="2022-10-21T00:00:00"/>
    <s v="VL"/>
    <m/>
    <s v="1 VL"/>
    <n v="1"/>
    <m/>
  </r>
  <r>
    <n v="1210"/>
    <x v="11"/>
    <x v="98"/>
    <s v="DIMARANAN GREGORIA C."/>
    <s v="ACCOUNTING"/>
    <x v="1"/>
    <d v="2022-10-24T00:00:00"/>
    <d v="2022-10-25T00:00:00"/>
    <s v="OTHER"/>
    <s v="SEC 25 EO 292- FORCE LEAVE"/>
    <s v="2 OTHER"/>
    <n v="2"/>
    <m/>
  </r>
  <r>
    <n v="1211"/>
    <x v="11"/>
    <x v="99"/>
    <s v="MONTENEGRO HELEN L."/>
    <s v="TOPS (ADMIN CSU)"/>
    <x v="1"/>
    <d v="2022-10-07T00:00:00"/>
    <d v="2022-10-07T00:00:00"/>
    <s v="SL"/>
    <m/>
    <s v="1 SL"/>
    <n v="1"/>
    <m/>
  </r>
  <r>
    <n v="1212"/>
    <x v="11"/>
    <x v="98"/>
    <s v="ERIDAO ROSALINDA P."/>
    <s v="CSWDO"/>
    <x v="1"/>
    <d v="2022-10-13T00:00:00"/>
    <d v="2022-10-14T00:00:00"/>
    <s v="VL"/>
    <m/>
    <s v="2 VL"/>
    <n v="2"/>
    <m/>
  </r>
  <r>
    <n v="1213"/>
    <x v="11"/>
    <x v="165"/>
    <s v="PARASDAS OFELIA C."/>
    <s v="CCT"/>
    <x v="1"/>
    <m/>
    <m/>
    <s v="OTHER"/>
    <s v="TERMINAL LEAVE"/>
    <s v="0 OTHER"/>
    <n v="0"/>
    <m/>
  </r>
  <r>
    <n v="1214"/>
    <x v="11"/>
    <x v="101"/>
    <s v="REMOLLENO MICHELLE U."/>
    <s v="CHO"/>
    <x v="1"/>
    <d v="2022-09-19T00:00:00"/>
    <d v="2022-09-20T00:00:00"/>
    <s v="VL"/>
    <m/>
    <s v="2 VL"/>
    <n v="2"/>
    <m/>
  </r>
  <r>
    <n v="1215"/>
    <x v="11"/>
    <x v="344"/>
    <s v="ABENA WINNIE ROSE M."/>
    <s v="CSWDO"/>
    <x v="1"/>
    <d v="2022-09-08T00:00:00"/>
    <d v="2022-09-08T00:00:00"/>
    <s v="SL"/>
    <m/>
    <s v="1 SL"/>
    <n v="1"/>
    <m/>
  </r>
  <r>
    <n v="1216"/>
    <x v="11"/>
    <x v="112"/>
    <s v="CRIZALDO THELMA U."/>
    <s v="CHO"/>
    <x v="1"/>
    <d v="2022-08-26T00:00:00"/>
    <d v="2022-08-26T00:00:00"/>
    <s v="SL"/>
    <m/>
    <s v="1 SL"/>
    <n v="1"/>
    <m/>
  </r>
  <r>
    <n v="1217"/>
    <x v="11"/>
    <x v="89"/>
    <s v="CAPUPUS LIZA FE F."/>
    <s v="CHO"/>
    <x v="1"/>
    <d v="2022-08-25T00:00:00"/>
    <d v="2022-08-26T00:00:00"/>
    <s v="SL"/>
    <m/>
    <s v="2 SL"/>
    <n v="2"/>
    <m/>
  </r>
  <r>
    <n v="1218"/>
    <x v="11"/>
    <x v="346"/>
    <s v="BAYOT ANISIA P."/>
    <s v="CTO"/>
    <x v="1"/>
    <d v="2022-08-30T00:00:00"/>
    <d v="2022-08-30T00:00:00"/>
    <s v="SL"/>
    <m/>
    <s v="1 SL"/>
    <n v="1"/>
    <m/>
  </r>
  <r>
    <n v="1219"/>
    <x v="11"/>
    <x v="101"/>
    <s v="TAÑEDO MARIA EVELYN C."/>
    <s v="CBO"/>
    <x v="1"/>
    <d v="2022-08-30T00:00:00"/>
    <d v="2022-08-30T00:00:00"/>
    <s v="SL"/>
    <m/>
    <s v="1 SL"/>
    <n v="1"/>
    <m/>
  </r>
  <r>
    <n v="1220"/>
    <x v="11"/>
    <x v="89"/>
    <s v="NOVICIO PERLITA G."/>
    <s v="LEGAL"/>
    <x v="1"/>
    <d v="2022-08-22T00:00:00"/>
    <d v="2022-08-22T00:00:00"/>
    <s v="SL"/>
    <m/>
    <s v="1 SL"/>
    <n v="1"/>
    <m/>
  </r>
  <r>
    <n v="1220"/>
    <x v="11"/>
    <x v="89"/>
    <s v="NOVICIO PERLITA G."/>
    <s v="LEGAL"/>
    <x v="1"/>
    <d v="2022-08-25T00:00:00"/>
    <d v="2022-08-26T00:00:00"/>
    <s v="SL"/>
    <m/>
    <s v="2 SL"/>
    <n v="2"/>
    <m/>
  </r>
  <r>
    <n v="1221"/>
    <x v="11"/>
    <x v="89"/>
    <s v="COLETO HANY ROY D."/>
    <s v="ONT"/>
    <x v="1"/>
    <d v="2022-09-13T00:00:00"/>
    <d v="2022-09-15T00:00:00"/>
    <s v="VL"/>
    <m/>
    <s v="3 VL"/>
    <n v="3"/>
    <m/>
  </r>
  <r>
    <n v="1222"/>
    <x v="11"/>
    <x v="112"/>
    <s v="PEÑAFIEL MELISSA Q."/>
    <s v="CBO"/>
    <x v="1"/>
    <d v="2022-08-31T00:00:00"/>
    <d v="2022-08-31T00:00:00"/>
    <s v="SL"/>
    <m/>
    <s v="1 SL"/>
    <n v="1"/>
    <m/>
  </r>
  <r>
    <n v="1223"/>
    <x v="11"/>
    <x v="89"/>
    <s v="ROCILLO CECILLA A."/>
    <s v="ACCOUNTING"/>
    <x v="1"/>
    <d v="2022-08-26T00:00:00"/>
    <d v="2022-08-26T00:00:00"/>
    <s v="SL"/>
    <m/>
    <s v="1 SL"/>
    <n v="1"/>
    <m/>
  </r>
  <r>
    <n v="1224"/>
    <x v="11"/>
    <x v="62"/>
    <s v="MAWAK MIA PAULEEN B."/>
    <s v="ACCOUNTING"/>
    <x v="1"/>
    <d v="2022-08-23T00:00:00"/>
    <d v="2022-08-23T00:00:00"/>
    <s v="SL"/>
    <m/>
    <s v="1 SL"/>
    <n v="1"/>
    <m/>
  </r>
  <r>
    <n v="1225"/>
    <x v="11"/>
    <x v="124"/>
    <s v="DIMARANAN GREGORIA C."/>
    <s v="ACCOUNTING"/>
    <x v="1"/>
    <d v="2022-08-18T00:00:00"/>
    <d v="2022-08-18T00:00:00"/>
    <s v="SL"/>
    <m/>
    <s v="1 SL"/>
    <n v="1"/>
    <m/>
  </r>
  <r>
    <n v="1225"/>
    <x v="11"/>
    <x v="124"/>
    <s v="DIMARANAN GREGORIA C."/>
    <s v="ACCOUNTING"/>
    <x v="1"/>
    <d v="2022-08-22T00:00:00"/>
    <d v="2022-08-22T00:00:00"/>
    <s v="SL"/>
    <m/>
    <s v="1 SL"/>
    <n v="1"/>
    <m/>
  </r>
  <r>
    <n v="1226"/>
    <x v="11"/>
    <x v="62"/>
    <s v="MIRANDA MARIA LOIDA M."/>
    <s v="ACCOUNTING"/>
    <x v="1"/>
    <d v="2022-08-22T00:00:00"/>
    <d v="2022-08-22T00:00:00"/>
    <s v="SL"/>
    <m/>
    <s v="1 SL"/>
    <n v="1"/>
    <m/>
  </r>
  <r>
    <n v="1227"/>
    <x v="11"/>
    <x v="62"/>
    <s v="BUGARIN MA. ANA M."/>
    <s v="LCR"/>
    <x v="1"/>
    <d v="2022-08-22T00:00:00"/>
    <d v="2022-08-23T00:00:00"/>
    <s v="SL"/>
    <m/>
    <s v="2 SL"/>
    <n v="2"/>
    <m/>
  </r>
  <r>
    <n v="1228"/>
    <x v="11"/>
    <x v="89"/>
    <s v="MAGUINAO GILBERT  "/>
    <s v="GSO"/>
    <x v="1"/>
    <d v="2022-08-26T00:00:00"/>
    <d v="2022-08-26T00:00:00"/>
    <s v="SL"/>
    <m/>
    <s v="1 SL"/>
    <n v="1"/>
    <m/>
  </r>
  <r>
    <n v="1229"/>
    <x v="11"/>
    <x v="93"/>
    <s v="PERIDO BEVERLY T."/>
    <s v="CTO"/>
    <x v="1"/>
    <d v="2022-08-26T00:00:00"/>
    <d v="2022-08-26T00:00:00"/>
    <s v="OTHER"/>
    <s v="SEC 25 EO 292- FORCE LEAVE"/>
    <s v="1 OTHER"/>
    <n v="1"/>
    <m/>
  </r>
  <r>
    <n v="1230"/>
    <x v="11"/>
    <x v="89"/>
    <s v="DELA CRUZ EVANGELINE P."/>
    <s v="LANDTAX"/>
    <x v="1"/>
    <d v="2022-08-24T00:00:00"/>
    <d v="2022-08-24T00:00:00"/>
    <s v="SL"/>
    <m/>
    <s v="1 SL"/>
    <n v="1"/>
    <m/>
  </r>
  <r>
    <n v="1231"/>
    <x v="11"/>
    <x v="101"/>
    <s v="DELA CRUZ EVANGELINE P."/>
    <s v="LANDTAX"/>
    <x v="1"/>
    <d v="2022-08-11T00:00:00"/>
    <d v="2022-08-12T00:00:00"/>
    <s v="VL"/>
    <m/>
    <s v="2 VL"/>
    <n v="2"/>
    <m/>
  </r>
  <r>
    <n v="1232"/>
    <x v="11"/>
    <x v="124"/>
    <s v="GUAÑEZO MA. GINA P."/>
    <s v="CTO"/>
    <x v="1"/>
    <d v="2022-08-25T00:00:00"/>
    <d v="2022-08-25T00:00:00"/>
    <s v="OTHER"/>
    <s v="BIRTHDAY LEAVE"/>
    <s v="1 OTHER"/>
    <n v="1"/>
    <m/>
  </r>
  <r>
    <n v="1233"/>
    <x v="11"/>
    <x v="124"/>
    <s v="GUAÑEZO MA. GINA P."/>
    <s v="CTO"/>
    <x v="1"/>
    <d v="2022-08-26T00:00:00"/>
    <d v="2022-08-26T00:00:00"/>
    <s v="OTHER"/>
    <s v="SEC 25 EO 292- FORCE LEAVE"/>
    <s v="1 OTHER"/>
    <n v="1"/>
    <m/>
  </r>
  <r>
    <n v="1234"/>
    <x v="11"/>
    <x v="64"/>
    <s v="NELSON CATHERINE L."/>
    <s v="CHO"/>
    <x v="1"/>
    <m/>
    <m/>
    <s v="OTHER"/>
    <s v="TERMINAL LEAVE"/>
    <s v="0 OTHER"/>
    <n v="0"/>
    <m/>
  </r>
  <r>
    <n v="1235"/>
    <x v="11"/>
    <x v="79"/>
    <s v="BAYOT ANABEL D."/>
    <s v="CTO"/>
    <x v="1"/>
    <d v="2022-08-11T00:00:00"/>
    <d v="2022-08-12T00:00:00"/>
    <s v="SL"/>
    <m/>
    <s v="2 SL"/>
    <n v="2"/>
    <m/>
  </r>
  <r>
    <n v="1235"/>
    <x v="11"/>
    <x v="79"/>
    <s v="BAYOT ANABEL D."/>
    <s v="CTO"/>
    <x v="1"/>
    <d v="2022-08-16T00:00:00"/>
    <d v="2022-08-17T00:00:00"/>
    <s v="SL"/>
    <m/>
    <s v="2 SL"/>
    <n v="2"/>
    <m/>
  </r>
  <r>
    <n v="1236"/>
    <x v="11"/>
    <x v="101"/>
    <s v="DE OCAMPO ALMA A."/>
    <s v="CTO"/>
    <x v="1"/>
    <d v="2022-08-30T00:00:00"/>
    <d v="2022-08-30T00:00:00"/>
    <s v="SL"/>
    <m/>
    <s v="1 SL"/>
    <n v="1"/>
    <m/>
  </r>
  <r>
    <n v="1237"/>
    <x v="11"/>
    <x v="101"/>
    <s v="ALEGA ESTELITA M."/>
    <s v="CTO"/>
    <x v="1"/>
    <d v="2022-08-25T00:00:00"/>
    <d v="2022-08-25T00:00:00"/>
    <s v="SL"/>
    <m/>
    <s v="1 SL"/>
    <n v="1"/>
    <m/>
  </r>
  <r>
    <n v="1238"/>
    <x v="11"/>
    <x v="101"/>
    <s v="RODRIGUEZ IGNACIO  "/>
    <s v="CENRO"/>
    <x v="1"/>
    <d v="2022-08-24T00:00:00"/>
    <d v="2022-08-24T00:00:00"/>
    <s v="SL"/>
    <m/>
    <s v="1 SL"/>
    <n v="1"/>
    <m/>
  </r>
  <r>
    <n v="1238"/>
    <x v="11"/>
    <x v="101"/>
    <s v="RODRIGUEZ IGNACIO  "/>
    <s v="CENRO"/>
    <x v="1"/>
    <d v="2022-08-30T00:00:00"/>
    <d v="2022-08-30T00:00:00"/>
    <s v="SL"/>
    <m/>
    <s v="1 SL"/>
    <n v="1"/>
    <m/>
  </r>
  <r>
    <n v="1239"/>
    <x v="11"/>
    <x v="101"/>
    <s v="MACAPUNO FELIX  "/>
    <s v="CENRO"/>
    <x v="1"/>
    <d v="2022-08-30T00:00:00"/>
    <d v="2022-08-30T00:00:00"/>
    <s v="SL"/>
    <m/>
    <s v="1 SL"/>
    <n v="1"/>
    <m/>
  </r>
  <r>
    <n v="1240"/>
    <x v="11"/>
    <x v="112"/>
    <s v="ORTIZ TRINIDAD D."/>
    <s v="GSO"/>
    <x v="1"/>
    <d v="2022-08-26T00:00:00"/>
    <d v="2022-08-26T00:00:00"/>
    <s v="SL"/>
    <m/>
    <s v="1 SL"/>
    <n v="1"/>
    <m/>
  </r>
  <r>
    <n v="1240"/>
    <x v="11"/>
    <x v="112"/>
    <s v="ORTIZ TRINIDAD D."/>
    <s v="GSO"/>
    <x v="1"/>
    <d v="2022-08-30T00:00:00"/>
    <d v="2022-08-31T00:00:00"/>
    <s v="SL"/>
    <m/>
    <s v="2 SL"/>
    <n v="2"/>
    <m/>
  </r>
  <r>
    <n v="1241"/>
    <x v="11"/>
    <x v="32"/>
    <s v="DOGELIO RONNEL D."/>
    <s v="CEO"/>
    <x v="1"/>
    <d v="2022-06-24T00:00:00"/>
    <d v="2022-06-24T00:00:00"/>
    <s v="SL"/>
    <m/>
    <s v="1 SL"/>
    <n v="1"/>
    <m/>
  </r>
  <r>
    <n v="1242"/>
    <x v="11"/>
    <x v="45"/>
    <s v="FELICIDARIO PAMELA C."/>
    <s v="BUDGET"/>
    <x v="1"/>
    <d v="2022-07-07T00:00:00"/>
    <d v="2022-07-07T00:00:00"/>
    <s v="SL"/>
    <m/>
    <s v="1 SL"/>
    <n v="1"/>
    <m/>
  </r>
  <r>
    <n v="1243"/>
    <x v="11"/>
    <x v="9"/>
    <s v="MIRANDA NICOLE MAY B."/>
    <s v="CTO"/>
    <x v="1"/>
    <d v="2022-06-27T00:00:00"/>
    <d v="2022-06-27T00:00:00"/>
    <s v="OTHER"/>
    <s v="SEC 21 EO 292- SPECIAL PRIVILEGE"/>
    <s v="1 OTHER"/>
    <n v="1"/>
    <m/>
  </r>
  <r>
    <n v="1244"/>
    <x v="11"/>
    <x v="14"/>
    <s v="MIRANDA NICOLE MAY B."/>
    <s v="CTO"/>
    <x v="1"/>
    <d v="2022-07-28T00:00:00"/>
    <d v="2022-07-28T00:00:00"/>
    <s v="OTHER"/>
    <s v="SEC 25 EO 292- FORCE LEAVE"/>
    <s v="1 OTHER"/>
    <n v="1"/>
    <m/>
  </r>
  <r>
    <n v="1245"/>
    <x v="11"/>
    <x v="132"/>
    <s v="MIRANDA NICOLE MAY B."/>
    <s v="CTO"/>
    <x v="1"/>
    <d v="2022-08-08T00:00:00"/>
    <d v="2022-08-08T00:00:00"/>
    <s v="OTHER"/>
    <s v="SEC 25 EO 292- FORCE LEAVE"/>
    <s v="1 OTHER"/>
    <n v="1"/>
    <m/>
  </r>
  <r>
    <n v="1246"/>
    <x v="11"/>
    <x v="70"/>
    <s v="PERIDO BEVERLY T."/>
    <s v="CTO"/>
    <x v="1"/>
    <d v="2022-07-07T00:00:00"/>
    <d v="2022-07-07T00:00:00"/>
    <s v="OTHER"/>
    <s v="SEC 25 EO 292- FORCE LEAVE"/>
    <s v="1 OTHER"/>
    <n v="1"/>
    <m/>
  </r>
  <r>
    <n v="1247"/>
    <x v="11"/>
    <x v="10"/>
    <s v="PERIDO BEVERLY T."/>
    <s v="CTO"/>
    <x v="1"/>
    <d v="2022-07-20T00:00:00"/>
    <d v="2022-07-20T00:00:00"/>
    <s v="SL"/>
    <m/>
    <s v="1 SL"/>
    <n v="1"/>
    <m/>
  </r>
  <r>
    <n v="1248"/>
    <x v="11"/>
    <x v="10"/>
    <s v="DE OCAMPO ALMA A."/>
    <s v="CTO"/>
    <x v="1"/>
    <d v="2022-07-20T00:00:00"/>
    <d v="2022-07-20T00:00:00"/>
    <s v="SL"/>
    <m/>
    <s v="1 SL"/>
    <n v="1"/>
    <m/>
  </r>
  <r>
    <n v="1249"/>
    <x v="11"/>
    <x v="8"/>
    <s v="BAUTISTA JANICE M."/>
    <s v="CTO"/>
    <x v="1"/>
    <d v="2022-07-19T00:00:00"/>
    <d v="2022-07-19T00:00:00"/>
    <s v="VL"/>
    <m/>
    <s v="1 VL"/>
    <n v="1"/>
    <m/>
  </r>
  <r>
    <n v="1250"/>
    <x v="11"/>
    <x v="80"/>
    <s v="BAUTISTA JANICE M."/>
    <s v="CTO"/>
    <x v="1"/>
    <d v="2022-08-08T00:00:00"/>
    <d v="2022-08-08T00:00:00"/>
    <s v="VL"/>
    <m/>
    <s v="1 VL"/>
    <n v="1"/>
    <m/>
  </r>
  <r>
    <n v="1250"/>
    <x v="11"/>
    <x v="80"/>
    <s v="BAUTISTA JANICE M."/>
    <s v="CTO"/>
    <x v="1"/>
    <d v="2022-08-10T00:00:00"/>
    <d v="2022-08-10T00:00:00"/>
    <s v="VL"/>
    <m/>
    <s v="1 VL"/>
    <n v="1"/>
    <m/>
  </r>
  <r>
    <n v="1251"/>
    <x v="36"/>
    <x v="100"/>
    <s v="CANDELARIA DANILO M."/>
    <s v="EEO/ CITY MARKET"/>
    <x v="1"/>
    <d v="2022-09-26T00:00:00"/>
    <d v="2022-09-30T00:00:00"/>
    <s v="OTHER"/>
    <s v="TERMINAL LEAVE"/>
    <s v="5 OTHER"/>
    <n v="5"/>
    <m/>
  </r>
  <r>
    <n v="1251"/>
    <x v="36"/>
    <x v="100"/>
    <s v="CANDELARIA DANILO M."/>
    <s v="EEO/ CITY MARKET"/>
    <x v="1"/>
    <d v="2022-10-03T00:00:00"/>
    <d v="2022-10-07T00:00:00"/>
    <s v="OTHER"/>
    <s v="TERMINAL LEAVE"/>
    <s v="5 OTHER"/>
    <n v="5"/>
    <m/>
  </r>
  <r>
    <n v="1251"/>
    <x v="36"/>
    <x v="100"/>
    <s v="CANDELARIA DANILO M."/>
    <s v="EEO/ CITY MARKET"/>
    <x v="1"/>
    <d v="2022-10-10T00:00:00"/>
    <d v="2022-10-14T00:00:00"/>
    <s v="OTHER"/>
    <s v="TERMINAL LEAVE"/>
    <s v="5 OTHER"/>
    <n v="5"/>
    <m/>
  </r>
  <r>
    <n v="1251"/>
    <x v="36"/>
    <x v="100"/>
    <s v="CANDELARIA DANILO M."/>
    <s v="EEO/ CITY MARKET"/>
    <x v="1"/>
    <d v="2022-10-17T00:00:00"/>
    <d v="2022-10-21T00:00:00"/>
    <s v="OTHER"/>
    <s v="TERMINAL LEAVE"/>
    <s v="5 OTHER"/>
    <n v="5"/>
    <m/>
  </r>
  <r>
    <n v="1251"/>
    <x v="36"/>
    <x v="100"/>
    <s v="CANDELARIA DANILO M."/>
    <s v="EEO/ CITY MARKET"/>
    <x v="1"/>
    <d v="2022-10-24T00:00:00"/>
    <d v="2022-10-28T00:00:00"/>
    <s v="OTHER"/>
    <s v="TERMINAL LEAVE"/>
    <s v="5 OTHER"/>
    <n v="5"/>
    <m/>
  </r>
  <r>
    <n v="1252"/>
    <x v="36"/>
    <x v="131"/>
    <s v="PAYAD MARICEL  Q."/>
    <s v="HRMO"/>
    <x v="1"/>
    <d v="2022-08-22T00:00:00"/>
    <d v="2022-08-22T00:00:00"/>
    <s v="VL"/>
    <m/>
    <s v="1 VL"/>
    <n v="1"/>
    <m/>
  </r>
  <r>
    <n v="1253"/>
    <x v="36"/>
    <x v="87"/>
    <s v="MAESTRECAMPO LORENA A."/>
    <s v="HRMO"/>
    <x v="1"/>
    <d v="2022-09-06T00:00:00"/>
    <d v="2022-09-06T00:00:00"/>
    <s v="OTHER"/>
    <s v="SEC 21 EO 292- SPECIAL PRIVILEGE"/>
    <s v="1 OTHER"/>
    <n v="1"/>
    <m/>
  </r>
  <r>
    <n v="1254"/>
    <x v="36"/>
    <x v="150"/>
    <s v="SARDINOLA  GINABLETH J."/>
    <s v="ONT"/>
    <x v="1"/>
    <d v="2022-10-04T00:00:00"/>
    <d v="2022-10-05T00:00:00"/>
    <s v="VL"/>
    <m/>
    <s v="2 VL"/>
    <n v="2"/>
    <m/>
  </r>
  <r>
    <n v="1255"/>
    <x v="36"/>
    <x v="100"/>
    <s v="SARDINOLA  GINABLETH J."/>
    <s v="ONT"/>
    <x v="1"/>
    <d v="2022-09-23T00:00:00"/>
    <d v="2022-09-23T00:00:00"/>
    <s v="SL"/>
    <m/>
    <s v="1 SL"/>
    <n v="1"/>
    <m/>
  </r>
  <r>
    <n v="1256"/>
    <x v="36"/>
    <x v="152"/>
    <s v="LANTING AILEEN D."/>
    <s v="CHARACTER OFFICE"/>
    <x v="1"/>
    <d v="2022-10-04T00:00:00"/>
    <d v="2022-10-04T00:00:00"/>
    <s v="SL"/>
    <m/>
    <s v="1 SL"/>
    <n v="1"/>
    <m/>
  </r>
  <r>
    <n v="1257"/>
    <x v="36"/>
    <x v="81"/>
    <s v="LANTING AILEEN D."/>
    <s v="CHARACTER OFFICE"/>
    <x v="1"/>
    <d v="2022-08-10T00:00:00"/>
    <d v="2022-08-11T00:00:00"/>
    <s v="SL"/>
    <m/>
    <s v="2 SL"/>
    <n v="2"/>
    <m/>
  </r>
  <r>
    <n v="1258"/>
    <x v="36"/>
    <x v="347"/>
    <s v="COSME MA VICTORIA M."/>
    <s v="PICNIC GROVE"/>
    <x v="1"/>
    <d v="2022-08-22T00:00:00"/>
    <d v="2022-08-24T00:00:00"/>
    <s v="OTHER"/>
    <s v="RA 8972 SOLO PARENT"/>
    <s v="3 OTHER"/>
    <n v="3"/>
    <m/>
  </r>
  <r>
    <n v="1259"/>
    <x v="17"/>
    <x v="152"/>
    <s v="ALCALA DANIEL P."/>
    <s v="BPLO"/>
    <x v="1"/>
    <d v="2022-10-17T00:00:00"/>
    <d v="2022-10-21T00:00:00"/>
    <s v="VL"/>
    <m/>
    <s v="5 VL"/>
    <n v="5"/>
    <m/>
  </r>
  <r>
    <n v="1260"/>
    <x v="17"/>
    <x v="146"/>
    <s v="MAESTRECAMPO LORENA A."/>
    <s v="HRMO"/>
    <x v="1"/>
    <d v="2022-11-24T00:00:00"/>
    <d v="1903-01-28T00:00:00"/>
    <s v="VL"/>
    <m/>
    <s v="-31259 VL"/>
    <n v="-31259"/>
    <m/>
  </r>
  <r>
    <n v="1261"/>
    <x v="17"/>
    <x v="146"/>
    <s v="MAESTRECAMPO LORENA A."/>
    <s v="HRMO"/>
    <x v="1"/>
    <d v="2022-12-09T00:00:00"/>
    <d v="2022-12-09T00:00:00"/>
    <s v="VL"/>
    <m/>
    <s v="1 VL"/>
    <n v="1"/>
    <m/>
  </r>
  <r>
    <n v="1262"/>
    <x v="17"/>
    <x v="146"/>
    <s v="MAESTRECAMPO LORENA A."/>
    <s v="HRMO"/>
    <x v="1"/>
    <d v="2022-12-14T00:00:00"/>
    <d v="2022-12-14T00:00:00"/>
    <s v="VL"/>
    <m/>
    <s v="1 VL"/>
    <n v="1"/>
    <m/>
  </r>
  <r>
    <n v="1263"/>
    <x v="17"/>
    <x v="164"/>
    <s v="PAYAD MARICEL  Q."/>
    <s v="HRMO"/>
    <x v="1"/>
    <d v="2022-12-06T00:00:00"/>
    <d v="2022-12-06T00:00:00"/>
    <s v="VL"/>
    <m/>
    <s v="1 VL"/>
    <n v="1"/>
    <m/>
  </r>
  <r>
    <n v="1264"/>
    <x v="17"/>
    <x v="164"/>
    <s v="PAYAD MARICEL  Q."/>
    <s v="HRMO"/>
    <x v="1"/>
    <d v="2022-12-23T00:00:00"/>
    <d v="2022-12-23T00:00:00"/>
    <s v="VL"/>
    <m/>
    <s v="1 VL"/>
    <n v="1"/>
    <m/>
  </r>
  <r>
    <n v="1265"/>
    <x v="17"/>
    <x v="149"/>
    <s v="FELICIDARIO PAMELA C."/>
    <s v="BUDGET"/>
    <x v="1"/>
    <d v="2022-09-30T00:00:00"/>
    <d v="2022-09-30T00:00:00"/>
    <s v="SL"/>
    <m/>
    <s v="1 SL"/>
    <n v="1"/>
    <m/>
  </r>
  <r>
    <n v="1266"/>
    <x v="17"/>
    <x v="348"/>
    <s v="FELICIDARIO PAMELA C."/>
    <s v="BUDGET"/>
    <x v="1"/>
    <d v="2022-11-22T00:00:00"/>
    <d v="2022-11-22T00:00:00"/>
    <s v="OTHER"/>
    <s v="SEC 21 EO 292- SPECIAL PRIVILEGE"/>
    <s v="1 OTHER"/>
    <n v="1"/>
    <m/>
  </r>
  <r>
    <n v="1267"/>
    <x v="17"/>
    <x v="349"/>
    <s v="PEÑAFIEL MELISSA Q."/>
    <s v="CBO"/>
    <x v="1"/>
    <d v="2022-11-29T00:00:00"/>
    <d v="2022-11-29T00:00:00"/>
    <s v="VL"/>
    <s v="SEC 25 EO 292- FORCE LEAVE"/>
    <s v="1 VL"/>
    <n v="1"/>
    <m/>
  </r>
  <r>
    <n v="1267"/>
    <x v="17"/>
    <x v="349"/>
    <s v="PEÑAFIEL MELISSA Q."/>
    <s v="CBO"/>
    <x v="1"/>
    <d v="2022-12-16T00:00:00"/>
    <d v="2022-12-16T00:00:00"/>
    <s v="VL"/>
    <s v="SEC 25 EO 292- FORCE LEAVE"/>
    <s v="1 VL"/>
    <n v="1"/>
    <m/>
  </r>
  <r>
    <n v="1267"/>
    <x v="17"/>
    <x v="349"/>
    <s v="PEÑAFIEL MELISSA Q."/>
    <s v="CBO"/>
    <x v="1"/>
    <d v="2022-12-26T00:00:00"/>
    <d v="2022-12-26T00:00:00"/>
    <s v="VL"/>
    <s v="SEC 25 EO 292- FORCE LEAVE"/>
    <s v="0 VL"/>
    <n v="0"/>
    <m/>
  </r>
  <r>
    <n v="1268"/>
    <x v="17"/>
    <x v="166"/>
    <s v="PEÑAFIEL MELISSA Q."/>
    <s v="CBO"/>
    <x v="1"/>
    <d v="2022-11-11T00:00:00"/>
    <d v="2022-11-11T00:00:00"/>
    <s v="OTHER"/>
    <s v="SEC 21 EO 292- SPECIAL PRIVILEGE"/>
    <s v="1 OTHER"/>
    <n v="1"/>
    <m/>
  </r>
  <r>
    <n v="1269"/>
    <x v="17"/>
    <x v="170"/>
    <s v="TAÑEDO MARIA EVELYN C."/>
    <s v="CBO"/>
    <x v="1"/>
    <d v="2022-11-07T00:00:00"/>
    <d v="2022-11-08T00:00:00"/>
    <s v="SL"/>
    <m/>
    <s v="2 SL"/>
    <n v="2"/>
    <m/>
  </r>
  <r>
    <n v="1270"/>
    <x v="17"/>
    <x v="144"/>
    <s v="TAÑEDO MARIA EVELYN C."/>
    <s v="CBO"/>
    <x v="1"/>
    <d v="2022-11-04T00:00:00"/>
    <d v="2022-11-04T00:00:00"/>
    <s v="VL"/>
    <m/>
    <s v="1 VL"/>
    <n v="1"/>
    <m/>
  </r>
  <r>
    <n v="1271"/>
    <x v="17"/>
    <x v="167"/>
    <s v="BORJA NECY M."/>
    <s v="CBO"/>
    <x v="1"/>
    <d v="2022-10-25T00:00:00"/>
    <d v="2022-10-25T00:00:00"/>
    <s v="VL"/>
    <m/>
    <s v="1 VL"/>
    <n v="1"/>
    <m/>
  </r>
  <r>
    <n v="1272"/>
    <x v="17"/>
    <x v="172"/>
    <s v="BORJA NECY M."/>
    <s v="CBO"/>
    <x v="1"/>
    <d v="2022-11-25T00:00:00"/>
    <d v="2022-11-25T00:00:00"/>
    <s v="VL"/>
    <m/>
    <s v="1 VL"/>
    <n v="1"/>
    <m/>
  </r>
  <r>
    <n v="1272"/>
    <x v="17"/>
    <x v="172"/>
    <s v="BORJA NECY M."/>
    <s v="CBO"/>
    <x v="1"/>
    <d v="2022-12-23T00:00:00"/>
    <d v="2022-12-23T00:00:00"/>
    <s v="VL"/>
    <m/>
    <s v="1 VL"/>
    <n v="1"/>
    <m/>
  </r>
  <r>
    <n v="1272"/>
    <x v="17"/>
    <x v="172"/>
    <s v="BORJA NECY M."/>
    <s v="CBO"/>
    <x v="1"/>
    <d v="2022-12-29T00:00:00"/>
    <d v="2022-12-29T00:00:00"/>
    <s v="VL"/>
    <m/>
    <s v="1 VL"/>
    <n v="1"/>
    <m/>
  </r>
  <r>
    <n v="1273"/>
    <x v="17"/>
    <x v="137"/>
    <s v="MONTENEGRO MARISSA P."/>
    <s v="CBO"/>
    <x v="1"/>
    <d v="2022-10-24T00:00:00"/>
    <d v="2022-10-24T00:00:00"/>
    <s v="SL"/>
    <m/>
    <s v="1 SL"/>
    <n v="1"/>
    <m/>
  </r>
  <r>
    <n v="1274"/>
    <x v="17"/>
    <x v="348"/>
    <s v="MONTENEGRO MARISSA P."/>
    <s v="CBO"/>
    <x v="1"/>
    <d v="2022-11-24T00:00:00"/>
    <d v="2022-11-24T00:00:00"/>
    <s v="OTHER"/>
    <s v="SEC 21 EO 292- SPECIAL PRIVILEGE"/>
    <s v="1 OTHER"/>
    <n v="1"/>
    <m/>
  </r>
  <r>
    <n v="1275"/>
    <x v="17"/>
    <x v="349"/>
    <s v="MONTENEGRO MARISSA P."/>
    <s v="CBO"/>
    <x v="1"/>
    <d v="2022-11-29T00:00:00"/>
    <d v="2022-11-29T00:00:00"/>
    <s v="OTHER"/>
    <s v="SEC 21 EO 292- SPECIAL PRIVILEGE"/>
    <s v="1 OTHER"/>
    <n v="1"/>
    <m/>
  </r>
  <r>
    <n v="1276"/>
    <x v="17"/>
    <x v="349"/>
    <s v="MONTENEGRO MARISSA P."/>
    <s v="CBO"/>
    <x v="1"/>
    <d v="2022-12-02T00:00:00"/>
    <d v="2022-12-02T00:00:00"/>
    <s v="VL"/>
    <m/>
    <s v="1 VL"/>
    <n v="1"/>
    <m/>
  </r>
  <r>
    <n v="1277"/>
    <x v="17"/>
    <x v="162"/>
    <s v="PENALES GUILLERMA B."/>
    <s v="CBO"/>
    <x v="1"/>
    <d v="2022-10-14T00:00:00"/>
    <d v="2022-10-14T00:00:00"/>
    <s v="SL"/>
    <m/>
    <s v="1 SL"/>
    <n v="1"/>
    <m/>
  </r>
  <r>
    <n v="1278"/>
    <x v="17"/>
    <x v="171"/>
    <s v="PENALES GUILLERMA B."/>
    <s v="CBO"/>
    <x v="1"/>
    <d v="2022-11-14T00:00:00"/>
    <d v="2022-11-14T00:00:00"/>
    <s v="OTHER"/>
    <s v="SEC 21 EO 292- SPECIAL PRIVILEGE"/>
    <s v="1 OTHER"/>
    <n v="1"/>
    <m/>
  </r>
  <r>
    <n v="1279"/>
    <x v="17"/>
    <x v="166"/>
    <s v="PENALES GUILLERMA B."/>
    <s v="CBO"/>
    <x v="1"/>
    <d v="2022-11-16T00:00:00"/>
    <d v="2022-11-16T00:00:00"/>
    <s v="VL"/>
    <m/>
    <s v="1 VL"/>
    <n v="1"/>
    <m/>
  </r>
  <r>
    <n v="1280"/>
    <x v="17"/>
    <x v="148"/>
    <s v="MARTINEZ BELEN B."/>
    <s v="CBO"/>
    <x v="1"/>
    <d v="2022-11-03T00:00:00"/>
    <d v="2022-11-04T00:00:00"/>
    <s v="SL"/>
    <m/>
    <s v="2 SL"/>
    <n v="2"/>
    <m/>
  </r>
  <r>
    <n v="1281"/>
    <x v="17"/>
    <x v="172"/>
    <s v="MARTINEZ BELEN B."/>
    <s v="CBO"/>
    <x v="1"/>
    <d v="2022-11-25T00:00:00"/>
    <d v="2022-11-25T00:00:00"/>
    <s v="VL"/>
    <s v="SEC 25 EO 292- FORCE LEAVE"/>
    <s v="1 VL"/>
    <n v="1"/>
    <m/>
  </r>
  <r>
    <n v="1282"/>
    <x v="17"/>
    <x v="107"/>
    <s v="MARTINEZ BELEN B."/>
    <s v="CBO"/>
    <x v="1"/>
    <d v="2022-09-22T00:00:00"/>
    <d v="2022-09-22T00:00:00"/>
    <s v="VL"/>
    <m/>
    <s v="1 VL"/>
    <n v="1"/>
    <m/>
  </r>
  <r>
    <n v="1283"/>
    <x v="17"/>
    <x v="141"/>
    <s v="PEÑAFIEL MELISSA Q."/>
    <s v="CBO"/>
    <x v="1"/>
    <d v="2022-09-29T00:00:00"/>
    <d v="2022-09-29T00:00:00"/>
    <s v="SL"/>
    <m/>
    <s v="1 SL"/>
    <n v="1"/>
    <m/>
  </r>
  <r>
    <n v="1284"/>
    <x v="17"/>
    <x v="344"/>
    <s v="PENALES GUILLERMA B."/>
    <s v="CBO"/>
    <x v="1"/>
    <d v="2022-09-12T00:00:00"/>
    <d v="2022-09-12T00:00:00"/>
    <s v="OTHER"/>
    <s v="SEC 21 EO 292- SPECIAL PRIVILEGE"/>
    <s v="1 OTHER"/>
    <n v="1"/>
    <m/>
  </r>
  <r>
    <n v="1285"/>
    <x v="17"/>
    <x v="92"/>
    <s v="MONTENEGRO MARISSA P."/>
    <s v="CBO"/>
    <x v="1"/>
    <d v="2022-09-05T00:00:00"/>
    <d v="2022-09-07T00:00:00"/>
    <s v="SL"/>
    <m/>
    <s v="3 SL"/>
    <n v="3"/>
    <m/>
  </r>
  <r>
    <n v="1286"/>
    <x v="17"/>
    <x v="128"/>
    <s v="MONTENEGRO MARISSA P."/>
    <s v="CBO"/>
    <x v="1"/>
    <d v="2022-08-15T00:00:00"/>
    <d v="2022-08-15T00:00:00"/>
    <s v="SL"/>
    <m/>
    <s v="1 SL"/>
    <n v="1"/>
    <m/>
  </r>
  <r>
    <n v="1286"/>
    <x v="17"/>
    <x v="111"/>
    <s v="TAÑEDO MARIA EVELYN C."/>
    <s v="CBO"/>
    <x v="1"/>
    <d v="2022-09-20T00:00:00"/>
    <d v="2022-09-20T00:00:00"/>
    <s v="SL"/>
    <m/>
    <s v="1 SL"/>
    <n v="1"/>
    <m/>
  </r>
  <r>
    <n v="1287"/>
    <x v="17"/>
    <x v="142"/>
    <s v="TAÑEDO MARIA EVELYN C."/>
    <s v="CBO"/>
    <x v="1"/>
    <d v="2022-09-05T00:00:00"/>
    <d v="2022-09-05T00:00:00"/>
    <s v="SL"/>
    <m/>
    <s v="1 SL"/>
    <n v="1"/>
    <m/>
  </r>
  <r>
    <n v="1288"/>
    <x v="17"/>
    <x v="123"/>
    <s v="FELICIDARIO PAMELA C."/>
    <s v="BUDGET"/>
    <x v="1"/>
    <d v="2022-08-17T00:00:00"/>
    <d v="2022-08-17T00:00:00"/>
    <s v="SL"/>
    <m/>
    <s v="1 SL"/>
    <n v="1"/>
    <m/>
  </r>
  <r>
    <n v="1289"/>
    <x v="17"/>
    <x v="350"/>
    <s v="PAYAD MARICEL  Q."/>
    <s v="HRMO"/>
    <x v="1"/>
    <d v="2022-12-06T00:00:00"/>
    <d v="2022-12-06T00:00:00"/>
    <s v="VL"/>
    <m/>
    <s v="1 VL"/>
    <n v="1"/>
    <m/>
  </r>
  <r>
    <n v="1289"/>
    <x v="17"/>
    <x v="350"/>
    <s v="PAYAD MARICEL  Q."/>
    <s v="HRMO"/>
    <x v="1"/>
    <d v="2022-12-23T00:00:00"/>
    <d v="2022-12-23T00:00:00"/>
    <s v="VL"/>
    <m/>
    <s v="1 VL"/>
    <n v="1"/>
    <m/>
  </r>
  <r>
    <n v="1290"/>
    <x v="17"/>
    <x v="121"/>
    <s v="ATIENZA JULIE ANN A."/>
    <s v="CTO"/>
    <x v="1"/>
    <d v="2022-09-08T00:00:00"/>
    <d v="2022-09-09T00:00:00"/>
    <s v="SL"/>
    <m/>
    <s v="2 SL"/>
    <n v="2"/>
    <m/>
  </r>
  <r>
    <n v="1291"/>
    <x v="17"/>
    <x v="168"/>
    <s v="ATIENZA JULIE ANN A."/>
    <s v="CTO"/>
    <x v="1"/>
    <d v="2022-10-28T00:00:00"/>
    <d v="2022-10-28T00:00:00"/>
    <s v="VL"/>
    <s v="SEC 25 EO 292- FORCE LEAVE"/>
    <s v="1 VL"/>
    <n v="1"/>
    <m/>
  </r>
  <r>
    <n v="1292"/>
    <x v="17"/>
    <x v="351"/>
    <s v="LABARDA GINA L."/>
    <s v="PICNIC GROVE"/>
    <x v="1"/>
    <d v="2022-10-22T00:00:00"/>
    <d v="2022-10-22T00:00:00"/>
    <s v="SL"/>
    <m/>
    <s v="1 SL"/>
    <n v="1"/>
    <m/>
  </r>
  <r>
    <n v="1292"/>
    <x v="17"/>
    <x v="351"/>
    <s v="LABARDA GINA L."/>
    <s v="PICNIC GROVE"/>
    <x v="1"/>
    <d v="2022-10-29T00:00:00"/>
    <d v="2022-10-29T00:00:00"/>
    <s v="SL"/>
    <m/>
    <s v="1 SL"/>
    <n v="1"/>
    <m/>
  </r>
  <r>
    <n v="1293"/>
    <x v="17"/>
    <x v="163"/>
    <s v="TOLENTINO FE M."/>
    <s v="PICNIC GROVE"/>
    <x v="1"/>
    <d v="2022-12-09T00:00:00"/>
    <d v="2022-12-09T00:00:00"/>
    <s v="VL"/>
    <m/>
    <s v="1 VL"/>
    <n v="1"/>
    <m/>
  </r>
  <r>
    <n v="1293"/>
    <x v="17"/>
    <x v="163"/>
    <s v="TOLENTINO FE M."/>
    <s v="PICNIC GROVE"/>
    <x v="1"/>
    <d v="2022-12-16T00:00:00"/>
    <d v="2022-12-16T00:00:00"/>
    <s v="VL"/>
    <m/>
    <s v="1 VL"/>
    <n v="1"/>
    <m/>
  </r>
  <r>
    <n v="1294"/>
    <x v="17"/>
    <x v="163"/>
    <s v="TOLENTINO FE M."/>
    <s v="PICNIC GROVE"/>
    <x v="1"/>
    <d v="2022-11-11T00:00:00"/>
    <d v="2022-11-11T00:00:00"/>
    <s v="VL"/>
    <m/>
    <s v="1 VL"/>
    <n v="1"/>
    <m/>
  </r>
  <r>
    <n v="1294"/>
    <x v="17"/>
    <x v="163"/>
    <s v="TOLENTINO FE M."/>
    <s v="PICNIC GROVE"/>
    <x v="1"/>
    <d v="2022-11-18T00:00:00"/>
    <d v="2022-11-18T00:00:00"/>
    <s v="VL"/>
    <m/>
    <s v="1 VL"/>
    <n v="1"/>
    <m/>
  </r>
  <r>
    <n v="1294"/>
    <x v="17"/>
    <x v="163"/>
    <s v="TOLENTINO FE M."/>
    <s v="PICNIC GROVE"/>
    <x v="1"/>
    <d v="2022-11-25T00:00:00"/>
    <d v="2022-11-25T00:00:00"/>
    <s v="VL"/>
    <m/>
    <s v="1 VL"/>
    <n v="1"/>
    <m/>
  </r>
  <r>
    <n v="1295"/>
    <x v="17"/>
    <x v="163"/>
    <s v="TOLENTINO FE M."/>
    <s v="PICNIC GROVE"/>
    <x v="1"/>
    <d v="2022-12-02T00:00:00"/>
    <d v="2022-12-02T00:00:00"/>
    <s v="OTHER"/>
    <s v="SEC 21 EO 292- SPECIAL PRIVILEGE"/>
    <s v="1 OTHER"/>
    <n v="1"/>
    <m/>
  </r>
  <r>
    <n v="1295"/>
    <x v="17"/>
    <x v="163"/>
    <s v="TOLENTINO FE M."/>
    <s v="PICNIC GROVE"/>
    <x v="1"/>
    <d v="2022-12-23T00:00:00"/>
    <d v="2022-12-23T00:00:00"/>
    <s v="OTHER"/>
    <s v="SEC 21 EO 292- SPECIAL PRIVILEGE"/>
    <s v="1 OTHER"/>
    <n v="1"/>
    <m/>
  </r>
  <r>
    <n v="1296"/>
    <x v="17"/>
    <x v="350"/>
    <s v="ANACAY ANICETA P."/>
    <s v="PICNIC GROVE"/>
    <x v="1"/>
    <d v="2022-12-13T00:00:00"/>
    <d v="2022-12-13T00:00:00"/>
    <s v="VL"/>
    <m/>
    <s v="1 VL"/>
    <n v="1"/>
    <m/>
  </r>
  <r>
    <n v="1296"/>
    <x v="17"/>
    <x v="350"/>
    <s v="ANACAY ANICETA P."/>
    <s v="PICNIC GROVE"/>
    <x v="1"/>
    <d v="2022-12-16T00:00:00"/>
    <d v="2022-12-16T00:00:00"/>
    <s v="VL"/>
    <m/>
    <s v="1 VL"/>
    <n v="1"/>
    <m/>
  </r>
  <r>
    <n v="1297"/>
    <x v="17"/>
    <x v="106"/>
    <s v="BAURILE LOURDES Q."/>
    <s v="PICNIC GROVE"/>
    <x v="1"/>
    <d v="2022-11-07T00:00:00"/>
    <d v="2022-11-11T00:00:00"/>
    <s v="VL"/>
    <m/>
    <s v="5 VL"/>
    <n v="5"/>
    <m/>
  </r>
  <r>
    <n v="1298"/>
    <x v="17"/>
    <x v="106"/>
    <s v="ANACAY ANICETA P."/>
    <s v="PICNIC GROVE"/>
    <x v="1"/>
    <d v="2022-11-08T00:00:00"/>
    <d v="2022-11-08T00:00:00"/>
    <s v="OTHER"/>
    <s v="SEC 21 EO 292- SPECIAL PRIVILEGE"/>
    <s v="1 OTHER"/>
    <n v="1"/>
    <m/>
  </r>
  <r>
    <n v="1299"/>
    <x v="17"/>
    <x v="350"/>
    <s v="ANACAY ANICETA P."/>
    <s v="PICNIC GROVE"/>
    <x v="1"/>
    <d v="2022-11-29T00:00:00"/>
    <d v="2022-11-29T00:00:00"/>
    <s v="SL"/>
    <m/>
    <s v="1 SL"/>
    <n v="1"/>
    <m/>
  </r>
  <r>
    <n v="1300"/>
    <x v="17"/>
    <x v="162"/>
    <s v="ANACAY ANICETA P."/>
    <s v="PICNIC GROVE"/>
    <x v="1"/>
    <d v="2022-11-15T00:00:00"/>
    <d v="2022-11-15T00:00:00"/>
    <s v="SL"/>
    <m/>
    <s v="1 SL"/>
    <n v="1"/>
    <m/>
  </r>
  <r>
    <n v="1301"/>
    <x v="17"/>
    <x v="104"/>
    <s v="JAVIER HILARIO  "/>
    <s v="PICNIC GROVE"/>
    <x v="1"/>
    <d v="2022-10-17T00:00:00"/>
    <d v="2022-10-18T00:00:00"/>
    <s v="VL"/>
    <s v="SEC 25 EO 292- FORCE LEAVE"/>
    <s v="2 VL"/>
    <n v="2"/>
    <m/>
  </r>
  <r>
    <n v="1302"/>
    <x v="17"/>
    <x v="137"/>
    <s v="JAVIER HILARIO  "/>
    <s v="PICNIC GROVE"/>
    <x v="1"/>
    <d v="2022-11-03T00:00:00"/>
    <d v="2022-11-04T00:00:00"/>
    <m/>
    <m/>
    <s v="2 "/>
    <n v="2"/>
    <m/>
  </r>
  <r>
    <n v="1303"/>
    <x v="17"/>
    <x v="99"/>
    <s v="VILLANUEVA PABLO B."/>
    <s v="PICNIC GROVE"/>
    <x v="1"/>
    <d v="2022-10-03T00:00:00"/>
    <d v="2022-10-04T00:00:00"/>
    <s v="SL"/>
    <m/>
    <s v="2 SL"/>
    <n v="2"/>
    <m/>
  </r>
  <r>
    <n v="1303"/>
    <x v="17"/>
    <x v="99"/>
    <s v="VILLANUEVA PABLO B."/>
    <s v="PICNIC GROVE"/>
    <x v="1"/>
    <d v="2022-10-07T00:00:00"/>
    <d v="2022-10-07T00:00:00"/>
    <s v="SL"/>
    <m/>
    <s v="1 SL"/>
    <n v="1"/>
    <m/>
  </r>
  <r>
    <n v="1304"/>
    <x v="17"/>
    <x v="157"/>
    <s v="VILLANUEVA PABLO B."/>
    <s v="PICNIC GROVE"/>
    <x v="1"/>
    <d v="2022-10-27T00:00:00"/>
    <d v="2022-10-28T00:00:00"/>
    <s v="SL"/>
    <m/>
    <s v="2 SL"/>
    <n v="2"/>
    <m/>
  </r>
  <r>
    <n v="1305"/>
    <x v="17"/>
    <x v="92"/>
    <s v="ANARNA CRISTINA F."/>
    <s v="PICNIC GROVE"/>
    <x v="1"/>
    <d v="2022-09-13T00:00:00"/>
    <d v="2022-09-30T00:00:00"/>
    <s v="VL"/>
    <m/>
    <s v="14 VL"/>
    <n v="14"/>
    <m/>
  </r>
  <r>
    <n v="1306"/>
    <x v="17"/>
    <x v="105"/>
    <s v="ANARNA CRISTINA F."/>
    <s v="PICNIC GROVE"/>
    <x v="1"/>
    <d v="2022-09-08T00:00:00"/>
    <d v="2022-09-10T00:00:00"/>
    <s v="SL"/>
    <m/>
    <s v="3 SL"/>
    <n v="3"/>
    <m/>
  </r>
  <r>
    <n v="1307"/>
    <x v="17"/>
    <x v="350"/>
    <s v="ANARNA CRISTINA F."/>
    <s v="PICNIC GROVE"/>
    <x v="1"/>
    <d v="2022-10-10T00:00:00"/>
    <d v="2022-10-14T00:00:00"/>
    <s v="SL"/>
    <m/>
    <s v="5 SL"/>
    <n v="5"/>
    <m/>
  </r>
  <r>
    <n v="1308"/>
    <x v="17"/>
    <x v="138"/>
    <s v="COSME MA VICTORIA M."/>
    <s v="PICNIC GROVE"/>
    <x v="1"/>
    <d v="2022-09-12T00:00:00"/>
    <d v="2022-09-14T00:00:00"/>
    <s v="SL"/>
    <m/>
    <s v="3 SL"/>
    <n v="3"/>
    <m/>
  </r>
  <r>
    <n v="1309"/>
    <x v="17"/>
    <x v="99"/>
    <s v="COSME MA VICTORIA M."/>
    <s v="PICNIC GROVE"/>
    <x v="1"/>
    <d v="2022-10-27T00:00:00"/>
    <d v="2022-10-30T00:00:00"/>
    <s v="OTHER"/>
    <s v="RA 8972 SOLO PARENT"/>
    <s v="4 OTHER"/>
    <n v="4"/>
    <m/>
  </r>
  <r>
    <n v="1310"/>
    <x v="17"/>
    <x v="106"/>
    <s v="COSME MA VICTORIA M."/>
    <s v="PICNIC GROVE"/>
    <x v="1"/>
    <d v="2022-12-08T00:00:00"/>
    <d v="2022-12-08T00:00:00"/>
    <s v="OTHER"/>
    <s v="SEC 21 EO 292- SPECIAL PRIVILEGE"/>
    <s v="0 OTHER"/>
    <n v="0"/>
    <m/>
  </r>
  <r>
    <n v="1311"/>
    <x v="17"/>
    <x v="106"/>
    <s v="COSME MA VICTORIA M."/>
    <s v="PICNIC GROVE"/>
    <x v="1"/>
    <d v="2022-10-30T00:00:00"/>
    <d v="2022-10-30T00:00:00"/>
    <s v="OTHER"/>
    <s v="SEC 21 EO 292- SPECIAL PRIVILEGE"/>
    <s v="0 OTHER"/>
    <n v="0"/>
    <m/>
  </r>
  <r>
    <n v="1312"/>
    <x v="17"/>
    <x v="105"/>
    <s v="ESPIRITU RONALD M."/>
    <s v="CTO"/>
    <x v="1"/>
    <d v="2022-09-16T00:00:00"/>
    <d v="2022-09-16T00:00:00"/>
    <s v="VL"/>
    <m/>
    <s v="1 VL"/>
    <n v="1"/>
    <m/>
  </r>
  <r>
    <n v="1313"/>
    <x v="17"/>
    <x v="344"/>
    <s v="ESPIRITU RONALD M."/>
    <s v="CTO"/>
    <x v="1"/>
    <d v="2022-08-16T00:00:00"/>
    <d v="2022-08-16T00:00:00"/>
    <s v="VL"/>
    <m/>
    <s v="1 VL"/>
    <n v="1"/>
    <m/>
  </r>
  <r>
    <n v="1314"/>
    <x v="17"/>
    <x v="62"/>
    <s v="ESPIRITU RONALD M."/>
    <s v="CTO"/>
    <x v="1"/>
    <d v="2022-09-06T00:00:00"/>
    <d v="2022-09-06T00:00:00"/>
    <s v="VL"/>
    <m/>
    <s v="1 VL"/>
    <n v="1"/>
    <m/>
  </r>
  <r>
    <n v="1315"/>
    <x v="17"/>
    <x v="149"/>
    <s v="ESPIRITU RONALD M."/>
    <s v="CTO"/>
    <x v="1"/>
    <d v="2022-09-29T00:00:00"/>
    <d v="2022-09-30T00:00:00"/>
    <s v="SL"/>
    <m/>
    <s v="2 SL"/>
    <n v="2"/>
    <m/>
  </r>
  <r>
    <n v="1316"/>
    <x v="17"/>
    <x v="145"/>
    <s v="ESPIRITU RONALD M."/>
    <s v="CTO"/>
    <x v="1"/>
    <d v="2022-10-19T00:00:00"/>
    <d v="2022-10-19T00:00:00"/>
    <s v="SL"/>
    <m/>
    <s v="1 SL"/>
    <n v="1"/>
    <m/>
  </r>
  <r>
    <n v="1317"/>
    <x v="17"/>
    <x v="148"/>
    <s v="ESPIRITU RONALD M."/>
    <s v="CTO"/>
    <x v="1"/>
    <d v="2022-11-14T00:00:00"/>
    <d v="2022-11-14T00:00:00"/>
    <s v="VL"/>
    <m/>
    <s v="1 VL"/>
    <n v="1"/>
    <m/>
  </r>
  <r>
    <n v="1318"/>
    <x v="17"/>
    <x v="163"/>
    <s v="BAYOT ANISIA P."/>
    <s v="CTO"/>
    <x v="1"/>
    <d v="2022-10-24T00:00:00"/>
    <d v="2022-10-25T00:00:00"/>
    <s v="SL"/>
    <m/>
    <s v="2 SL"/>
    <n v="2"/>
    <m/>
  </r>
  <r>
    <n v="1319"/>
    <x v="17"/>
    <x v="162"/>
    <s v="BAYOT ANISIA P."/>
    <s v="CTO"/>
    <x v="1"/>
    <d v="2022-10-17T00:00:00"/>
    <d v="2022-10-17T00:00:00"/>
    <s v="SL"/>
    <m/>
    <s v="1 SL"/>
    <n v="1"/>
    <m/>
  </r>
  <r>
    <n v="1320"/>
    <x v="17"/>
    <x v="158"/>
    <s v="ALEGA ESTELITA M."/>
    <s v="CTO"/>
    <x v="1"/>
    <d v="2022-11-08T00:00:00"/>
    <d v="2022-11-08T00:00:00"/>
    <s v="SL"/>
    <m/>
    <s v="1 SL"/>
    <n v="1"/>
    <m/>
  </r>
  <r>
    <n v="1321"/>
    <x v="17"/>
    <x v="158"/>
    <s v="BAYOT ANISIA P."/>
    <s v="CTO"/>
    <x v="1"/>
    <d v="2022-11-07T00:00:00"/>
    <d v="2022-11-07T00:00:00"/>
    <s v="SL"/>
    <m/>
    <s v="1 SL"/>
    <n v="1"/>
    <m/>
  </r>
  <r>
    <n v="1322"/>
    <x v="17"/>
    <x v="78"/>
    <s v="BAYOT ANISIA P."/>
    <s v="CTO"/>
    <x v="1"/>
    <d v="2022-08-04T00:00:00"/>
    <d v="2022-08-05T00:00:00"/>
    <s v="SL"/>
    <m/>
    <s v="2 SL"/>
    <n v="2"/>
    <m/>
  </r>
  <r>
    <n v="1323"/>
    <x v="17"/>
    <x v="120"/>
    <s v="BAYOT ANISIA P."/>
    <s v="CTO"/>
    <x v="1"/>
    <d v="2022-09-12T00:00:00"/>
    <d v="2022-09-13T00:00:00"/>
    <s v="SL"/>
    <m/>
    <s v="2 SL"/>
    <n v="2"/>
    <m/>
  </r>
  <r>
    <n v="1324"/>
    <x v="17"/>
    <x v="124"/>
    <s v="PENALES GUILLERMA B."/>
    <s v="CBO"/>
    <x v="1"/>
    <d v="2022-08-25T00:00:00"/>
    <d v="2022-08-25T00:00:00"/>
    <s v="VL"/>
    <m/>
    <s v="1 VL"/>
    <n v="1"/>
    <m/>
  </r>
  <r>
    <n v="1325"/>
    <x v="17"/>
    <x v="170"/>
    <s v="ATIENZA JULIE ANN A."/>
    <s v="CTO"/>
    <x v="1"/>
    <d v="2022-11-17T00:00:00"/>
    <d v="2022-11-17T00:00:00"/>
    <s v="OTHER"/>
    <s v="SEC 21 EO 292- SPECIAL PRIVILEGE"/>
    <s v="1 OTHER"/>
    <n v="1"/>
    <m/>
  </r>
  <r>
    <n v="1326"/>
    <x v="17"/>
    <x v="160"/>
    <s v="ATIENZA JULIE ANN A."/>
    <s v="CTO"/>
    <x v="1"/>
    <d v="2022-10-24T00:00:00"/>
    <d v="2022-10-24T00:00:00"/>
    <s v="VL"/>
    <s v="SEC 25 EO 292- FORCE LEAVE"/>
    <s v="1 VL"/>
    <n v="1"/>
    <m/>
  </r>
  <r>
    <n v="1327"/>
    <x v="17"/>
    <x v="88"/>
    <s v="MABUTI ANA MARIE C."/>
    <s v="CTO"/>
    <x v="1"/>
    <d v="2022-09-06T00:00:00"/>
    <d v="2022-09-06T00:00:00"/>
    <s v="SL"/>
    <m/>
    <s v="1 SL"/>
    <n v="1"/>
    <m/>
  </r>
  <r>
    <n v="1328"/>
    <x v="17"/>
    <x v="97"/>
    <s v="MABUTI ANA MARIE C."/>
    <s v="CTO"/>
    <x v="1"/>
    <d v="2022-09-19T00:00:00"/>
    <d v="2022-09-19T00:00:00"/>
    <s v="SL"/>
    <m/>
    <s v="1 SL"/>
    <n v="1"/>
    <m/>
  </r>
  <r>
    <n v="1329"/>
    <x v="17"/>
    <x v="120"/>
    <s v="MABUTI ANA MARIE C."/>
    <s v="CTO"/>
    <x v="1"/>
    <d v="2022-09-12T00:00:00"/>
    <d v="2022-09-13T00:00:00"/>
    <s v="SL"/>
    <m/>
    <s v="2 SL"/>
    <n v="2"/>
    <m/>
  </r>
  <r>
    <n v="1330"/>
    <x v="17"/>
    <x v="165"/>
    <s v="ALEGA ESTELITA M."/>
    <s v="CTO"/>
    <x v="1"/>
    <d v="2022-10-11T00:00:00"/>
    <d v="2022-10-11T00:00:00"/>
    <s v="SL"/>
    <m/>
    <s v="1 SL"/>
    <n v="1"/>
    <m/>
  </r>
  <r>
    <n v="1331"/>
    <x v="17"/>
    <x v="150"/>
    <s v="ALEGA ESTELITA M."/>
    <s v="CTO"/>
    <x v="1"/>
    <d v="2022-09-28T00:00:00"/>
    <d v="2022-09-28T00:00:00"/>
    <s v="VL"/>
    <s v="SEC 25 EO 292- FORCE LEAVE"/>
    <s v="1 VL"/>
    <n v="1"/>
    <m/>
  </r>
  <r>
    <n v="1332"/>
    <x v="17"/>
    <x v="150"/>
    <s v="ALEGA ESTELITA M."/>
    <s v="CTO"/>
    <x v="1"/>
    <d v="2022-09-29T00:00:00"/>
    <d v="2022-09-30T00:00:00"/>
    <s v="SL"/>
    <m/>
    <s v="2 SL"/>
    <n v="2"/>
    <m/>
  </r>
  <r>
    <n v="1333"/>
    <x v="17"/>
    <x v="145"/>
    <s v="TAMAYO MARIA ELLAINE III B."/>
    <s v="CTO"/>
    <x v="1"/>
    <d v="2022-10-03T00:00:00"/>
    <d v="2022-10-03T00:00:00"/>
    <s v="SL"/>
    <m/>
    <s v="1 SL"/>
    <n v="1"/>
    <m/>
  </r>
  <r>
    <n v="1334"/>
    <x v="17"/>
    <x v="172"/>
    <s v="TAMAYO MARIA ELLAINE III B."/>
    <s v="CTO"/>
    <x v="1"/>
    <d v="2022-11-25T00:00:00"/>
    <d v="2022-11-25T00:00:00"/>
    <s v="VL"/>
    <s v="SEC 25 EO 292- FORCE LEAVE"/>
    <s v="1 VL"/>
    <n v="1"/>
    <m/>
  </r>
  <r>
    <n v="1335"/>
    <x v="17"/>
    <x v="111"/>
    <s v="TAMAYO MARIA ELLAINE III B."/>
    <s v="CTO"/>
    <x v="1"/>
    <d v="2022-09-27T00:00:00"/>
    <d v="2022-09-30T00:00:00"/>
    <s v="VL"/>
    <m/>
    <s v="4 VL"/>
    <n v="4"/>
    <m/>
  </r>
  <r>
    <n v="1336"/>
    <x v="17"/>
    <x v="111"/>
    <s v="TAMAYO MARIA ELLAINE III B."/>
    <s v="CTO"/>
    <x v="1"/>
    <d v="2022-09-26T00:00:00"/>
    <d v="2022-09-28T00:00:00"/>
    <s v="VL"/>
    <m/>
    <s v="3 VL"/>
    <n v="3"/>
    <m/>
  </r>
  <r>
    <n v="1337"/>
    <x v="17"/>
    <x v="140"/>
    <s v="TAMAYO MARIA ELLAINE III B."/>
    <s v="CTO"/>
    <x v="1"/>
    <d v="2022-09-15T00:00:00"/>
    <d v="2022-09-15T00:00:00"/>
    <s v="SL"/>
    <m/>
    <s v="1 SL"/>
    <n v="1"/>
    <m/>
  </r>
  <r>
    <n v="1338"/>
    <x v="17"/>
    <x v="165"/>
    <s v="DIMAPILIS JOSEPHINE P."/>
    <s v="CTO"/>
    <x v="1"/>
    <d v="2022-10-11T00:00:00"/>
    <d v="2022-10-11T00:00:00"/>
    <s v="SL"/>
    <m/>
    <s v="1 SL"/>
    <n v="1"/>
    <m/>
  </r>
  <r>
    <n v="1339"/>
    <x v="17"/>
    <x v="137"/>
    <s v="DIMAPILIS JOSEPHINE P."/>
    <s v="CTO"/>
    <x v="1"/>
    <d v="2022-10-24T00:00:00"/>
    <d v="2022-10-24T00:00:00"/>
    <s v="SL"/>
    <m/>
    <s v="1 SL"/>
    <n v="1"/>
    <m/>
  </r>
  <r>
    <n v="1340"/>
    <x v="17"/>
    <x v="87"/>
    <s v="DIMAPILIS JOSEPHINE P."/>
    <s v="CTO"/>
    <x v="1"/>
    <d v="2022-09-02T00:00:00"/>
    <d v="2022-09-02T00:00:00"/>
    <s v="VL"/>
    <s v="SEC 25 EO 292- FORCE LEAVE"/>
    <s v="1 VL"/>
    <n v="1"/>
    <m/>
  </r>
  <r>
    <n v="1341"/>
    <x v="17"/>
    <x v="83"/>
    <s v="ESPIRITU RONALD M."/>
    <s v="CTO"/>
    <x v="1"/>
    <d v="2022-09-19T00:00:00"/>
    <d v="2022-09-20T00:00:00"/>
    <s v="SL"/>
    <m/>
    <s v="2 SL"/>
    <n v="2"/>
    <m/>
  </r>
  <r>
    <n v="1342"/>
    <x v="17"/>
    <x v="164"/>
    <s v="OLEGARIO TEOFISTA B."/>
    <s v="CTO"/>
    <x v="1"/>
    <d v="2022-11-22T00:00:00"/>
    <d v="2022-11-22T00:00:00"/>
    <s v="VL"/>
    <s v="SEC 25 EO 292- FORCE LEAVE"/>
    <s v="1 VL"/>
    <n v="1"/>
    <m/>
  </r>
  <r>
    <n v="1343"/>
    <x v="17"/>
    <x v="121"/>
    <s v="OLEGARIO TEOFISTA B."/>
    <s v="CTO"/>
    <x v="1"/>
    <d v="2022-09-20T00:00:00"/>
    <d v="2022-09-20T00:00:00"/>
    <s v="OTHER"/>
    <s v="SEC 21 EO 292- SPECIAL PRIVILEGE"/>
    <s v="1 OTHER"/>
    <n v="1"/>
    <m/>
  </r>
  <r>
    <n v="1344"/>
    <x v="17"/>
    <x v="137"/>
    <s v="BURAZON CARIDAD A."/>
    <s v="CTO"/>
    <x v="1"/>
    <d v="2022-10-24T00:00:00"/>
    <d v="2022-10-24T00:00:00"/>
    <s v="OTHER"/>
    <s v="SEC 21 EO 292- SPECIAL PRIVILEGE"/>
    <s v="1 OTHER"/>
    <n v="1"/>
    <m/>
  </r>
  <r>
    <n v="1345"/>
    <x v="17"/>
    <x v="172"/>
    <s v="ESCAMILLAS EVELYN M."/>
    <s v="CTO"/>
    <x v="1"/>
    <d v="2022-10-27T00:00:00"/>
    <d v="2022-10-28T00:00:00"/>
    <s v="VL"/>
    <s v="SEC 25 EO 292- FORCE LEAVE"/>
    <s v="2 VL"/>
    <n v="2"/>
    <m/>
  </r>
  <r>
    <n v="1346"/>
    <x v="17"/>
    <x v="145"/>
    <s v="DE GRANO MA. ERLINDA F."/>
    <s v="CTO"/>
    <x v="1"/>
    <d v="2022-10-28T00:00:00"/>
    <d v="2022-10-28T00:00:00"/>
    <s v="VL"/>
    <s v="SEC 25 EO 292- FORCE LEAVE"/>
    <s v="1 VL"/>
    <n v="1"/>
    <m/>
  </r>
  <r>
    <n v="1346"/>
    <x v="17"/>
    <x v="145"/>
    <s v="DE GRANO MA. ERLINDA F."/>
    <s v="CTO"/>
    <x v="1"/>
    <d v="2022-11-02T00:00:00"/>
    <d v="2022-11-02T00:00:00"/>
    <s v="VL"/>
    <s v="SEC 25 EO 292- FORCE LEAVE"/>
    <s v="1 VL"/>
    <n v="1"/>
    <m/>
  </r>
  <r>
    <n v="1347"/>
    <x v="17"/>
    <x v="137"/>
    <s v="OLEGARIO NENITA A."/>
    <s v="LIBRARY"/>
    <x v="1"/>
    <d v="2022-11-07T00:00:00"/>
    <d v="2022-11-07T00:00:00"/>
    <s v="VL"/>
    <m/>
    <s v="1 VL"/>
    <n v="1"/>
    <m/>
  </r>
  <r>
    <n v="1348"/>
    <x v="17"/>
    <x v="140"/>
    <s v="OLEGARIO NENITA A."/>
    <s v="LIBRARY"/>
    <x v="1"/>
    <d v="2022-09-28T00:00:00"/>
    <d v="2022-09-30T00:00:00"/>
    <s v="VL"/>
    <m/>
    <s v="3 VL"/>
    <n v="3"/>
    <m/>
  </r>
  <r>
    <n v="1349"/>
    <x v="17"/>
    <x v="160"/>
    <s v="DE OCAMPO ALMA A."/>
    <s v="CTO"/>
    <x v="1"/>
    <d v="2022-10-24T00:00:00"/>
    <d v="2022-10-24T00:00:00"/>
    <s v="VL"/>
    <s v="SEC 25 EO 292- FORCE LEAVE"/>
    <s v="1 VL"/>
    <n v="1"/>
    <m/>
  </r>
  <r>
    <n v="1350"/>
    <x v="17"/>
    <x v="166"/>
    <s v="DE OCAMPO ALMA A."/>
    <s v="CTO"/>
    <x v="1"/>
    <d v="2022-11-10T00:00:00"/>
    <d v="2022-11-10T00:00:00"/>
    <s v="SL"/>
    <m/>
    <s v="1 SL"/>
    <n v="1"/>
    <m/>
  </r>
  <r>
    <n v="1351"/>
    <x v="17"/>
    <x v="149"/>
    <s v="VIDALLO WINNIE R."/>
    <s v="CTO"/>
    <x v="1"/>
    <d v="2022-09-29T00:00:00"/>
    <d v="2022-09-29T00:00:00"/>
    <s v="SL"/>
    <m/>
    <s v="1 SL"/>
    <n v="1"/>
    <m/>
  </r>
  <r>
    <n v="1352"/>
    <x v="17"/>
    <x v="134"/>
    <s v="VIDALLO WINNIE R."/>
    <s v="CTO"/>
    <x v="1"/>
    <d v="2022-10-20T00:00:00"/>
    <d v="2022-10-20T00:00:00"/>
    <s v="OTHER"/>
    <s v="SEC 21 EO 292- SPECIAL PRIVILEGE"/>
    <s v="1 OTHER"/>
    <n v="1"/>
    <m/>
  </r>
  <r>
    <n v="1353"/>
    <x v="17"/>
    <x v="165"/>
    <s v="REPILLO AMMY LOU M."/>
    <s v="CTO"/>
    <x v="1"/>
    <d v="2022-10-07T00:00:00"/>
    <d v="2022-10-07T00:00:00"/>
    <s v="SL"/>
    <m/>
    <s v="1 SL"/>
    <n v="1"/>
    <m/>
  </r>
  <r>
    <n v="1354"/>
    <x v="17"/>
    <x v="159"/>
    <s v="REPILLO AMMY LOU M."/>
    <s v="CTO"/>
    <x v="1"/>
    <d v="2022-10-27T00:00:00"/>
    <d v="2022-10-27T00:00:00"/>
    <s v="SL"/>
    <m/>
    <s v="1 SL"/>
    <n v="1"/>
    <m/>
  </r>
  <r>
    <n v="1355"/>
    <x v="17"/>
    <x v="121"/>
    <s v="REPILLO AMMY LOU M."/>
    <s v="CTO"/>
    <x v="1"/>
    <d v="2022-09-12T00:00:00"/>
    <d v="2022-09-12T00:00:00"/>
    <s v="SL"/>
    <m/>
    <s v="1 SL"/>
    <n v="1"/>
    <m/>
  </r>
  <r>
    <n v="1356"/>
    <x v="17"/>
    <x v="146"/>
    <s v="PERIDO BEVERLY T."/>
    <s v="CTO"/>
    <x v="1"/>
    <d v="2022-11-02T00:00:00"/>
    <d v="2022-11-02T00:00:00"/>
    <s v="OTHER"/>
    <s v="SEC 21 EO 292- SPECIAL PRIVILEGE"/>
    <s v="1 OTHER"/>
    <n v="1"/>
    <m/>
  </r>
  <r>
    <n v="1357"/>
    <x v="17"/>
    <x v="149"/>
    <s v="AMORA ELISA S."/>
    <s v="CTO"/>
    <x v="1"/>
    <d v="2022-09-28T00:00:00"/>
    <d v="2022-09-30T00:00:00"/>
    <s v="SL"/>
    <m/>
    <s v="3 SL"/>
    <n v="3"/>
    <m/>
  </r>
  <r>
    <n v="1358"/>
    <x v="17"/>
    <x v="160"/>
    <s v="AMORA ELISA S."/>
    <s v="CTO"/>
    <x v="1"/>
    <d v="2022-10-24T00:00:00"/>
    <d v="2022-10-25T00:00:00"/>
    <s v="VL"/>
    <m/>
    <s v="2 VL"/>
    <n v="2"/>
    <m/>
  </r>
  <r>
    <n v="1359"/>
    <x v="17"/>
    <x v="140"/>
    <s v="VIDALLO WINNIE R."/>
    <s v="CTO"/>
    <x v="1"/>
    <d v="2022-09-12T00:00:00"/>
    <d v="2022-09-12T00:00:00"/>
    <s v="SL"/>
    <m/>
    <s v="1 SL"/>
    <n v="1"/>
    <m/>
  </r>
  <r>
    <n v="1359"/>
    <x v="17"/>
    <x v="140"/>
    <s v="VIDALLO WINNIE R."/>
    <s v="CTO"/>
    <x v="1"/>
    <d v="2022-09-16T00:00:00"/>
    <d v="2022-09-16T00:00:00"/>
    <s v="SL"/>
    <m/>
    <s v="1 SL"/>
    <n v="1"/>
    <m/>
  </r>
  <r>
    <n v="1360"/>
    <x v="17"/>
    <x v="87"/>
    <s v="VIDALLO WINNIE R."/>
    <s v="CTO"/>
    <x v="1"/>
    <d v="2022-08-16T00:00:00"/>
    <d v="2022-08-16T00:00:00"/>
    <s v="SL"/>
    <m/>
    <s v="1 SL"/>
    <n v="1"/>
    <m/>
  </r>
  <r>
    <n v="1360"/>
    <x v="17"/>
    <x v="87"/>
    <s v="VIDALLO WINNIE R."/>
    <s v="CTO"/>
    <x v="1"/>
    <d v="2022-09-02T00:00:00"/>
    <d v="2022-09-02T00:00:00"/>
    <s v="SL"/>
    <m/>
    <s v="1 SL"/>
    <n v="1"/>
    <m/>
  </r>
  <r>
    <n v="1361"/>
    <x v="17"/>
    <x v="165"/>
    <s v="MABUTI ANA MARIE C."/>
    <s v="CTO"/>
    <x v="1"/>
    <d v="2022-09-29T00:00:00"/>
    <d v="2022-09-30T00:00:00"/>
    <s v="SL"/>
    <m/>
    <s v="2 SL"/>
    <n v="2"/>
    <m/>
  </r>
  <r>
    <n v="1362"/>
    <x v="17"/>
    <x v="165"/>
    <s v="MABUTI ANA MARIE C."/>
    <s v="CTO"/>
    <x v="1"/>
    <d v="2022-10-03T00:00:00"/>
    <d v="2022-10-11T00:00:00"/>
    <s v="SL"/>
    <m/>
    <s v="7 SL"/>
    <n v="7"/>
    <m/>
  </r>
  <r>
    <n v="1363"/>
    <x v="17"/>
    <x v="148"/>
    <s v="MABUTI ANA MARIE C."/>
    <s v="CTO"/>
    <x v="1"/>
    <d v="2022-11-02T00:00:00"/>
    <d v="2022-11-04T00:00:00"/>
    <s v="SL"/>
    <m/>
    <s v="3 SL"/>
    <n v="3"/>
    <m/>
  </r>
  <r>
    <n v="1364"/>
    <x v="17"/>
    <x v="103"/>
    <s v="ALEGA ESTELITA M."/>
    <s v="CTO"/>
    <x v="1"/>
    <d v="2022-08-15T00:00:00"/>
    <d v="2022-08-15T00:00:00"/>
    <s v="VL"/>
    <s v="SEC 25 EO 292- FORCE LEAVE"/>
    <s v="1 VL"/>
    <n v="1"/>
    <m/>
  </r>
  <r>
    <n v="1364"/>
    <x v="17"/>
    <x v="103"/>
    <s v="ALEGA ESTELITA M."/>
    <s v="CTO"/>
    <x v="1"/>
    <d v="2022-08-22T00:00:00"/>
    <d v="2022-08-22T00:00:00"/>
    <s v="VL"/>
    <s v="SEC 25 EO 292- FORCE LEAVE"/>
    <s v="1 VL"/>
    <n v="1"/>
    <m/>
  </r>
  <r>
    <n v="1365"/>
    <x v="17"/>
    <x v="141"/>
    <s v="BAUTISTA JANICE M."/>
    <s v="CTO"/>
    <x v="1"/>
    <d v="2022-10-04T00:00:00"/>
    <d v="2022-10-04T00:00:00"/>
    <s v="VL"/>
    <m/>
    <s v="1 VL"/>
    <n v="1"/>
    <m/>
  </r>
  <r>
    <n v="1366"/>
    <x v="17"/>
    <x v="120"/>
    <s v="UNTALAN DIVINA R."/>
    <s v="CTO"/>
    <x v="1"/>
    <d v="2022-09-21T00:00:00"/>
    <d v="2022-09-21T00:00:00"/>
    <s v="VL"/>
    <m/>
    <s v="1 VL"/>
    <n v="1"/>
    <m/>
  </r>
  <r>
    <n v="1367"/>
    <x v="17"/>
    <x v="87"/>
    <s v="GUAÑEZO MARY ANNE P."/>
    <s v="CTO"/>
    <x v="1"/>
    <d v="2022-08-26T00:00:00"/>
    <d v="2022-08-26T00:00:00"/>
    <s v="OTHER"/>
    <s v="SEC 21 EO 292- SPECIAL PRIVILEGE"/>
    <s v="1 OTHER"/>
    <n v="1"/>
    <m/>
  </r>
  <r>
    <n v="1367"/>
    <x v="17"/>
    <x v="87"/>
    <s v="GUAÑEZO MARY ANNE P."/>
    <s v="CTO"/>
    <x v="1"/>
    <d v="2022-09-01T00:00:00"/>
    <d v="2022-09-01T00:00:00"/>
    <s v="OTHER"/>
    <s v="SEC 21 EO 292- SPECIAL PRIVILEGE"/>
    <s v="1 OTHER"/>
    <n v="1"/>
    <m/>
  </r>
  <r>
    <n v="1368"/>
    <x v="17"/>
    <x v="103"/>
    <s v="GUAÑEZO MARY ANNE P."/>
    <s v="CTO"/>
    <x v="1"/>
    <d v="2022-08-19T00:00:00"/>
    <d v="2022-08-19T00:00:00"/>
    <s v="VL"/>
    <m/>
    <s v="1 VL"/>
    <n v="1"/>
    <m/>
  </r>
  <r>
    <n v="1369"/>
    <x v="17"/>
    <x v="164"/>
    <s v="JORGE CAROLINA M."/>
    <s v="CTO"/>
    <x v="1"/>
    <d v="2022-12-12T00:00:00"/>
    <d v="2022-12-12T00:00:00"/>
    <s v="OTHER"/>
    <s v="SEC 21 EO 292- SPECIAL PRIVILEGE"/>
    <s v="1 OTHER"/>
    <n v="1"/>
    <m/>
  </r>
  <r>
    <n v="1370"/>
    <x v="17"/>
    <x v="164"/>
    <s v="AMORA ELISA S."/>
    <s v="CTO"/>
    <x v="1"/>
    <d v="2022-12-27T00:00:00"/>
    <d v="2022-12-29T00:00:00"/>
    <s v="VL"/>
    <s v="SEC 25 EO 292- FORCE LEAVE"/>
    <s v="3 VL"/>
    <n v="3"/>
    <m/>
  </r>
  <r>
    <n v="1371"/>
    <x v="17"/>
    <x v="121"/>
    <s v="AMORA ELISA S."/>
    <s v="CTO"/>
    <x v="1"/>
    <d v="2022-09-12T00:00:00"/>
    <d v="2022-09-12T00:00:00"/>
    <s v="SL"/>
    <m/>
    <s v="1 SL"/>
    <n v="1"/>
    <m/>
  </r>
  <r>
    <n v="1372"/>
    <x v="17"/>
    <x v="169"/>
    <s v="AMORA ELISA S."/>
    <s v="CTO"/>
    <x v="1"/>
    <d v="2022-11-12T00:00:00"/>
    <d v="2022-11-12T00:00:00"/>
    <s v="SL"/>
    <m/>
    <s v="0 SL"/>
    <n v="0"/>
    <m/>
  </r>
  <r>
    <n v="1373"/>
    <x v="17"/>
    <x v="351"/>
    <s v="BAYOT ANABEL D."/>
    <s v="CTO"/>
    <x v="1"/>
    <d v="2022-10-17T00:00:00"/>
    <d v="2022-10-20T00:00:00"/>
    <s v="VL"/>
    <m/>
    <s v="4 VL"/>
    <n v="4"/>
    <m/>
  </r>
  <r>
    <n v="1374"/>
    <x v="17"/>
    <x v="168"/>
    <s v="BAYOT ANABEL D."/>
    <s v="CTO"/>
    <x v="1"/>
    <d v="2022-10-24T00:00:00"/>
    <d v="2022-10-25T00:00:00"/>
    <s v="VL"/>
    <m/>
    <s v="2 VL"/>
    <n v="2"/>
    <m/>
  </r>
  <r>
    <n v="1375"/>
    <x v="17"/>
    <x v="144"/>
    <s v="DIMAPILIS ANTHONY A."/>
    <s v="CTO"/>
    <x v="1"/>
    <d v="2022-10-13T00:00:00"/>
    <d v="2022-10-13T00:00:00"/>
    <s v="SL"/>
    <m/>
    <s v="1 SL"/>
    <n v="1"/>
    <m/>
  </r>
  <r>
    <n v="1375"/>
    <x v="17"/>
    <x v="144"/>
    <s v="DIMAPILIS ANTHONY A."/>
    <s v="CTO"/>
    <x v="1"/>
    <d v="2022-10-24T00:00:00"/>
    <d v="2022-10-25T00:00:00"/>
    <s v="SL"/>
    <m/>
    <s v="2 SL"/>
    <n v="2"/>
    <m/>
  </r>
  <r>
    <n v="1376"/>
    <x v="17"/>
    <x v="170"/>
    <s v="DIMAPILIS ELVIRA S."/>
    <s v="CTO"/>
    <x v="1"/>
    <d v="2022-11-14T00:00:00"/>
    <d v="2022-11-14T00:00:00"/>
    <s v="VL"/>
    <m/>
    <s v="1 VL"/>
    <n v="1"/>
    <m/>
  </r>
  <r>
    <n v="1377"/>
    <x v="17"/>
    <x v="155"/>
    <s v="GUAÑEZO MARY ANNE P."/>
    <s v="CTO"/>
    <x v="1"/>
    <d v="2022-11-07T00:00:00"/>
    <d v="2022-11-07T00:00:00"/>
    <s v="SL"/>
    <m/>
    <s v="1 SL"/>
    <n v="1"/>
    <m/>
  </r>
  <r>
    <n v="1378"/>
    <x v="17"/>
    <x v="146"/>
    <s v="DIMAPILIS ELVIRA S."/>
    <s v="CTO"/>
    <x v="1"/>
    <d v="2022-11-02T00:00:00"/>
    <d v="2022-11-02T00:00:00"/>
    <s v="SL"/>
    <m/>
    <s v="1 SL"/>
    <n v="1"/>
    <m/>
  </r>
  <r>
    <n v="1379"/>
    <x v="17"/>
    <x v="148"/>
    <s v="UNTALAN DIVINA R."/>
    <s v="CTO"/>
    <x v="1"/>
    <d v="2022-11-11T00:00:00"/>
    <d v="2022-11-11T00:00:00"/>
    <s v="VL"/>
    <s v="SEC 25 EO 292- FORCE LEAVE"/>
    <s v="1 VL"/>
    <n v="1"/>
    <m/>
  </r>
  <r>
    <n v="1380"/>
    <x v="17"/>
    <x v="159"/>
    <s v="OLEGARIO TEOFISTA B."/>
    <s v="CTO"/>
    <x v="1"/>
    <d v="2022-11-04T00:00:00"/>
    <d v="2022-11-04T00:00:00"/>
    <s v="VL"/>
    <m/>
    <s v="1 VL"/>
    <n v="1"/>
    <m/>
  </r>
  <r>
    <n v="1380"/>
    <x v="17"/>
    <x v="159"/>
    <s v="OLEGARIO TEOFISTA B."/>
    <s v="CTO"/>
    <x v="1"/>
    <d v="2022-11-07T00:00:00"/>
    <d v="2022-11-07T00:00:00"/>
    <s v="VL"/>
    <m/>
    <s v="1 VL"/>
    <n v="1"/>
    <m/>
  </r>
  <r>
    <n v="1381"/>
    <x v="17"/>
    <x v="157"/>
    <s v="OLEGARIO TEOFISTA B."/>
    <s v="CTO"/>
    <x v="1"/>
    <d v="2022-11-11T00:00:00"/>
    <d v="2022-11-11T00:00:00"/>
    <s v="VL"/>
    <m/>
    <s v="1 VL"/>
    <n v="1"/>
    <m/>
  </r>
  <r>
    <n v="1382"/>
    <x v="17"/>
    <x v="45"/>
    <s v="FELICIDARIO PAMELA C."/>
    <s v="BUDGET"/>
    <x v="1"/>
    <d v="2022-07-07T00:00:00"/>
    <d v="2022-07-07T00:00:00"/>
    <s v="SL"/>
    <m/>
    <s v="1 SL"/>
    <n v="1"/>
    <m/>
  </r>
  <r>
    <n v="1383"/>
    <x v="17"/>
    <x v="102"/>
    <s v="DELA CRUZ EVANGELINE P."/>
    <s v="LANDTAX"/>
    <x v="1"/>
    <d v="2022-10-11T00:00:00"/>
    <d v="2022-10-12T00:00:00"/>
    <s v="VL"/>
    <m/>
    <s v="3 VL"/>
    <n v="3"/>
    <m/>
  </r>
  <r>
    <n v="1384"/>
    <x v="17"/>
    <x v="102"/>
    <s v="DELA CRUZ EVANGELINE P."/>
    <s v="LANDTAX"/>
    <x v="1"/>
    <d v="2022-09-22T00:00:00"/>
    <d v="2022-09-22T00:00:00"/>
    <s v="OTHER"/>
    <s v="SEC 21 EO 292- SPECIAL PRIVILEGE"/>
    <s v="1 OTHER"/>
    <n v="1"/>
    <m/>
  </r>
  <r>
    <n v="1385"/>
    <x v="17"/>
    <x v="70"/>
    <s v="PERIDO BEVERLY T."/>
    <s v="CTO"/>
    <x v="1"/>
    <d v="2022-07-07T00:00:00"/>
    <d v="2022-07-07T00:00:00"/>
    <s v="VL"/>
    <s v="SEC 25 EO 292- FORCE LEAVE"/>
    <s v="1 VL"/>
    <n v="1"/>
    <m/>
  </r>
  <r>
    <n v="1386"/>
    <x v="17"/>
    <x v="10"/>
    <s v="PERIDO BEVERLY T."/>
    <s v="CTO"/>
    <x v="1"/>
    <d v="2022-07-20T00:00:00"/>
    <d v="2022-07-20T00:00:00"/>
    <s v="SL"/>
    <m/>
    <s v="1 SL"/>
    <n v="1"/>
    <m/>
  </r>
  <r>
    <n v="1387"/>
    <x v="17"/>
    <x v="93"/>
    <s v="PERIDO BEVERLY T."/>
    <s v="CTO"/>
    <x v="1"/>
    <d v="2022-08-26T00:00:00"/>
    <d v="2022-08-26T00:00:00"/>
    <s v="VL"/>
    <s v="SEC 25 EO 292- FORCE LEAVE"/>
    <s v="1 VL"/>
    <n v="1"/>
    <m/>
  </r>
  <r>
    <n v="1388"/>
    <x v="17"/>
    <x v="97"/>
    <s v="PERIDO BEVERLY T."/>
    <s v="CTO"/>
    <x v="1"/>
    <d v="2022-08-23T00:00:00"/>
    <d v="2022-08-23T00:00:00"/>
    <s v="VL"/>
    <s v="SEC 25 EO 292- FORCE LEAVE"/>
    <s v="1 VL"/>
    <n v="1"/>
    <m/>
  </r>
  <r>
    <n v="1389"/>
    <x v="17"/>
    <x v="99"/>
    <s v="TAMAYO MARIA ELLAINE III B."/>
    <s v="CTO"/>
    <x v="1"/>
    <d v="2022-10-05T00:00:00"/>
    <d v="2022-10-05T00:00:00"/>
    <s v="SL"/>
    <m/>
    <s v="1 SL"/>
    <n v="1"/>
    <m/>
  </r>
  <r>
    <n v="1390"/>
    <x v="37"/>
    <x v="352"/>
    <s v="MALABANAN ALMA A."/>
    <s v="HRMO"/>
    <x v="1"/>
    <d v="2022-12-12T00:00:00"/>
    <d v="2022-12-16T00:00:00"/>
    <s v="VL"/>
    <s v="SEC 25 EO 292- FORCE LEAVE"/>
    <s v="5 VL"/>
    <n v="5"/>
    <m/>
  </r>
  <r>
    <n v="1391"/>
    <x v="37"/>
    <x v="352"/>
    <s v="MALABANAN ALMA A."/>
    <s v="HRMO"/>
    <x v="1"/>
    <d v="2022-12-05T00:00:00"/>
    <d v="2022-12-09T00:00:00"/>
    <s v="OTHER"/>
    <s v="SOLO PARENT"/>
    <s v="4 OTHER"/>
    <n v="4"/>
    <m/>
  </r>
  <r>
    <n v="1392"/>
    <x v="38"/>
    <x v="221"/>
    <s v="MENDOZA LELISA L."/>
    <s v="SP"/>
    <x v="1"/>
    <m/>
    <m/>
    <s v="OTHER"/>
    <s v="TERMINAL LEAVE"/>
    <s v="0 OTHER"/>
    <n v="0"/>
    <m/>
  </r>
  <r>
    <n v="1393"/>
    <x v="38"/>
    <x v="221"/>
    <s v="HERNANDO BENILDA S."/>
    <s v="SP"/>
    <x v="1"/>
    <m/>
    <m/>
    <s v="OTHER"/>
    <s v="TERMINAL LEAVE"/>
    <s v="0 OTHER"/>
    <n v="0"/>
    <m/>
  </r>
  <r>
    <n v="1394"/>
    <x v="38"/>
    <x v="221"/>
    <s v="QUILAO REYVI E."/>
    <s v="SP"/>
    <x v="1"/>
    <m/>
    <m/>
    <s v="OTHER"/>
    <s v="TERMINAL LEAVE"/>
    <s v="0 OTHER"/>
    <n v="0"/>
    <m/>
  </r>
  <r>
    <n v="1395"/>
    <x v="38"/>
    <x v="221"/>
    <s v="CARMONA REMY M."/>
    <s v="SP"/>
    <x v="1"/>
    <m/>
    <m/>
    <s v="OTHER"/>
    <s v="TERMINAL LEAVE"/>
    <s v="0 OTHER"/>
    <n v="0"/>
    <m/>
  </r>
  <r>
    <n v="1396"/>
    <x v="38"/>
    <x v="221"/>
    <s v="PARRA LORNA A."/>
    <s v="SP"/>
    <x v="1"/>
    <m/>
    <m/>
    <s v="OTHER"/>
    <s v="TERMINAL LEAVE"/>
    <s v="0 OTHER"/>
    <n v="0"/>
    <m/>
  </r>
  <r>
    <n v="1397"/>
    <x v="38"/>
    <x v="353"/>
    <s v="COLETO HANY ROY D."/>
    <s v="ONT"/>
    <x v="1"/>
    <d v="2022-12-23T00:00:00"/>
    <d v="2022-12-29T00:00:00"/>
    <s v="VL"/>
    <m/>
    <s v="4 VL"/>
    <n v="4"/>
    <m/>
  </r>
  <r>
    <n v="1398"/>
    <x v="38"/>
    <x v="354"/>
    <s v="GOMEZ EMMA M."/>
    <s v="CEO"/>
    <x v="1"/>
    <d v="2022-12-23T00:00:00"/>
    <d v="2023-02-03T00:00:00"/>
    <s v="VL"/>
    <m/>
    <s v="28 VL"/>
    <n v="28"/>
    <m/>
  </r>
  <r>
    <n v="1399"/>
    <x v="38"/>
    <x v="8"/>
    <s v="DIMAPILIS VILMA T."/>
    <s v="GSO"/>
    <x v="1"/>
    <d v="2022-07-14T00:00:00"/>
    <d v="2022-07-14T00:00:00"/>
    <s v="SL"/>
    <m/>
    <s v="1 SL"/>
    <n v="1"/>
    <m/>
  </r>
  <r>
    <n v="1400"/>
    <x v="38"/>
    <x v="355"/>
    <s v="ANGCAYA ANA B."/>
    <s v="GSO"/>
    <x v="1"/>
    <d v="2021-12-31T00:00:00"/>
    <d v="2021-12-31T00:00:00"/>
    <s v="VL"/>
    <m/>
    <s v="1 VL"/>
    <n v="1"/>
    <m/>
  </r>
  <r>
    <n v="1401"/>
    <x v="38"/>
    <x v="172"/>
    <s v="LANDICHO CHARLENE R."/>
    <s v="GSO"/>
    <x v="0"/>
    <d v="2022-11-28T00:00:00"/>
    <d v="2022-11-29T00:00:00"/>
    <s v="VL"/>
    <m/>
    <s v="2 VL"/>
    <n v="2"/>
    <m/>
  </r>
  <r>
    <n v="1402"/>
    <x v="38"/>
    <x v="83"/>
    <s v="LANDICHO CHARLENE R."/>
    <s v="GSO"/>
    <x v="0"/>
    <d v="2022-09-21T00:00:00"/>
    <d v="2022-09-21T00:00:00"/>
    <s v="SL"/>
    <m/>
    <s v="1 SL"/>
    <n v="1"/>
    <m/>
  </r>
  <r>
    <n v="1403"/>
    <x v="38"/>
    <x v="85"/>
    <s v="ORTIZ TRINIDAD D."/>
    <s v="GSO"/>
    <x v="1"/>
    <d v="2022-09-28T00:00:00"/>
    <d v="2022-09-28T00:00:00"/>
    <s v="SL"/>
    <m/>
    <s v="1 SL"/>
    <n v="1"/>
    <m/>
  </r>
  <r>
    <n v="1404"/>
    <x v="38"/>
    <x v="140"/>
    <s v="ORTIZ TRINIDAD D."/>
    <s v="GSO"/>
    <x v="1"/>
    <d v="2022-09-13T00:00:00"/>
    <d v="2022-09-16T00:00:00"/>
    <s v="SL"/>
    <m/>
    <s v="4 SL"/>
    <n v="4"/>
    <m/>
  </r>
  <r>
    <n v="1405"/>
    <x v="38"/>
    <x v="349"/>
    <s v="MAGUINAO GILBERT  "/>
    <s v="GSO"/>
    <x v="1"/>
    <d v="2022-11-21T00:00:00"/>
    <d v="2022-11-21T00:00:00"/>
    <s v="SL"/>
    <m/>
    <s v="1 SL"/>
    <n v="1"/>
    <m/>
  </r>
  <r>
    <n v="1406"/>
    <x v="38"/>
    <x v="171"/>
    <s v="MAGUINAO GILBERT  "/>
    <s v="GSO"/>
    <x v="1"/>
    <d v="2022-11-11T00:00:00"/>
    <d v="2022-11-11T00:00:00"/>
    <s v="SL"/>
    <m/>
    <s v="1 SL"/>
    <n v="1"/>
    <m/>
  </r>
  <r>
    <n v="1407"/>
    <x v="38"/>
    <x v="137"/>
    <s v="MAGUINAO GILBERT  "/>
    <s v="GSO"/>
    <x v="1"/>
    <d v="2022-10-24T00:00:00"/>
    <d v="2022-10-24T00:00:00"/>
    <s v="SL"/>
    <m/>
    <s v="1 SL"/>
    <n v="1"/>
    <m/>
  </r>
  <r>
    <n v="1408"/>
    <x v="38"/>
    <x v="144"/>
    <s v="LANDICHO CHARLENE R."/>
    <s v="GSO"/>
    <x v="0"/>
    <d v="2022-10-25T00:00:00"/>
    <d v="2022-10-25T00:00:00"/>
    <s v="SL"/>
    <m/>
    <s v="1 SL"/>
    <n v="1"/>
    <m/>
  </r>
  <r>
    <n v="1409"/>
    <x v="38"/>
    <x v="146"/>
    <s v="MAGUINAO GILBERT  "/>
    <s v="GSO"/>
    <x v="1"/>
    <d v="2022-10-28T00:00:00"/>
    <d v="2022-10-28T00:00:00"/>
    <s v="SL"/>
    <m/>
    <s v="1 SL"/>
    <n v="1"/>
    <m/>
  </r>
  <r>
    <n v="1409"/>
    <x v="38"/>
    <x v="146"/>
    <s v="MAGUINAO GILBERT  "/>
    <s v="GSO"/>
    <x v="1"/>
    <d v="2022-11-02T00:00:00"/>
    <d v="2022-11-02T00:00:00"/>
    <s v="SL"/>
    <m/>
    <s v="1 SL"/>
    <n v="1"/>
    <m/>
  </r>
  <r>
    <n v="1410"/>
    <x v="38"/>
    <x v="159"/>
    <s v="ANGCAYA ANA B."/>
    <s v="GSO"/>
    <x v="1"/>
    <d v="2022-10-28T00:00:00"/>
    <d v="2022-10-28T00:00:00"/>
    <s v="SL"/>
    <m/>
    <s v="1 SL"/>
    <n v="1"/>
    <m/>
  </r>
  <r>
    <n v="1411"/>
    <x v="38"/>
    <x v="98"/>
    <s v="DE VILLA MYRNA D."/>
    <s v="GSO"/>
    <x v="1"/>
    <d v="2022-10-04T00:00:00"/>
    <d v="2022-10-06T00:00:00"/>
    <s v="SL"/>
    <m/>
    <s v="3 SL"/>
    <n v="3"/>
    <m/>
  </r>
  <r>
    <n v="1412"/>
    <x v="38"/>
    <x v="152"/>
    <s v="PERIDO EDWIN A."/>
    <s v="GSO"/>
    <x v="1"/>
    <d v="2022-10-04T00:00:00"/>
    <d v="2022-10-04T00:00:00"/>
    <s v="SL"/>
    <m/>
    <s v="1 SL"/>
    <n v="1"/>
    <m/>
  </r>
  <r>
    <n v="1413"/>
    <x v="38"/>
    <x v="155"/>
    <s v="MALIGAYA NELITA M."/>
    <s v="GSO"/>
    <x v="1"/>
    <d v="2022-11-15T00:00:00"/>
    <d v="2022-11-15T00:00:00"/>
    <s v="VL"/>
    <s v="SEC 25 EO 292- FORCE LEAVE"/>
    <s v="1 VL"/>
    <n v="1"/>
    <m/>
  </r>
  <r>
    <n v="1414"/>
    <x v="38"/>
    <x v="98"/>
    <s v="GARCIA HAIZEL M."/>
    <s v="CCT"/>
    <x v="1"/>
    <d v="2022-10-07T00:00:00"/>
    <d v="2022-10-07T00:00:00"/>
    <s v="SL"/>
    <m/>
    <s v="1 SL"/>
    <n v="1"/>
    <m/>
  </r>
  <r>
    <n v="1415"/>
    <x v="38"/>
    <x v="148"/>
    <s v="CHACON ELISA G."/>
    <s v="CCT"/>
    <x v="1"/>
    <d v="2022-11-15T00:00:00"/>
    <d v="2022-11-15T00:00:00"/>
    <s v="VL"/>
    <m/>
    <s v="1 VL"/>
    <n v="1"/>
    <m/>
  </r>
  <r>
    <n v="1416"/>
    <x v="38"/>
    <x v="148"/>
    <s v="CHACON ELISA G."/>
    <s v="CCT"/>
    <x v="1"/>
    <d v="2022-11-25T00:00:00"/>
    <d v="2022-11-25T00:00:00"/>
    <s v="VL"/>
    <m/>
    <s v="1 VL"/>
    <n v="1"/>
    <m/>
  </r>
  <r>
    <n v="1417"/>
    <x v="38"/>
    <x v="148"/>
    <s v="PETIL GLENDA D."/>
    <s v="CCT"/>
    <x v="1"/>
    <d v="2022-11-04T00:00:00"/>
    <d v="2022-11-04T00:00:00"/>
    <s v="SL"/>
    <m/>
    <s v="1 SL"/>
    <n v="1"/>
    <m/>
  </r>
  <r>
    <n v="1418"/>
    <x v="38"/>
    <x v="163"/>
    <s v="PEREY AIRENE O."/>
    <s v="CCT"/>
    <x v="1"/>
    <d v="2022-11-26T00:00:00"/>
    <d v="2022-11-26T00:00:00"/>
    <s v="SL"/>
    <m/>
    <s v="1 SL"/>
    <n v="1"/>
    <m/>
  </r>
  <r>
    <n v="1419"/>
    <x v="38"/>
    <x v="163"/>
    <s v="PETIL GLENDA D."/>
    <s v="CCT"/>
    <x v="1"/>
    <d v="2022-10-14T00:00:00"/>
    <d v="2022-10-14T00:00:00"/>
    <s v="SL"/>
    <m/>
    <s v="1 SL"/>
    <n v="1"/>
    <m/>
  </r>
  <r>
    <n v="1420"/>
    <x v="38"/>
    <x v="48"/>
    <s v="ANGCAYA INOCENCIO M."/>
    <s v="CSU"/>
    <x v="0"/>
    <m/>
    <m/>
    <s v="OTHER"/>
    <s v="TERMINAL LEAVE"/>
    <s v="0 OTHER"/>
    <n v="0"/>
    <m/>
  </r>
  <r>
    <n v="1421"/>
    <x v="38"/>
    <x v="160"/>
    <s v="PEREY AIRENE O."/>
    <s v="CCT"/>
    <x v="1"/>
    <d v="2022-10-14T00:00:00"/>
    <d v="2022-10-14T00:00:00"/>
    <s v="SL"/>
    <m/>
    <s v="1 SL"/>
    <n v="1"/>
    <m/>
  </r>
  <r>
    <n v="1422"/>
    <x v="38"/>
    <x v="151"/>
    <s v="BANICO PILAR B."/>
    <s v="CCT"/>
    <x v="1"/>
    <d v="2022-10-04T00:00:00"/>
    <d v="2022-10-05T00:00:00"/>
    <s v="SL"/>
    <m/>
    <s v="2 SL"/>
    <n v="2"/>
    <m/>
  </r>
  <r>
    <n v="1423"/>
    <x v="38"/>
    <x v="160"/>
    <s v="PEREY AIRENE O."/>
    <s v="CCT"/>
    <x v="1"/>
    <d v="2022-10-11T00:00:00"/>
    <d v="2022-10-13T00:00:00"/>
    <s v="OTHER"/>
    <s v="SOLO PARENT"/>
    <s v="3 OTHER"/>
    <n v="3"/>
    <m/>
  </r>
  <r>
    <n v="1424"/>
    <x v="38"/>
    <x v="104"/>
    <s v="PETIL GLENDA D."/>
    <s v="CCT"/>
    <x v="1"/>
    <d v="2022-10-07T00:00:00"/>
    <d v="2022-10-07T00:00:00"/>
    <s v="SL"/>
    <m/>
    <s v="1 SL"/>
    <n v="1"/>
    <m/>
  </r>
  <r>
    <n v="1425"/>
    <x v="38"/>
    <x v="132"/>
    <s v="VELUZ DORMILUNA E."/>
    <s v="CCT"/>
    <x v="1"/>
    <d v="2022-08-04T00:00:00"/>
    <d v="2022-08-04T00:00:00"/>
    <s v="OTHER"/>
    <s v="SEC 21 EO 292- SPECIAL PRIVILEGE"/>
    <s v="1 OTHER"/>
    <n v="1"/>
    <m/>
  </r>
  <r>
    <n v="1426"/>
    <x v="38"/>
    <x v="87"/>
    <s v="PETIL GLENDA D."/>
    <s v="CCT"/>
    <x v="1"/>
    <d v="2022-08-26T00:00:00"/>
    <d v="2022-08-26T00:00:00"/>
    <s v="SL"/>
    <m/>
    <s v="1 SL"/>
    <n v="1"/>
    <m/>
  </r>
  <r>
    <n v="1427"/>
    <x v="38"/>
    <x v="145"/>
    <s v="CHACON ELISA G."/>
    <s v="CCT"/>
    <x v="1"/>
    <d v="2022-10-21T00:00:00"/>
    <d v="2022-10-21T00:00:00"/>
    <s v="SL"/>
    <m/>
    <s v="1 SL"/>
    <n v="1"/>
    <m/>
  </r>
  <r>
    <n v="1428"/>
    <x v="38"/>
    <x v="140"/>
    <s v="HERNANDEZ MARIO A."/>
    <s v="MAHOGANY MARKET"/>
    <x v="1"/>
    <d v="2022-09-18T00:00:00"/>
    <d v="2022-09-18T00:00:00"/>
    <s v="SL"/>
    <m/>
    <s v="1 SL"/>
    <n v="1"/>
    <m/>
  </r>
  <r>
    <n v="1429"/>
    <x v="38"/>
    <x v="105"/>
    <s v="DIMARANAN REYNALDO R."/>
    <s v="EEO/ CITY MARKET"/>
    <x v="1"/>
    <d v="2022-09-01T00:00:00"/>
    <d v="2022-09-01T00:00:00"/>
    <s v="SL"/>
    <m/>
    <s v="1 SL"/>
    <n v="1"/>
    <m/>
  </r>
  <r>
    <n v="1430"/>
    <x v="38"/>
    <x v="105"/>
    <s v="MACASPAC JOSE VICTOR P."/>
    <s v="MAHOGANY MARKET"/>
    <x v="1"/>
    <d v="2022-09-11T00:00:00"/>
    <d v="2022-09-11T00:00:00"/>
    <s v="SL"/>
    <m/>
    <s v="1 SL"/>
    <n v="1"/>
    <m/>
  </r>
  <r>
    <n v="1431"/>
    <x v="38"/>
    <x v="164"/>
    <s v="ANGCAYA FRANCIS A."/>
    <s v="MAHOGANY MARKET"/>
    <x v="1"/>
    <d v="2022-11-15T00:00:00"/>
    <d v="2022-11-15T00:00:00"/>
    <s v="SL"/>
    <m/>
    <s v="1 SL"/>
    <n v="1"/>
    <m/>
  </r>
  <r>
    <n v="1432"/>
    <x v="38"/>
    <x v="171"/>
    <s v="MACASPAC JOSE VICTOR P."/>
    <s v="MAHOGANY MARKET"/>
    <x v="1"/>
    <d v="2022-11-13T00:00:00"/>
    <d v="2022-11-13T00:00:00"/>
    <s v="SL"/>
    <m/>
    <s v="1 SL"/>
    <n v="1"/>
    <m/>
  </r>
  <r>
    <n v="1433"/>
    <x v="38"/>
    <x v="145"/>
    <s v="ANGCAYA FRANCIS A."/>
    <s v="MAHOGANY MARKET"/>
    <x v="1"/>
    <d v="2022-10-24T00:00:00"/>
    <d v="2022-10-26T00:00:00"/>
    <s v="VL"/>
    <s v="SEC 25 EO 292- FORCE LEAVE"/>
    <s v="3 VL"/>
    <n v="3"/>
    <m/>
  </r>
  <r>
    <n v="1434"/>
    <x v="38"/>
    <x v="158"/>
    <s v="AMBAT MARILOU M."/>
    <s v="EEO/ CITY MARKET"/>
    <x v="1"/>
    <d v="2022-10-20T00:00:00"/>
    <d v="2022-10-20T00:00:00"/>
    <s v="OTHER"/>
    <s v="SEC 21 EO 292- SPECIAL PRIVILEGE"/>
    <s v="1 OTHER"/>
    <n v="1"/>
    <m/>
  </r>
  <r>
    <n v="1435"/>
    <x v="38"/>
    <x v="150"/>
    <s v="AMBAT MARILOU M."/>
    <s v="EEO/ CITY MARKET"/>
    <x v="1"/>
    <d v="2022-10-06T00:00:00"/>
    <d v="2022-10-06T00:00:00"/>
    <s v="OTHER"/>
    <s v="SEC 21 EO 292- SPECIAL PRIVILEGE"/>
    <s v="1 OTHER"/>
    <n v="1"/>
    <m/>
  </r>
  <r>
    <n v="1436"/>
    <x v="38"/>
    <x v="171"/>
    <s v="HERNANDEZ MARIO A."/>
    <s v="MAHOGANY MARKET"/>
    <x v="1"/>
    <d v="2022-11-12T00:00:00"/>
    <d v="2022-11-12T00:00:00"/>
    <s v="SL"/>
    <m/>
    <s v="1 SL"/>
    <n v="1"/>
    <m/>
  </r>
  <r>
    <n v="1437"/>
    <x v="38"/>
    <x v="356"/>
    <s v="PARAISO MARIA LORENA D."/>
    <s v="EEO/CITY MARKET"/>
    <x v="0"/>
    <d v="2022-11-18T00:00:00"/>
    <d v="2022-11-18T00:00:00"/>
    <s v="SL"/>
    <m/>
    <s v="1 SL"/>
    <n v="1"/>
    <m/>
  </r>
  <r>
    <n v="1438"/>
    <x v="38"/>
    <x v="148"/>
    <s v="RODRIGUEZ RUEL  "/>
    <s v="CENRO"/>
    <x v="1"/>
    <d v="2022-11-12T00:00:00"/>
    <d v="2022-11-14T00:00:00"/>
    <s v="VL"/>
    <s v="SEC 25 EO 292- FORCE LEAVE"/>
    <s v="1 VL"/>
    <n v="1"/>
    <m/>
  </r>
  <r>
    <n v="1439"/>
    <x v="38"/>
    <x v="351"/>
    <s v="PAYAD EDGARDO F."/>
    <s v="CENRO"/>
    <x v="1"/>
    <d v="2022-11-07T00:00:00"/>
    <d v="2022-11-11T00:00:00"/>
    <s v="VL"/>
    <m/>
    <s v="5 VL"/>
    <n v="5"/>
    <m/>
  </r>
  <r>
    <n v="1440"/>
    <x v="38"/>
    <x v="357"/>
    <s v="GOMEZ EMMA M."/>
    <s v="CEO"/>
    <x v="1"/>
    <d v="2022-11-28T00:00:00"/>
    <d v="2022-11-28T00:00:00"/>
    <s v="SL"/>
    <m/>
    <s v="1 SL"/>
    <n v="1"/>
    <m/>
  </r>
  <r>
    <n v="1441"/>
    <x v="38"/>
    <x v="358"/>
    <s v="GOMEZ EMMA M."/>
    <s v="CEO"/>
    <x v="1"/>
    <d v="2022-12-13T00:00:00"/>
    <d v="2022-12-13T00:00:00"/>
    <s v="OTHER"/>
    <s v="SEC 21 EO 292- SPECIAL PRIVILEGE"/>
    <s v="1 OTHER"/>
    <n v="1"/>
    <m/>
  </r>
  <r>
    <n v="1442"/>
    <x v="38"/>
    <x v="359"/>
    <s v="MACASPAC JOSE VICTOR P."/>
    <s v="MAHOGANY MARKET"/>
    <x v="1"/>
    <d v="2022-12-20T00:00:00"/>
    <d v="2022-12-22T00:00:00"/>
    <s v="VL"/>
    <s v="SEC 25 EO 292- FORCE LEAVE"/>
    <s v="3 VL"/>
    <n v="3"/>
    <m/>
  </r>
  <r>
    <n v="1443"/>
    <x v="38"/>
    <x v="359"/>
    <s v="ESTRANGCO MERCY U."/>
    <s v="MAHOGANY MARKET"/>
    <x v="1"/>
    <d v="2022-12-05T00:00:00"/>
    <d v="2022-12-05T00:00:00"/>
    <s v="SL"/>
    <m/>
    <s v="1 SL"/>
    <n v="1"/>
    <m/>
  </r>
  <r>
    <n v="1444"/>
    <x v="38"/>
    <x v="359"/>
    <s v="MACASPAC JOSE VICTOR P."/>
    <s v="MAHOGANY MARKET"/>
    <x v="1"/>
    <d v="2022-12-06T00:00:00"/>
    <d v="2022-12-06T00:00:00"/>
    <s v="OTHER"/>
    <s v="SEC 21 EO 292- SPECIAL PRIVILEGE"/>
    <s v="1 OTHER"/>
    <n v="1"/>
    <m/>
  </r>
  <r>
    <n v="1445"/>
    <x v="38"/>
    <x v="359"/>
    <s v="AMBAT MARILOU M."/>
    <s v="EEO/ CITY MARKET"/>
    <x v="1"/>
    <d v="2022-12-19T00:00:00"/>
    <d v="2022-12-19T00:00:00"/>
    <s v="VL"/>
    <m/>
    <s v="1 VL"/>
    <n v="1"/>
    <m/>
  </r>
  <r>
    <n v="1445"/>
    <x v="38"/>
    <x v="359"/>
    <s v="AMBAT MARILOU M."/>
    <s v="EEO/ CITY MARKET"/>
    <x v="1"/>
    <d v="2022-12-26T00:00:00"/>
    <d v="2022-12-26T00:00:00"/>
    <s v="VL"/>
    <m/>
    <s v="1 VL"/>
    <n v="1"/>
    <m/>
  </r>
  <r>
    <n v="1445"/>
    <x v="38"/>
    <x v="359"/>
    <s v="AMBAT MARILOU M."/>
    <s v="EEO/ CITY MARKET"/>
    <x v="1"/>
    <d v="2022-12-29T00:00:00"/>
    <d v="2022-12-29T00:00:00"/>
    <s v="VL"/>
    <m/>
    <s v="1 VL"/>
    <n v="1"/>
    <m/>
  </r>
  <r>
    <n v="1446"/>
    <x v="38"/>
    <x v="146"/>
    <s v="DOGNIDON MARLYN P."/>
    <s v="ONT"/>
    <x v="1"/>
    <d v="2022-11-25T00:00:00"/>
    <d v="2022-11-26T00:00:00"/>
    <s v="VL"/>
    <s v="SEC 25 EO 292- FORCE LEAVE"/>
    <s v="1 VL"/>
    <n v="1"/>
    <m/>
  </r>
  <r>
    <n v="1447"/>
    <x v="38"/>
    <x v="160"/>
    <s v="JUMARANG AIME A."/>
    <s v="ONT"/>
    <x v="1"/>
    <d v="2022-10-07T00:00:00"/>
    <d v="2022-10-14T00:00:00"/>
    <s v="SL"/>
    <m/>
    <s v="9 SL"/>
    <n v="9"/>
    <m/>
  </r>
  <r>
    <n v="1448"/>
    <x v="38"/>
    <x v="168"/>
    <s v="BAYHON VIOLETA  "/>
    <s v="ONT"/>
    <x v="1"/>
    <d v="2022-11-28T00:00:00"/>
    <d v="2022-11-29T00:00:00"/>
    <s v="VL"/>
    <m/>
    <s v="2 VL"/>
    <n v="2"/>
    <m/>
  </r>
  <r>
    <n v="1449"/>
    <x v="38"/>
    <x v="168"/>
    <s v="BAYHON VIOLETA  "/>
    <s v="ONT"/>
    <x v="1"/>
    <d v="2022-12-23T00:00:00"/>
    <d v="2022-12-27T00:00:00"/>
    <s v="VL"/>
    <m/>
    <s v="2 VL"/>
    <n v="2"/>
    <m/>
  </r>
  <r>
    <n v="1449"/>
    <x v="38"/>
    <x v="168"/>
    <s v="BAYHON VIOLETA  "/>
    <s v="ONT"/>
    <x v="1"/>
    <d v="2022-12-29T00:00:00"/>
    <d v="2022-12-29T00:00:00"/>
    <s v="VL"/>
    <m/>
    <s v="1 VL"/>
    <n v="1"/>
    <m/>
  </r>
  <r>
    <n v="1450"/>
    <x v="38"/>
    <x v="150"/>
    <s v="CASTRO VIVIAN A."/>
    <s v="ONT"/>
    <x v="1"/>
    <d v="2022-10-21T00:00:00"/>
    <d v="2022-10-23T00:00:00"/>
    <s v="OTHER"/>
    <s v="SEC 21 EO 292- SPECIAL PRIVILEGE"/>
    <s v="1 OTHER"/>
    <n v="1"/>
    <m/>
  </r>
  <r>
    <n v="1451"/>
    <x v="38"/>
    <x v="150"/>
    <s v="MANALO CYNTHIA D."/>
    <s v="ONT"/>
    <x v="1"/>
    <d v="2022-10-17T00:00:00"/>
    <d v="2022-10-28T00:00:00"/>
    <s v="VL"/>
    <m/>
    <s v="10 VL"/>
    <n v="10"/>
    <m/>
  </r>
  <r>
    <n v="1452"/>
    <x v="38"/>
    <x v="136"/>
    <s v="TORRES SONIA M."/>
    <s v="ASSESSORS OFFICE"/>
    <x v="1"/>
    <d v="2022-11-17T00:00:00"/>
    <d v="2022-11-17T00:00:00"/>
    <s v="SL"/>
    <m/>
    <s v="1 SL"/>
    <n v="1"/>
    <m/>
  </r>
  <r>
    <n v="1453"/>
    <x v="38"/>
    <x v="162"/>
    <s v="MALIGAYA NELITA M."/>
    <s v="GSO"/>
    <x v="1"/>
    <d v="2022-10-25T00:00:00"/>
    <d v="2022-10-25T00:00:00"/>
    <s v="VL"/>
    <s v="SEC 25 EO 292- FORCE LEAVE"/>
    <s v="1 VL"/>
    <n v="1"/>
    <m/>
  </r>
  <r>
    <n v="1454"/>
    <x v="38"/>
    <x v="150"/>
    <s v="FERMA MARIA VICTORIA D."/>
    <s v="CCT"/>
    <x v="1"/>
    <d v="2022-10-03T00:00:00"/>
    <d v="2022-10-03T00:00:00"/>
    <s v="SL"/>
    <m/>
    <s v="1 SL"/>
    <n v="1"/>
    <m/>
  </r>
  <r>
    <n v="1455"/>
    <x v="38"/>
    <x v="165"/>
    <s v="FERMA MARIA VICTORIA D."/>
    <s v="CCT"/>
    <x v="1"/>
    <d v="2022-10-05T00:00:00"/>
    <d v="2022-10-11T00:00:00"/>
    <s v="SL"/>
    <m/>
    <s v="5 SL"/>
    <n v="5"/>
    <m/>
  </r>
  <r>
    <n v="1456"/>
    <x v="38"/>
    <x v="102"/>
    <s v="BERNALDEZ MARLONE P."/>
    <s v="TCNHS"/>
    <x v="1"/>
    <d v="2022-10-24T00:00:00"/>
    <d v="2022-10-31T00:00:00"/>
    <s v="VL"/>
    <m/>
    <s v="6 VL"/>
    <n v="6"/>
    <m/>
  </r>
  <r>
    <n v="1457"/>
    <x v="38"/>
    <x v="102"/>
    <s v="BERNALDEZ MARLONE P."/>
    <s v="TCNHS"/>
    <x v="1"/>
    <d v="2022-11-03T00:00:00"/>
    <d v="2022-11-15T00:00:00"/>
    <s v="VL"/>
    <m/>
    <s v="9 VL"/>
    <n v="9"/>
    <m/>
  </r>
  <r>
    <n v="1458"/>
    <x v="38"/>
    <x v="121"/>
    <s v="RODRIGUEZ GREGORIO  "/>
    <s v="CENRO"/>
    <x v="1"/>
    <d v="2022-09-12T00:00:00"/>
    <d v="2022-09-12T00:00:00"/>
    <s v="SL"/>
    <m/>
    <s v="1 SL"/>
    <n v="1"/>
    <m/>
  </r>
  <r>
    <n v="1459"/>
    <x v="38"/>
    <x v="123"/>
    <s v="MENDOZA ARRIES N."/>
    <s v="COMELEC"/>
    <x v="1"/>
    <d v="2022-09-30T00:00:00"/>
    <d v="2022-08-30T00:00:00"/>
    <s v="OTHER"/>
    <s v="SEC 21 EO 292- SPECIAL PRIVILEGE"/>
    <s v="-24 OTHER"/>
    <n v="-24"/>
    <m/>
  </r>
  <r>
    <n v="1460"/>
    <x v="38"/>
    <x v="78"/>
    <s v="FERMA MARIA VICTORIA D."/>
    <s v="CCT"/>
    <x v="1"/>
    <d v="2022-08-05T00:00:00"/>
    <d v="2022-08-05T00:00:00"/>
    <s v="SL"/>
    <m/>
    <s v="1 SL"/>
    <n v="1"/>
    <m/>
  </r>
  <r>
    <n v="1461"/>
    <x v="38"/>
    <x v="123"/>
    <s v="GATPANDAN NENITA M."/>
    <s v="LIBRARY"/>
    <x v="1"/>
    <d v="2022-08-17T00:00:00"/>
    <d v="2022-08-17T00:00:00"/>
    <s v="SL"/>
    <m/>
    <s v="1 SL"/>
    <n v="1"/>
    <m/>
  </r>
  <r>
    <n v="1462"/>
    <x v="38"/>
    <x v="88"/>
    <s v="TORRES SONIA M."/>
    <s v="ASSESSORS OFFICE"/>
    <x v="1"/>
    <d v="2022-09-05T00:00:00"/>
    <d v="2022-09-06T00:00:00"/>
    <s v="SL"/>
    <m/>
    <s v="2 SL"/>
    <n v="2"/>
    <m/>
  </r>
  <r>
    <n v="1463"/>
    <x v="38"/>
    <x v="101"/>
    <s v="TORRES SONIA M."/>
    <s v="ASSESSORS OFFICE"/>
    <x v="1"/>
    <d v="2022-08-30T00:00:00"/>
    <d v="2022-08-30T00:00:00"/>
    <s v="SL"/>
    <m/>
    <s v="1 SL"/>
    <n v="1"/>
    <m/>
  </r>
  <r>
    <n v="1464"/>
    <x v="38"/>
    <x v="160"/>
    <s v="BAYOT RUMER M."/>
    <s v="ASSESSORS OFFICE"/>
    <x v="1"/>
    <d v="2022-10-24T00:00:00"/>
    <d v="2022-10-24T00:00:00"/>
    <s v="VL"/>
    <m/>
    <s v="1 VL"/>
    <n v="1"/>
    <m/>
  </r>
  <r>
    <n v="1465"/>
    <x v="38"/>
    <x v="159"/>
    <s v="MARINDUQUE MARISSA M."/>
    <s v="ASSESSORS OFFICE"/>
    <x v="1"/>
    <d v="2022-10-24T00:00:00"/>
    <d v="2022-10-24T00:00:00"/>
    <s v="SL"/>
    <m/>
    <s v="1 SL"/>
    <n v="1"/>
    <m/>
  </r>
  <r>
    <n v="1465"/>
    <x v="38"/>
    <x v="159"/>
    <s v="MARINDUQUE MARISSA M."/>
    <s v="ASSESSORS OFFICE"/>
    <x v="1"/>
    <d v="2022-10-28T00:00:00"/>
    <d v="2022-10-28T00:00:00"/>
    <s v="SL"/>
    <m/>
    <s v="1 SL"/>
    <n v="1"/>
    <m/>
  </r>
  <r>
    <n v="1466"/>
    <x v="38"/>
    <x v="165"/>
    <s v="TORRES SONIA M."/>
    <s v="ASSESSORS OFFICE"/>
    <x v="1"/>
    <d v="2022-10-07T00:00:00"/>
    <d v="2022-10-11T00:00:00"/>
    <s v="SL"/>
    <m/>
    <s v="3 SL"/>
    <n v="3"/>
    <m/>
  </r>
  <r>
    <n v="1467"/>
    <x v="38"/>
    <x v="151"/>
    <s v="TORRES SONIA M."/>
    <s v="ASSESSORS OFFICE"/>
    <x v="1"/>
    <d v="2022-10-14T00:00:00"/>
    <d v="2022-10-14T00:00:00"/>
    <s v="VL"/>
    <m/>
    <s v="1 VL"/>
    <n v="1"/>
    <m/>
  </r>
  <r>
    <n v="1468"/>
    <x v="38"/>
    <x v="147"/>
    <s v="TORRES SONIA M."/>
    <s v="ASSESSORS OFFICE"/>
    <x v="1"/>
    <d v="2022-10-24T00:00:00"/>
    <d v="2022-10-24T00:00:00"/>
    <s v="VL"/>
    <m/>
    <s v="1 VL"/>
    <n v="1"/>
    <m/>
  </r>
  <r>
    <n v="1469"/>
    <x v="38"/>
    <x v="160"/>
    <s v="BAYOT RUMER M."/>
    <s v="ASSESSORS OFFICE"/>
    <x v="1"/>
    <d v="2022-10-14T00:00:00"/>
    <d v="2022-10-14T00:00:00"/>
    <s v="SL"/>
    <m/>
    <s v="1 SL"/>
    <n v="1"/>
    <m/>
  </r>
  <r>
    <n v="1470"/>
    <x v="38"/>
    <x v="160"/>
    <s v="MARINDUQUE MARISSA M."/>
    <s v="ASSESSORS OFFICE"/>
    <x v="1"/>
    <d v="2022-10-14T00:00:00"/>
    <d v="2022-10-14T00:00:00"/>
    <s v="OTHER"/>
    <s v="SEC 21 EO 292- SPECIAL PRIVILEGE"/>
    <s v="1 OTHER"/>
    <n v="1"/>
    <m/>
  </r>
  <r>
    <n v="1471"/>
    <x v="38"/>
    <x v="78"/>
    <s v="GOMEZ EMMA M."/>
    <s v="CEO"/>
    <x v="1"/>
    <d v="2022-08-05T00:00:00"/>
    <d v="2022-08-05T00:00:00"/>
    <s v="SL"/>
    <m/>
    <s v="1 SL"/>
    <n v="1"/>
    <m/>
  </r>
  <r>
    <n v="1472"/>
    <x v="38"/>
    <x v="109"/>
    <s v="GOMEZ EMMA M."/>
    <s v="CEO"/>
    <x v="1"/>
    <d v="2022-09-27T00:00:00"/>
    <d v="2022-09-27T00:00:00"/>
    <s v="SL"/>
    <m/>
    <s v="1 SL"/>
    <n v="1"/>
    <m/>
  </r>
  <r>
    <n v="1473"/>
    <x v="38"/>
    <x v="87"/>
    <s v="GOMEZ EMMA M."/>
    <s v="CEO"/>
    <x v="1"/>
    <d v="2022-09-02T00:00:00"/>
    <d v="2022-09-02T00:00:00"/>
    <s v="OTHER"/>
    <s v="SEC 21 EO 292- SPECIAL PRIVILEGE"/>
    <s v="1 OTHER"/>
    <n v="1"/>
    <m/>
  </r>
  <r>
    <n v="1474"/>
    <x v="38"/>
    <x v="350"/>
    <s v="DUNGO PURISIMA CORAZON E."/>
    <s v="CTO"/>
    <x v="1"/>
    <d v="2022-12-05T00:00:00"/>
    <d v="2022-12-23T00:00:00"/>
    <s v="VL"/>
    <m/>
    <s v="14 VL"/>
    <n v="14"/>
    <m/>
  </r>
  <r>
    <n v="1475"/>
    <x v="38"/>
    <x v="163"/>
    <s v="DUNGO PURISIMA CORAZON E."/>
    <s v="CTO"/>
    <x v="1"/>
    <d v="2022-11-02T00:00:00"/>
    <d v="2022-11-03T00:00:00"/>
    <s v="VL"/>
    <m/>
    <s v="2 VL"/>
    <n v="2"/>
    <m/>
  </r>
  <r>
    <n v="1476"/>
    <x v="38"/>
    <x v="134"/>
    <s v="DUNGO PURISIMA CORAZON E."/>
    <s v="CTO"/>
    <x v="1"/>
    <d v="2022-10-18T00:00:00"/>
    <d v="2022-10-19T00:00:00"/>
    <s v="VL"/>
    <s v="SEC 25 EO 292- FORCE LEAVE"/>
    <s v="2 VL"/>
    <n v="2"/>
    <m/>
  </r>
  <r>
    <n v="1477"/>
    <x v="38"/>
    <x v="360"/>
    <s v="DUNGO PURISIMA CORAZON E."/>
    <s v="CTO"/>
    <x v="1"/>
    <d v="2022-09-20T00:00:00"/>
    <d v="2022-09-20T00:00:00"/>
    <s v="SL"/>
    <m/>
    <s v="1 SL"/>
    <n v="1"/>
    <m/>
  </r>
  <r>
    <n v="1478"/>
    <x v="38"/>
    <x v="120"/>
    <s v="DUNGO PURISIMA CORAZON E."/>
    <s v="CTO"/>
    <x v="1"/>
    <d v="2022-09-12T00:00:00"/>
    <d v="2022-09-13T00:00:00"/>
    <s v="SL"/>
    <m/>
    <s v="2 SL"/>
    <n v="2"/>
    <m/>
  </r>
  <r>
    <n v="1479"/>
    <x v="38"/>
    <x v="356"/>
    <s v="LANDICHO ROSALINA B."/>
    <s v="EEO/CITY MARKET"/>
    <x v="0"/>
    <d v="2022-11-16T00:00:00"/>
    <d v="2022-11-16T00:00:00"/>
    <s v="SL"/>
    <m/>
    <s v="1 SL"/>
    <n v="1"/>
    <m/>
  </r>
  <r>
    <n v="1480"/>
    <x v="38"/>
    <x v="158"/>
    <s v="TIBAYAN EUFEMIA O."/>
    <s v="CHO"/>
    <x v="0"/>
    <d v="2022-11-09T00:00:00"/>
    <d v="2022-11-11T00:00:00"/>
    <s v="OTHER"/>
    <s v="QUARANTINE"/>
    <s v="3 OTHER"/>
    <n v="3"/>
    <m/>
  </r>
  <r>
    <n v="1481"/>
    <x v="38"/>
    <x v="148"/>
    <s v="PAYAD EDGARDO F."/>
    <s v="CENRO"/>
    <x v="1"/>
    <d v="2022-11-03T00:00:00"/>
    <d v="2022-11-04T00:00:00"/>
    <s v="SL"/>
    <m/>
    <s v="2 SL"/>
    <n v="2"/>
    <m/>
  </r>
  <r>
    <n v="1482"/>
    <x v="38"/>
    <x v="162"/>
    <s v="PAYAD EDGARDO F."/>
    <s v="CENRO"/>
    <x v="1"/>
    <d v="2022-09-30T00:00:00"/>
    <d v="2022-10-10T00:00:00"/>
    <s v="SL"/>
    <m/>
    <s v="7 SL"/>
    <n v="7"/>
    <m/>
  </r>
  <r>
    <n v="1482"/>
    <x v="38"/>
    <x v="162"/>
    <s v="PAYAD EDGARDO F."/>
    <s v="CENRO"/>
    <x v="1"/>
    <d v="2022-10-14T00:00:00"/>
    <d v="2022-10-17T00:00:00"/>
    <s v="SL"/>
    <m/>
    <s v="5 SL"/>
    <n v="5"/>
    <m/>
  </r>
  <r>
    <n v="1483"/>
    <x v="38"/>
    <x v="167"/>
    <s v="PAYAD EDGARDO F."/>
    <s v="CENRO"/>
    <x v="1"/>
    <d v="2022-10-26T00:00:00"/>
    <d v="2022-10-28T00:00:00"/>
    <s v="VL"/>
    <m/>
    <s v="3 VL"/>
    <n v="3"/>
    <m/>
  </r>
  <r>
    <n v="1484"/>
    <x v="38"/>
    <x v="147"/>
    <s v="RODRIGUEZ RUEL  "/>
    <s v="CENRO"/>
    <x v="1"/>
    <d v="2022-10-01T00:00:00"/>
    <d v="2022-10-01T00:00:00"/>
    <s v="SL"/>
    <m/>
    <s v="0 SL"/>
    <n v="0"/>
    <m/>
  </r>
  <r>
    <n v="1485"/>
    <x v="38"/>
    <x v="152"/>
    <s v="MACAPUNO FELIX  "/>
    <s v="CENRO"/>
    <x v="1"/>
    <d v="2022-10-04T00:00:00"/>
    <d v="2022-10-04T00:00:00"/>
    <s v="SL"/>
    <m/>
    <s v="1 SL"/>
    <n v="1"/>
    <m/>
  </r>
  <r>
    <n v="1486"/>
    <x v="38"/>
    <x v="349"/>
    <s v="MACAPUNO FELIX  "/>
    <s v="CENRO"/>
    <x v="1"/>
    <d v="2022-11-21T00:00:00"/>
    <d v="2022-11-21T00:00:00"/>
    <s v="SL"/>
    <m/>
    <s v="1 SL"/>
    <n v="1"/>
    <m/>
  </r>
  <r>
    <n v="1487"/>
    <x v="38"/>
    <x v="88"/>
    <s v="PALADAN VICENTE  "/>
    <s v="CENRO"/>
    <x v="1"/>
    <d v="2022-09-14T00:00:00"/>
    <d v="2022-09-16T00:00:00"/>
    <s v="VL"/>
    <s v="SEC 25 EO 292- FORCE LEAVE"/>
    <s v="3 VL"/>
    <n v="3"/>
    <m/>
  </r>
  <r>
    <n v="1488"/>
    <x v="38"/>
    <x v="142"/>
    <s v="PALADAN VICENTE  "/>
    <s v="CENRO"/>
    <x v="1"/>
    <d v="2022-09-01T00:00:00"/>
    <d v="2022-09-05T00:00:00"/>
    <s v="SL"/>
    <m/>
    <s v="3 SL"/>
    <n v="3"/>
    <m/>
  </r>
  <r>
    <n v="1489"/>
    <x v="38"/>
    <x v="86"/>
    <s v="RODRIGUEZ GREGORIO  "/>
    <s v="CENRO"/>
    <x v="1"/>
    <d v="2022-08-30T00:00:00"/>
    <d v="2022-08-31T00:00:00"/>
    <s v="VL"/>
    <s v="SEC 25 EO 292- FORCE LEAVE"/>
    <s v="2 VL"/>
    <n v="2"/>
    <m/>
  </r>
  <r>
    <n v="1490"/>
    <x v="38"/>
    <x v="160"/>
    <s v="JAVIER CARMELITA M."/>
    <s v="CCT"/>
    <x v="1"/>
    <d v="2022-10-24T00:00:00"/>
    <d v="2022-10-24T00:00:00"/>
    <s v="VL"/>
    <s v="SEC 25 EO 292- FORCE LEAVE"/>
    <s v="1 VL"/>
    <n v="1"/>
    <m/>
  </r>
  <r>
    <n v="1491"/>
    <x v="38"/>
    <x v="111"/>
    <s v="ESTRANGCO MERCY U."/>
    <s v="MAHOGANY MARKET"/>
    <x v="1"/>
    <d v="2022-09-28T00:00:00"/>
    <d v="2022-09-28T00:00:00"/>
    <s v="OTHER"/>
    <s v="SEC 21 EO 292- SPECIAL PRIVILEGE"/>
    <s v="1 OTHER"/>
    <n v="1"/>
    <m/>
  </r>
  <r>
    <n v="1492"/>
    <x v="38"/>
    <x v="96"/>
    <s v="PARRA VICTORIA S."/>
    <s v="EEO/ CITY MARKET"/>
    <x v="1"/>
    <d v="2022-08-23T00:00:00"/>
    <d v="2022-08-25T00:00:00"/>
    <s v="VL"/>
    <m/>
    <s v="3 VL"/>
    <n v="3"/>
    <m/>
  </r>
  <r>
    <n v="1493"/>
    <x v="38"/>
    <x v="86"/>
    <s v="DIMARANAN REYNALDO R."/>
    <s v="EEO/ CITY MARKET"/>
    <x v="1"/>
    <d v="2022-08-16T00:00:00"/>
    <d v="2022-08-17T00:00:00"/>
    <s v="SL"/>
    <m/>
    <s v="2 SL"/>
    <n v="2"/>
    <m/>
  </r>
  <r>
    <n v="1494"/>
    <x v="38"/>
    <x v="108"/>
    <s v="ESTRANGCO MERCY U."/>
    <s v="MAHOGANY MARKET"/>
    <x v="1"/>
    <d v="2022-09-02T00:00:00"/>
    <d v="2022-09-02T00:00:00"/>
    <s v="OTHER"/>
    <s v="SEC 21 EO 292- SPECIAL PRIVILEGE"/>
    <s v="1 OTHER"/>
    <n v="1"/>
    <m/>
  </r>
  <r>
    <n v="1495"/>
    <x v="38"/>
    <x v="83"/>
    <s v="ESTRANGCO MERCY U."/>
    <s v="MAHOGANY MARKET"/>
    <x v="1"/>
    <d v="2022-09-12T00:00:00"/>
    <d v="2022-09-16T00:00:00"/>
    <s v="VL"/>
    <m/>
    <s v="5 VL"/>
    <n v="5"/>
    <m/>
  </r>
  <r>
    <n v="1496"/>
    <x v="38"/>
    <x v="105"/>
    <s v="CRIZALDO THELMA U."/>
    <s v="CHO"/>
    <x v="1"/>
    <d v="2022-09-26T00:00:00"/>
    <d v="2022-09-26T00:00:00"/>
    <s v="VL"/>
    <m/>
    <s v="1 VL"/>
    <n v="1"/>
    <m/>
  </r>
  <r>
    <n v="1497"/>
    <x v="38"/>
    <x v="87"/>
    <s v="CALANOG EUGENE V."/>
    <s v="CHO"/>
    <x v="1"/>
    <d v="2022-09-06T00:00:00"/>
    <d v="2022-09-06T00:00:00"/>
    <s v="OTHER"/>
    <s v="SEC 21 EO 292- SPECIAL PRIVILEGE"/>
    <s v="1 OTHER"/>
    <n v="1"/>
    <m/>
  </r>
  <r>
    <n v="1498"/>
    <x v="38"/>
    <x v="88"/>
    <s v="ALCAZAR ZENAIDA S."/>
    <s v="CHO"/>
    <x v="1"/>
    <d v="2022-09-13T00:00:00"/>
    <d v="2022-09-13T00:00:00"/>
    <s v="VL"/>
    <m/>
    <s v="1 VL"/>
    <n v="1"/>
    <m/>
  </r>
  <r>
    <n v="1499"/>
    <x v="38"/>
    <x v="88"/>
    <s v="MALIGAYO YOLANDA D."/>
    <s v="CHO"/>
    <x v="1"/>
    <d v="2022-09-06T00:00:00"/>
    <d v="2022-09-06T00:00:00"/>
    <s v="SL"/>
    <m/>
    <s v="1 SL"/>
    <n v="1"/>
    <m/>
  </r>
  <r>
    <n v="1500"/>
    <x v="38"/>
    <x v="35"/>
    <s v="MALIGAYO YOLANDA D."/>
    <s v="CHO"/>
    <x v="1"/>
    <d v="2022-07-26T00:00:00"/>
    <d v="2022-07-26T00:00:00"/>
    <s v="SL"/>
    <m/>
    <s v="1 SL"/>
    <n v="1"/>
    <m/>
  </r>
  <r>
    <n v="1501"/>
    <x v="38"/>
    <x v="360"/>
    <s v="MIRANDO EDITH B."/>
    <s v="CHO"/>
    <x v="1"/>
    <d v="2022-12-27T00:00:00"/>
    <d v="2022-12-29T00:00:00"/>
    <s v="VL"/>
    <s v="SEC 25 EO 292- FORCE LEAVE"/>
    <s v="3 VL"/>
    <n v="3"/>
    <m/>
  </r>
  <r>
    <n v="1502"/>
    <x v="38"/>
    <x v="360"/>
    <s v="MIRANDO EDITH B."/>
    <s v="CHO"/>
    <x v="1"/>
    <d v="2022-12-26T00:00:00"/>
    <d v="2022-12-26T00:00:00"/>
    <s v="OTHER"/>
    <s v="SEC 21 EO 292- SPECIAL PRIVILEGE"/>
    <s v="0 OTHER"/>
    <n v="0"/>
    <m/>
  </r>
  <r>
    <n v="1503"/>
    <x v="38"/>
    <x v="361"/>
    <s v="MALIGAYO YOLANDA D."/>
    <s v="CHO"/>
    <x v="1"/>
    <d v="2022-10-17T00:00:00"/>
    <d v="2022-10-18T00:00:00"/>
    <s v="SL"/>
    <m/>
    <s v="2 SL"/>
    <n v="2"/>
    <m/>
  </r>
  <r>
    <n v="1504"/>
    <x v="38"/>
    <x v="167"/>
    <s v="MALIGAYO YOLANDA D."/>
    <s v="CHO"/>
    <x v="1"/>
    <d v="2022-10-10T00:00:00"/>
    <d v="2022-10-15T00:00:00"/>
    <s v="OTHER"/>
    <s v="QUARANTINE"/>
    <s v="5 OTHER"/>
    <n v="5"/>
    <m/>
  </r>
  <r>
    <n v="1505"/>
    <x v="38"/>
    <x v="146"/>
    <s v="LEGASPI DOLORES B."/>
    <s v="CHO"/>
    <x v="1"/>
    <d v="2022-10-17T00:00:00"/>
    <d v="2022-10-28T00:00:00"/>
    <s v="SL"/>
    <m/>
    <s v="10 SL"/>
    <n v="10"/>
    <m/>
  </r>
  <r>
    <n v="1506"/>
    <x v="38"/>
    <x v="146"/>
    <s v="MIRANDO EDITH B."/>
    <s v="CHO"/>
    <x v="1"/>
    <d v="2022-11-02T00:00:00"/>
    <d v="2022-11-02T00:00:00"/>
    <s v="SL"/>
    <m/>
    <s v="1 SL"/>
    <n v="1"/>
    <m/>
  </r>
  <r>
    <n v="1507"/>
    <x v="38"/>
    <x v="138"/>
    <s v="BAYOT ELAINE B."/>
    <s v="ONT"/>
    <x v="1"/>
    <d v="2022-09-28T00:00:00"/>
    <d v="2022-09-29T00:00:00"/>
    <s v="VL"/>
    <m/>
    <s v="2 VL"/>
    <n v="2"/>
    <m/>
  </r>
  <r>
    <n v="1508"/>
    <x v="38"/>
    <x v="111"/>
    <s v="EMELO MARYJANE T."/>
    <s v="ONT"/>
    <x v="1"/>
    <d v="2022-09-17T00:00:00"/>
    <d v="2022-09-17T00:00:00"/>
    <s v="SL"/>
    <m/>
    <s v="0 SL"/>
    <n v="0"/>
    <m/>
  </r>
  <r>
    <n v="1509"/>
    <x v="38"/>
    <x v="81"/>
    <s v="AMPARO JOY J."/>
    <s v="ONT"/>
    <x v="1"/>
    <d v="2022-08-04T00:00:00"/>
    <d v="2022-08-08T00:00:00"/>
    <s v="SL"/>
    <m/>
    <s v="3 SL"/>
    <n v="3"/>
    <m/>
  </r>
  <r>
    <n v="1510"/>
    <x v="38"/>
    <x v="138"/>
    <s v="AMPARO JOY J."/>
    <s v="ONT"/>
    <x v="1"/>
    <d v="2022-09-09T00:00:00"/>
    <d v="2022-09-14T00:00:00"/>
    <s v="SL"/>
    <m/>
    <s v="4 SL"/>
    <n v="4"/>
    <m/>
  </r>
  <r>
    <n v="1511"/>
    <x v="38"/>
    <x v="348"/>
    <s v="HERNANDEZ DONATO Q."/>
    <s v="ONT"/>
    <x v="1"/>
    <d v="2022-11-28T00:00:00"/>
    <d v="2022-11-29T00:00:00"/>
    <s v="VL"/>
    <m/>
    <s v="2 VL"/>
    <n v="2"/>
    <m/>
  </r>
  <r>
    <n v="1512"/>
    <x v="38"/>
    <x v="362"/>
    <s v="CASTRO VIVIAN A."/>
    <s v="ONT"/>
    <x v="1"/>
    <d v="2022-11-06T00:00:00"/>
    <d v="2022-11-10T00:00:00"/>
    <s v="VL"/>
    <m/>
    <s v="4 VL"/>
    <n v="4"/>
    <m/>
  </r>
  <r>
    <n v="1512"/>
    <x v="38"/>
    <x v="362"/>
    <s v="CASTRO VIVIAN A."/>
    <s v="ONT"/>
    <x v="1"/>
    <d v="2022-11-13T00:00:00"/>
    <d v="2022-11-13T00:00:00"/>
    <s v="VL"/>
    <m/>
    <s v="0 VL"/>
    <n v="0"/>
    <m/>
  </r>
  <r>
    <n v="1513"/>
    <x v="38"/>
    <x v="148"/>
    <s v="PASCUA LORENA D."/>
    <s v="ONT"/>
    <x v="1"/>
    <d v="2022-11-14T00:00:00"/>
    <d v="2022-11-16T00:00:00"/>
    <s v="VL"/>
    <m/>
    <s v="3 VL"/>
    <n v="3"/>
    <m/>
  </r>
  <r>
    <n v="1514"/>
    <x v="38"/>
    <x v="148"/>
    <s v="PASCUA LORENA D."/>
    <s v="ONT"/>
    <x v="1"/>
    <d v="2022-11-13T00:00:00"/>
    <d v="2022-11-13T00:00:00"/>
    <s v="OTHER"/>
    <s v="SEC 21 EO 292- SPECIAL PRIVILEGE"/>
    <s v="0 OTHER"/>
    <n v="0"/>
    <m/>
  </r>
  <r>
    <n v="1515"/>
    <x v="38"/>
    <x v="363"/>
    <s v="BAYBAY MA. ROSA A."/>
    <s v="ONT"/>
    <x v="1"/>
    <d v="2022-11-09T00:00:00"/>
    <d v="2022-11-09T00:00:00"/>
    <s v="SL"/>
    <m/>
    <s v="1 SL"/>
    <n v="1"/>
    <m/>
  </r>
  <r>
    <n v="1516"/>
    <x v="38"/>
    <x v="146"/>
    <s v="HAPITA MELANIE A."/>
    <s v="ONT"/>
    <x v="0"/>
    <d v="2022-11-25T00:00:00"/>
    <d v="2022-11-28T00:00:00"/>
    <s v="VL"/>
    <m/>
    <s v="2 VL"/>
    <n v="2"/>
    <m/>
  </r>
  <r>
    <n v="1517"/>
    <x v="38"/>
    <x v="364"/>
    <s v="MARASIGAN BIENVENIDO E."/>
    <s v="GSO"/>
    <x v="0"/>
    <d v="2022-12-12T00:00:00"/>
    <d v="2022-12-15T00:00:00"/>
    <s v="SL"/>
    <m/>
    <s v="4 SL"/>
    <n v="4"/>
    <m/>
  </r>
  <r>
    <n v="1518"/>
    <x v="38"/>
    <x v="349"/>
    <s v="ATIENZA JULIE ANN A."/>
    <s v="CTO"/>
    <x v="1"/>
    <d v="2022-11-29T00:00:00"/>
    <d v="2022-11-29T00:00:00"/>
    <s v="VL"/>
    <s v="SEC 25 EO 292- FORCE LEAVE"/>
    <s v="1 VL"/>
    <n v="1"/>
    <m/>
  </r>
  <r>
    <n v="1519"/>
    <x v="38"/>
    <x v="357"/>
    <s v="ATIENZA JULIE ANN A."/>
    <s v="CTO"/>
    <x v="1"/>
    <d v="2022-12-07T00:00:00"/>
    <d v="2022-12-07T00:00:00"/>
    <s v="VL"/>
    <s v="SEC 25 EO 292- FORCE LEAVE"/>
    <s v="1 VL"/>
    <n v="1"/>
    <m/>
  </r>
  <r>
    <n v="1520"/>
    <x v="38"/>
    <x v="365"/>
    <s v="ATIENZA JULIE ANN A."/>
    <s v="CTO"/>
    <x v="1"/>
    <d v="2022-12-19T00:00:00"/>
    <d v="2022-12-19T00:00:00"/>
    <s v="VL"/>
    <m/>
    <s v="1 VL"/>
    <n v="1"/>
    <m/>
  </r>
  <r>
    <n v="1521"/>
    <x v="38"/>
    <x v="353"/>
    <s v="BAYOT ANISIA P."/>
    <s v="CTO"/>
    <x v="1"/>
    <d v="2022-12-07T00:00:00"/>
    <d v="2022-12-09T00:00:00"/>
    <s v="VL"/>
    <s v="SEC 25 EO 292- FORCE LEAVE"/>
    <s v="2 VL"/>
    <n v="2"/>
    <m/>
  </r>
  <r>
    <n v="1522"/>
    <x v="38"/>
    <x v="353"/>
    <s v="DIMAPILIS ANTHONY A."/>
    <s v="CTO"/>
    <x v="1"/>
    <d v="2022-12-16T00:00:00"/>
    <d v="2022-12-16T00:00:00"/>
    <s v="VL"/>
    <s v="SEC 25 EO 292- FORCE LEAVE"/>
    <s v="1 VL"/>
    <n v="1"/>
    <m/>
  </r>
  <r>
    <n v="1522"/>
    <x v="38"/>
    <x v="353"/>
    <s v="DIMAPILIS ANTHONY A."/>
    <s v="CTO"/>
    <x v="1"/>
    <d v="2022-12-26T00:00:00"/>
    <d v="2022-12-26T00:00:00"/>
    <s v="VL"/>
    <s v="SEC 25 EO 292- FORCE LEAVE"/>
    <s v="0 VL"/>
    <n v="0"/>
    <m/>
  </r>
  <r>
    <n v="1523"/>
    <x v="38"/>
    <x v="357"/>
    <s v="DIMAPILIS ANTHONY A."/>
    <s v="CTO"/>
    <x v="1"/>
    <d v="2022-11-25T00:00:00"/>
    <d v="2022-11-25T00:00:00"/>
    <s v="SL"/>
    <m/>
    <s v="1 SL"/>
    <n v="1"/>
    <m/>
  </r>
  <r>
    <n v="1524"/>
    <x v="38"/>
    <x v="353"/>
    <s v="VIDALLO WINNIE R."/>
    <s v="CTO"/>
    <x v="1"/>
    <d v="2022-12-01T00:00:00"/>
    <d v="2022-12-01T00:00:00"/>
    <s v="SL"/>
    <m/>
    <s v="1 SL"/>
    <n v="1"/>
    <m/>
  </r>
  <r>
    <n v="1525"/>
    <x v="38"/>
    <x v="352"/>
    <s v="OLEGARIO NENITA A."/>
    <s v="LIBRARY"/>
    <x v="1"/>
    <d v="2022-12-07T00:00:00"/>
    <d v="2022-12-07T00:00:00"/>
    <s v="VL"/>
    <m/>
    <s v="1 VL"/>
    <n v="1"/>
    <m/>
  </r>
  <r>
    <n v="1526"/>
    <x v="38"/>
    <x v="357"/>
    <s v="GUAÑEZO MA. GINA P."/>
    <s v="CTO"/>
    <x v="1"/>
    <d v="2022-11-16T00:00:00"/>
    <d v="2022-11-16T00:00:00"/>
    <s v="SL"/>
    <m/>
    <s v="1 SL"/>
    <n v="1"/>
    <m/>
  </r>
  <r>
    <n v="1526"/>
    <x v="38"/>
    <x v="357"/>
    <s v="GUAÑEZO MA. GINA P."/>
    <s v="CTO"/>
    <x v="1"/>
    <d v="2022-11-28T00:00:00"/>
    <d v="2022-11-28T00:00:00"/>
    <s v="SL"/>
    <m/>
    <s v="1 SL"/>
    <n v="1"/>
    <m/>
  </r>
  <r>
    <n v="1527"/>
    <x v="38"/>
    <x v="366"/>
    <s v="MARTINEZ BELEN B."/>
    <s v="CBO"/>
    <x v="1"/>
    <d v="2022-12-14T00:00:00"/>
    <d v="2022-12-14T00:00:00"/>
    <s v="OTHER"/>
    <s v="SEC 21 EO 292- SPECIAL PRIVILEGE"/>
    <s v="1 OTHER"/>
    <n v="1"/>
    <m/>
  </r>
  <r>
    <n v="1528"/>
    <x v="38"/>
    <x v="359"/>
    <s v="PENALES GUILLERMA B."/>
    <s v="CBO"/>
    <x v="1"/>
    <d v="2022-12-15T00:00:00"/>
    <d v="2022-12-15T00:00:00"/>
    <s v="VL"/>
    <s v="SEC 25 EO 292- FORCE LEAVE"/>
    <s v="1 VL"/>
    <n v="1"/>
    <m/>
  </r>
  <r>
    <n v="1529"/>
    <x v="38"/>
    <x v="367"/>
    <s v="PENALES GUILLERMA B."/>
    <s v="CBO"/>
    <x v="1"/>
    <d v="2022-12-01T00:00:00"/>
    <d v="2022-12-01T00:00:00"/>
    <s v="VL"/>
    <s v="SEC 25 EO 292- FORCE LEAVE"/>
    <s v="1 VL"/>
    <n v="1"/>
    <m/>
  </r>
  <r>
    <n v="1530"/>
    <x v="38"/>
    <x v="367"/>
    <s v="MONTENEGRO MARISSA P."/>
    <s v="CBO"/>
    <x v="1"/>
    <d v="2022-12-09T00:00:00"/>
    <d v="2022-12-09T00:00:00"/>
    <s v="VL"/>
    <s v="SEC 25 EO 292- FORCE LEAVE"/>
    <s v="1 VL"/>
    <n v="1"/>
    <m/>
  </r>
  <r>
    <n v="1530"/>
    <x v="38"/>
    <x v="367"/>
    <s v="MONTENEGRO MARISSA P."/>
    <s v="CBO"/>
    <x v="1"/>
    <d v="2022-12-16T00:00:00"/>
    <d v="2022-12-16T00:00:00"/>
    <s v="VL"/>
    <s v="SEC 25 EO 292- FORCE LEAVE"/>
    <s v="1 VL"/>
    <n v="1"/>
    <m/>
  </r>
  <r>
    <n v="1530"/>
    <x v="38"/>
    <x v="367"/>
    <s v="MONTENEGRO MARISSA P."/>
    <s v="CBO"/>
    <x v="1"/>
    <d v="2022-12-21T00:00:00"/>
    <d v="2022-12-21T00:00:00"/>
    <s v="VL"/>
    <s v="SEC 25 EO 292- FORCE LEAVE"/>
    <s v="1 VL"/>
    <n v="1"/>
    <m/>
  </r>
  <r>
    <n v="1530"/>
    <x v="38"/>
    <x v="367"/>
    <s v="MONTENEGRO MARISSA P."/>
    <s v="CBO"/>
    <x v="1"/>
    <d v="2022-12-26T00:00:00"/>
    <d v="2022-12-26T00:00:00"/>
    <s v="VL"/>
    <s v="SEC 25 EO 292- FORCE LEAVE"/>
    <s v="0 VL"/>
    <n v="0"/>
    <m/>
  </r>
  <r>
    <n v="1531"/>
    <x v="38"/>
    <x v="367"/>
    <s v="FELICIDARIO PAMELA C."/>
    <s v="BUDGET"/>
    <x v="1"/>
    <d v="2022-11-28T00:00:00"/>
    <d v="2022-11-28T00:00:00"/>
    <s v="VL"/>
    <s v="SEC 25 EO 292- FORCE LEAVE"/>
    <s v="1 VL"/>
    <n v="1"/>
    <m/>
  </r>
  <r>
    <n v="1531"/>
    <x v="38"/>
    <x v="367"/>
    <s v="FELICIDARIO PAMELA C."/>
    <s v="BUDGET"/>
    <x v="1"/>
    <d v="2022-12-12T00:00:00"/>
    <d v="2022-12-12T00:00:00"/>
    <s v="VL"/>
    <s v="SEC 25 EO 292- FORCE LEAVE"/>
    <s v="1 VL"/>
    <n v="1"/>
    <m/>
  </r>
  <r>
    <n v="1531"/>
    <x v="38"/>
    <x v="367"/>
    <s v="FELICIDARIO PAMELA C."/>
    <s v="BUDGET"/>
    <x v="1"/>
    <d v="2022-12-22T00:00:00"/>
    <d v="2022-12-22T00:00:00"/>
    <s v="VL"/>
    <s v="SEC 25 EO 292- FORCE LEAVE"/>
    <s v="1 VL"/>
    <n v="1"/>
    <m/>
  </r>
  <r>
    <n v="1531"/>
    <x v="38"/>
    <x v="367"/>
    <s v="FELICIDARIO PAMELA C."/>
    <s v="BUDGET"/>
    <x v="1"/>
    <d v="2022-12-19T00:00:00"/>
    <d v="2022-12-19T00:00:00"/>
    <s v="VL"/>
    <s v="SEC 25 EO 292- FORCE LEAVE"/>
    <s v="1 VL"/>
    <n v="1"/>
    <m/>
  </r>
  <r>
    <n v="1531"/>
    <x v="38"/>
    <x v="367"/>
    <s v="FELICIDARIO PAMELA C."/>
    <s v="BUDGET"/>
    <x v="1"/>
    <d v="2022-12-29T00:00:00"/>
    <d v="2022-12-29T00:00:00"/>
    <s v="VL"/>
    <s v="SEC 25 EO 292- FORCE LEAVE"/>
    <s v="1 VL"/>
    <n v="1"/>
    <m/>
  </r>
  <r>
    <n v="1532"/>
    <x v="38"/>
    <x v="367"/>
    <s v="TAÑEDO MARIA EVELYN C."/>
    <s v="CBO"/>
    <x v="1"/>
    <d v="2022-12-06T00:00:00"/>
    <d v="2022-12-06T00:00:00"/>
    <s v="VL"/>
    <m/>
    <s v="1 VL"/>
    <n v="1"/>
    <m/>
  </r>
  <r>
    <n v="1532"/>
    <x v="38"/>
    <x v="367"/>
    <s v="TAÑEDO MARIA EVELYN C."/>
    <s v="CBO"/>
    <x v="1"/>
    <d v="2022-12-20T00:00:00"/>
    <d v="2022-12-20T00:00:00"/>
    <s v="VL"/>
    <m/>
    <s v="1 VL"/>
    <n v="1"/>
    <m/>
  </r>
  <r>
    <n v="1532"/>
    <x v="38"/>
    <x v="367"/>
    <s v="TAÑEDO MARIA EVELYN C."/>
    <s v="CBO"/>
    <x v="1"/>
    <d v="2022-12-27T00:00:00"/>
    <d v="2022-12-27T00:00:00"/>
    <s v="VL"/>
    <m/>
    <s v="1 VL"/>
    <n v="1"/>
    <m/>
  </r>
  <r>
    <n v="1533"/>
    <x v="38"/>
    <x v="354"/>
    <s v="HERNANDEZ DONATO Q."/>
    <s v="ONT"/>
    <x v="1"/>
    <d v="2022-12-26T00:00:00"/>
    <d v="2022-12-30T00:00:00"/>
    <s v="VL"/>
    <m/>
    <s v="3 VL"/>
    <n v="3"/>
    <m/>
  </r>
  <r>
    <n v="1534"/>
    <x v="38"/>
    <x v="360"/>
    <s v="DELA CRUZ SHIELA G."/>
    <s v="ONT"/>
    <x v="1"/>
    <d v="2022-12-23T00:00:00"/>
    <d v="2022-12-29T00:00:00"/>
    <s v="VL"/>
    <m/>
    <s v="4 VL"/>
    <n v="4"/>
    <m/>
  </r>
  <r>
    <n v="1535"/>
    <x v="38"/>
    <x v="368"/>
    <s v="AMPARO JOY J."/>
    <s v="ONT"/>
    <x v="1"/>
    <d v="2022-11-29T00:00:00"/>
    <d v="2022-11-29T00:00:00"/>
    <s v="OTHER"/>
    <s v="SEC 21 EO 292- SPECIAL PRIVILEGE"/>
    <s v="1 OTHER"/>
    <n v="1"/>
    <m/>
  </r>
  <r>
    <n v="1536"/>
    <x v="38"/>
    <x v="368"/>
    <s v="AMPARO JOY J."/>
    <s v="ONT"/>
    <x v="1"/>
    <d v="2022-11-16T00:00:00"/>
    <d v="2022-11-17T00:00:00"/>
    <s v="SL"/>
    <m/>
    <s v="2 SL"/>
    <n v="2"/>
    <m/>
  </r>
  <r>
    <n v="1537"/>
    <x v="38"/>
    <x v="352"/>
    <s v="BAYBAY MA. ROSA A."/>
    <s v="ONT"/>
    <x v="1"/>
    <d v="2022-12-28T00:00:00"/>
    <d v="2022-12-28T00:00:00"/>
    <s v="OTHER"/>
    <s v="SEC 21 EO 292- SPECIAL PRIVILEGE"/>
    <s v="1 OTHER"/>
    <n v="1"/>
    <m/>
  </r>
  <r>
    <n v="1538"/>
    <x v="38"/>
    <x v="352"/>
    <s v="BAYBAY MA. ROSA A."/>
    <s v="ONT"/>
    <x v="1"/>
    <d v="2022-12-08T00:00:00"/>
    <d v="2022-12-08T00:00:00"/>
    <s v="VL"/>
    <m/>
    <s v="0 VL"/>
    <n v="0"/>
    <m/>
  </r>
  <r>
    <n v="1538"/>
    <x v="38"/>
    <x v="352"/>
    <s v="BAYBAY MA. ROSA A."/>
    <s v="ONT"/>
    <x v="1"/>
    <d v="2022-12-15T00:00:00"/>
    <d v="2022-12-15T00:00:00"/>
    <s v="VL"/>
    <m/>
    <s v="1 VL"/>
    <n v="1"/>
    <m/>
  </r>
  <r>
    <n v="1538"/>
    <x v="38"/>
    <x v="352"/>
    <s v="BAYBAY MA. ROSA A."/>
    <s v="ONT"/>
    <x v="1"/>
    <d v="2022-12-23T00:00:00"/>
    <d v="2022-12-23T00:00:00"/>
    <s v="VL"/>
    <m/>
    <s v="1 VL"/>
    <n v="1"/>
    <m/>
  </r>
  <r>
    <n v="1538"/>
    <x v="38"/>
    <x v="352"/>
    <s v="BAYBAY MA. ROSA A."/>
    <s v="ONT"/>
    <x v="1"/>
    <d v="2022-12-29T00:00:00"/>
    <d v="2022-12-29T00:00:00"/>
    <s v="VL"/>
    <m/>
    <s v="1 VL"/>
    <n v="1"/>
    <m/>
  </r>
  <r>
    <n v="1539"/>
    <x v="38"/>
    <x v="353"/>
    <s v="ANARNA CRISTINA F."/>
    <s v="PICNIC GROVE"/>
    <x v="1"/>
    <d v="2022-12-09T00:00:00"/>
    <d v="2022-12-10T00:00:00"/>
    <s v="OTHER"/>
    <s v="SEC 21 EO 292- SPECIAL PRIVILEGE"/>
    <s v="1 OTHER"/>
    <n v="1"/>
    <m/>
  </r>
  <r>
    <n v="1540"/>
    <x v="38"/>
    <x v="369"/>
    <s v="MENDOZA JUANITO N."/>
    <s v="PICNIC GROVE"/>
    <x v="1"/>
    <d v="2022-12-26T00:00:00"/>
    <d v="2022-12-27T00:00:00"/>
    <s v="SL"/>
    <m/>
    <s v="1 SL"/>
    <n v="1"/>
    <m/>
  </r>
  <r>
    <n v="1541"/>
    <x v="38"/>
    <x v="368"/>
    <s v="JAVIER HILARIO  "/>
    <s v="PICNIC GROVE"/>
    <x v="1"/>
    <d v="2022-12-05T00:00:00"/>
    <d v="2022-12-06T00:00:00"/>
    <s v="VL"/>
    <m/>
    <s v="2 VL"/>
    <n v="2"/>
    <m/>
  </r>
  <r>
    <n v="1542"/>
    <x v="38"/>
    <x v="164"/>
    <s v="VILLAVIRAY MA. CANDELARIA D."/>
    <s v="PICNIC GROVE"/>
    <x v="1"/>
    <d v="2022-11-23T00:00:00"/>
    <d v="2022-11-29T00:00:00"/>
    <s v="VL"/>
    <s v="SEC 25 EO 292- FORCE LEAVE"/>
    <s v="5 VL"/>
    <n v="5"/>
    <m/>
  </r>
  <r>
    <n v="1543"/>
    <x v="38"/>
    <x v="170"/>
    <s v="VILLAVIRAY MA. CANDELARIA D."/>
    <s v="PICNIC GROVE"/>
    <x v="1"/>
    <d v="2022-11-16T00:00:00"/>
    <d v="2022-11-22T00:00:00"/>
    <s v="VL"/>
    <m/>
    <s v="5 VL"/>
    <n v="5"/>
    <m/>
  </r>
  <r>
    <n v="1544"/>
    <x v="38"/>
    <x v="155"/>
    <s v="VILLAVIRAY MA. CANDELARIA D."/>
    <s v="PICNIC GROVE"/>
    <x v="1"/>
    <d v="2022-11-13T00:00:00"/>
    <d v="2022-11-15T00:00:00"/>
    <s v="OTHER"/>
    <s v="SEC 21 EO 292- SPECIAL PRIVILEGE"/>
    <s v="2 OTHER"/>
    <n v="2"/>
    <m/>
  </r>
  <r>
    <n v="1545"/>
    <x v="38"/>
    <x v="370"/>
    <s v="PEREY AIRENE O."/>
    <s v="CCT"/>
    <x v="1"/>
    <d v="2022-12-19T00:00:00"/>
    <d v="2022-12-19T00:00:00"/>
    <s v="VL"/>
    <s v="SEC 25 EO 292- FORCE LEAVE"/>
    <s v="1 VL"/>
    <n v="1"/>
    <m/>
  </r>
  <r>
    <n v="1545"/>
    <x v="38"/>
    <x v="370"/>
    <s v="PEREY AIRENE O."/>
    <s v="CCT"/>
    <x v="1"/>
    <d v="2022-12-21T00:00:00"/>
    <d v="2022-12-21T00:00:00"/>
    <s v="VL"/>
    <s v="SEC 25 EO 292- FORCE LEAVE"/>
    <s v="1 VL"/>
    <n v="1"/>
    <m/>
  </r>
  <r>
    <n v="1545"/>
    <x v="38"/>
    <x v="370"/>
    <s v="PEREY AIRENE O."/>
    <s v="CCT"/>
    <x v="1"/>
    <d v="2022-12-23T00:00:00"/>
    <d v="2022-12-23T00:00:00"/>
    <s v="VL"/>
    <s v="SEC 25 EO 292- FORCE LEAVE"/>
    <s v="1 VL"/>
    <n v="1"/>
    <m/>
  </r>
  <r>
    <n v="1545"/>
    <x v="38"/>
    <x v="370"/>
    <s v="PEREY AIRENE O."/>
    <s v="CCT"/>
    <x v="1"/>
    <d v="2022-12-27T00:00:00"/>
    <d v="2022-12-27T00:00:00"/>
    <s v="VL"/>
    <s v="SEC 25 EO 292- FORCE LEAVE"/>
    <s v="1 VL"/>
    <n v="1"/>
    <m/>
  </r>
  <r>
    <n v="1545"/>
    <x v="38"/>
    <x v="370"/>
    <s v="PEREY AIRENE O."/>
    <s v="CCT"/>
    <x v="1"/>
    <d v="2022-12-28T00:00:00"/>
    <d v="2022-12-28T00:00:00"/>
    <s v="VL"/>
    <s v="SEC 25 EO 292- FORCE LEAVE"/>
    <s v="1 VL"/>
    <n v="1"/>
    <m/>
  </r>
  <r>
    <n v="1546"/>
    <x v="38"/>
    <x v="359"/>
    <s v="PETIL GLENDA D."/>
    <s v="CCT"/>
    <x v="1"/>
    <d v="2022-12-13T00:00:00"/>
    <d v="2022-12-13T00:00:00"/>
    <s v="VL"/>
    <s v="SEC 25 EO 292- FORCE LEAVE"/>
    <s v="1 VL"/>
    <n v="1"/>
    <m/>
  </r>
  <r>
    <n v="1546"/>
    <x v="38"/>
    <x v="359"/>
    <s v="PETIL GLENDA D."/>
    <s v="CCT"/>
    <x v="1"/>
    <d v="2022-12-26T00:00:00"/>
    <d v="2022-12-29T00:00:00"/>
    <s v="VL"/>
    <s v="SEC 25 EO 292- FORCE LEAVE"/>
    <s v="3 VL"/>
    <n v="3"/>
    <m/>
  </r>
  <r>
    <n v="1547"/>
    <x v="38"/>
    <x v="358"/>
    <s v="PETIL GLENDA D."/>
    <s v="CCT"/>
    <x v="1"/>
    <d v="2022-12-09T00:00:00"/>
    <d v="2022-12-09T00:00:00"/>
    <s v="SL"/>
    <m/>
    <s v="1 SL"/>
    <n v="1"/>
    <m/>
  </r>
  <r>
    <n v="1547"/>
    <x v="38"/>
    <x v="358"/>
    <s v="PETIL GLENDA D."/>
    <s v="CCT"/>
    <x v="1"/>
    <d v="2022-12-12T00:00:00"/>
    <d v="2022-12-12T00:00:00"/>
    <s v="SL"/>
    <m/>
    <s v="1 SL"/>
    <n v="1"/>
    <m/>
  </r>
  <r>
    <n v="1548"/>
    <x v="38"/>
    <x v="358"/>
    <s v="CHACON ELISA G."/>
    <s v="CCT"/>
    <x v="1"/>
    <d v="2022-12-26T00:00:00"/>
    <d v="2022-12-29T00:00:00"/>
    <s v="VL"/>
    <m/>
    <s v="3 VL"/>
    <n v="3"/>
    <m/>
  </r>
  <r>
    <n v="1549"/>
    <x v="38"/>
    <x v="366"/>
    <s v="GARCIA HAIZEL M."/>
    <s v="CCT"/>
    <x v="1"/>
    <d v="2022-12-12T00:00:00"/>
    <d v="2022-12-12T00:00:00"/>
    <s v="SL"/>
    <m/>
    <s v="1 SL"/>
    <n v="1"/>
    <m/>
  </r>
  <r>
    <n v="1550"/>
    <x v="38"/>
    <x v="354"/>
    <s v="VELUZ DORMILUNA E."/>
    <s v="CCT"/>
    <x v="1"/>
    <d v="2022-12-02T00:00:00"/>
    <d v="2022-12-02T00:00:00"/>
    <s v="SL"/>
    <m/>
    <s v="1 SL"/>
    <n v="1"/>
    <m/>
  </r>
  <r>
    <n v="1551"/>
    <x v="38"/>
    <x v="354"/>
    <s v="BANICO PILAR B."/>
    <s v="CCT"/>
    <x v="1"/>
    <d v="2022-12-27T00:00:00"/>
    <d v="2022-12-27T00:00:00"/>
    <s v="OTHER"/>
    <s v="SEC 21 EO 292- SPECIAL PRIVILEGE"/>
    <s v="1 OTHER"/>
    <n v="1"/>
    <m/>
  </r>
  <r>
    <n v="1552"/>
    <x v="38"/>
    <x v="151"/>
    <s v="BANICO PILAR B."/>
    <s v="CCT"/>
    <x v="1"/>
    <d v="2022-12-28T00:00:00"/>
    <d v="2022-12-29T00:00:00"/>
    <s v="VL"/>
    <s v="SEC 25 EO 292- FORCE LEAVE"/>
    <s v="2 VL"/>
    <n v="2"/>
    <m/>
  </r>
  <r>
    <n v="1553"/>
    <x v="38"/>
    <x v="154"/>
    <s v="GARCIA HAIZEL M."/>
    <s v="CCT"/>
    <x v="1"/>
    <d v="2022-11-15T00:00:00"/>
    <d v="2022-11-15T00:00:00"/>
    <s v="SL"/>
    <m/>
    <s v="1 SL"/>
    <n v="1"/>
    <m/>
  </r>
  <r>
    <n v="1554"/>
    <x v="38"/>
    <x v="221"/>
    <s v="GARCIA HAIZEL M."/>
    <s v="CCT"/>
    <x v="1"/>
    <d v="2022-11-22T00:00:00"/>
    <d v="2022-11-22T00:00:00"/>
    <s v="SL"/>
    <m/>
    <s v="1 SL"/>
    <n v="1"/>
    <m/>
  </r>
  <r>
    <n v="1554"/>
    <x v="38"/>
    <x v="221"/>
    <s v="GARCIA HAIZEL M."/>
    <s v="CCT"/>
    <x v="1"/>
    <d v="2022-12-02T00:00:00"/>
    <d v="2022-12-02T00:00:00"/>
    <s v="SL"/>
    <m/>
    <s v="1 SL"/>
    <n v="1"/>
    <m/>
  </r>
  <r>
    <n v="1555"/>
    <x v="38"/>
    <x v="350"/>
    <s v="PEREY AIRENE O."/>
    <s v="CCT"/>
    <x v="1"/>
    <d v="2022-11-28T00:00:00"/>
    <d v="2022-11-28T00:00:00"/>
    <s v="OTHER"/>
    <s v="SOLO PARENT"/>
    <s v="1 OTHER"/>
    <n v="1"/>
    <m/>
  </r>
  <r>
    <n v="1556"/>
    <x v="38"/>
    <x v="350"/>
    <s v="MARINDUQUE MARISSA M."/>
    <s v="ASSESSORS OFFICE"/>
    <x v="1"/>
    <d v="2022-11-25T00:00:00"/>
    <d v="2022-11-25T00:00:00"/>
    <s v="OTHER"/>
    <s v="SEC 21 EO 292- SPECIAL PRIVILEGE"/>
    <s v="1 OTHER"/>
    <n v="1"/>
    <m/>
  </r>
  <r>
    <n v="1557"/>
    <x v="38"/>
    <x v="367"/>
    <s v="ANGCAYA OFELIA G."/>
    <s v="ASSESSORS OFFICE"/>
    <x v="1"/>
    <d v="2022-11-24T00:00:00"/>
    <d v="2022-11-24T00:00:00"/>
    <s v="VL"/>
    <m/>
    <s v="1 VL"/>
    <n v="1"/>
    <m/>
  </r>
  <r>
    <n v="1558"/>
    <x v="38"/>
    <x v="365"/>
    <s v="BAYOT RUMER M."/>
    <s v="ASSESSORS OFFICE"/>
    <x v="1"/>
    <d v="2022-12-09T00:00:00"/>
    <d v="2022-12-09T00:00:00"/>
    <s v="SL"/>
    <m/>
    <s v="1 SL"/>
    <n v="1"/>
    <m/>
  </r>
  <r>
    <n v="1559"/>
    <x v="38"/>
    <x v="120"/>
    <s v="MALIGAYA NELITA M."/>
    <s v="GSO"/>
    <x v="1"/>
    <d v="2022-09-13T00:00:00"/>
    <d v="2022-09-13T00:00:00"/>
    <s v="SL"/>
    <m/>
    <s v="1 SL"/>
    <n v="1"/>
    <m/>
  </r>
  <r>
    <n v="1560"/>
    <x v="38"/>
    <x v="121"/>
    <s v="DE VILLA MYRNA D."/>
    <s v="GSO"/>
    <x v="1"/>
    <d v="2022-09-08T00:00:00"/>
    <d v="2022-09-12T00:00:00"/>
    <s v="SL"/>
    <m/>
    <s v="3 SL"/>
    <n v="3"/>
    <m/>
  </r>
  <r>
    <n v="1561"/>
    <x v="38"/>
    <x v="105"/>
    <s v="ANGCAYA ANA B."/>
    <s v="GSO"/>
    <x v="1"/>
    <d v="2022-09-08T00:00:00"/>
    <d v="2022-09-09T00:00:00"/>
    <s v="SL"/>
    <m/>
    <s v="2 SL"/>
    <n v="2"/>
    <m/>
  </r>
  <r>
    <n v="1562"/>
    <x v="38"/>
    <x v="92"/>
    <s v="PERIDO EDWIN A."/>
    <s v="GSO"/>
    <x v="1"/>
    <d v="2022-09-07T00:00:00"/>
    <d v="2022-09-07T00:00:00"/>
    <s v="SL"/>
    <m/>
    <s v="1 SL"/>
    <n v="1"/>
    <m/>
  </r>
  <r>
    <n v="1563"/>
    <x v="38"/>
    <x v="358"/>
    <s v="PATERNO MARIA LOURDERS P."/>
    <s v="CCT"/>
    <x v="0"/>
    <d v="2022-12-26T00:00:00"/>
    <d v="2022-12-29T00:00:00"/>
    <s v="VL"/>
    <m/>
    <s v="3 VL"/>
    <n v="3"/>
    <m/>
  </r>
  <r>
    <n v="1564"/>
    <x v="38"/>
    <x v="364"/>
    <s v="PAZ JOSUE O."/>
    <s v="CENRO"/>
    <x v="0"/>
    <d v="2022-12-15T00:00:00"/>
    <d v="2022-12-15T00:00:00"/>
    <s v="SL"/>
    <m/>
    <s v="1 SL"/>
    <n v="1"/>
    <m/>
  </r>
  <r>
    <n v="1565"/>
    <x v="38"/>
    <x v="364"/>
    <s v="BELOSTRINO JULIETA P."/>
    <s v="LCR"/>
    <x v="0"/>
    <d v="2022-12-13T00:00:00"/>
    <d v="2022-12-15T00:00:00"/>
    <s v="SL"/>
    <m/>
    <s v="3 SL"/>
    <n v="3"/>
    <m/>
  </r>
  <r>
    <n v="1566"/>
    <x v="38"/>
    <x v="357"/>
    <s v="MARASIGAN BIENVENIDO E."/>
    <s v="GSO"/>
    <x v="0"/>
    <d v="2022-11-28T00:00:00"/>
    <d v="2022-11-28T00:00:00"/>
    <s v="SL"/>
    <m/>
    <s v="1 SL"/>
    <n v="1"/>
    <m/>
  </r>
  <r>
    <n v="1567"/>
    <x v="38"/>
    <x v="365"/>
    <s v="CABANLIT ZOSIMA M."/>
    <s v="MAHOGANY MARKET"/>
    <x v="0"/>
    <d v="2022-12-09T00:00:00"/>
    <d v="2022-12-11T00:00:00"/>
    <s v="SL"/>
    <m/>
    <s v="1 SL"/>
    <n v="1"/>
    <m/>
  </r>
  <r>
    <n v="1568"/>
    <x v="38"/>
    <x v="365"/>
    <s v="DIGNO DANILO  "/>
    <s v="CENRO"/>
    <x v="0"/>
    <d v="2022-12-06T00:00:00"/>
    <d v="2022-12-06T00:00:00"/>
    <s v="SL"/>
    <m/>
    <s v="1 SL"/>
    <n v="1"/>
    <m/>
  </r>
  <r>
    <n v="1569"/>
    <x v="38"/>
    <x v="350"/>
    <s v="AMBION HERSHEY D."/>
    <s v="CHO"/>
    <x v="0"/>
    <d v="2022-12-15T00:00:00"/>
    <d v="2022-12-15T00:00:00"/>
    <s v="VL"/>
    <m/>
    <s v="1 VL"/>
    <n v="1"/>
    <m/>
  </r>
  <r>
    <n v="1569"/>
    <x v="38"/>
    <x v="350"/>
    <s v="AMBION HERSHEY D."/>
    <s v="CHO"/>
    <x v="0"/>
    <d v="2022-12-27T00:00:00"/>
    <d v="2022-12-29T00:00:00"/>
    <s v="VL"/>
    <m/>
    <s v="3 VL"/>
    <n v="3"/>
    <m/>
  </r>
  <r>
    <n v="1570"/>
    <x v="38"/>
    <x v="371"/>
    <s v="PARRA VICTORIA S."/>
    <s v="EEO/ CITY MARKET"/>
    <x v="1"/>
    <d v="2022-12-07T00:00:00"/>
    <d v="2022-12-07T00:00:00"/>
    <s v="SL"/>
    <m/>
    <s v="1 SL"/>
    <n v="1"/>
    <m/>
  </r>
  <r>
    <n v="1571"/>
    <x v="38"/>
    <x v="372"/>
    <s v="FERMA MARIA VICTORIA D."/>
    <s v="CCT"/>
    <x v="1"/>
    <d v="2022-12-16T00:00:00"/>
    <d v="2022-12-16T00:00:00"/>
    <s v="VL"/>
    <s v="SEC 25 EO 292- FORCE LEAVE"/>
    <s v="1 VL"/>
    <n v="1"/>
    <m/>
  </r>
  <r>
    <n v="1571"/>
    <x v="38"/>
    <x v="372"/>
    <s v="FERMA MARIA VICTORIA D."/>
    <s v="CCT"/>
    <x v="1"/>
    <d v="2022-12-21T00:00:00"/>
    <d v="2022-12-21T00:00:00"/>
    <s v="VL"/>
    <s v="SEC 25 EO 292- FORCE LEAVE"/>
    <s v="1 VL"/>
    <n v="1"/>
    <m/>
  </r>
  <r>
    <n v="1571"/>
    <x v="38"/>
    <x v="372"/>
    <s v="FERMA MARIA VICTORIA D."/>
    <s v="CCT"/>
    <x v="1"/>
    <d v="2022-12-23T00:00:00"/>
    <d v="2022-12-23T00:00:00"/>
    <s v="VL"/>
    <s v="SEC 25 EO 292- FORCE LEAVE"/>
    <s v="1 VL"/>
    <n v="1"/>
    <m/>
  </r>
  <r>
    <n v="1571"/>
    <x v="38"/>
    <x v="372"/>
    <s v="FERMA MARIA VICTORIA D."/>
    <s v="CCT"/>
    <x v="1"/>
    <d v="2022-12-28T00:00:00"/>
    <d v="2022-12-29T00:00:00"/>
    <s v="VL"/>
    <s v="SEC 25 EO 292- FORCE LEAVE"/>
    <s v="2 VL"/>
    <n v="2"/>
    <m/>
  </r>
  <r>
    <n v="1572"/>
    <x v="38"/>
    <x v="372"/>
    <s v="FERMA MARIA VICTORIA D."/>
    <s v="CCT"/>
    <x v="1"/>
    <d v="2022-12-07T00:00:00"/>
    <d v="2022-12-07T00:00:00"/>
    <s v="SL"/>
    <m/>
    <s v="1 SL"/>
    <n v="1"/>
    <m/>
  </r>
  <r>
    <n v="1573"/>
    <x v="38"/>
    <x v="354"/>
    <s v="ORTIZ TRINIDAD D."/>
    <s v="GSO"/>
    <x v="1"/>
    <d v="2022-12-05T00:00:00"/>
    <d v="2022-12-05T00:00:00"/>
    <s v="SL"/>
    <m/>
    <s v="1 SL"/>
    <n v="1"/>
    <m/>
  </r>
  <r>
    <n v="1574"/>
    <x v="38"/>
    <x v="353"/>
    <s v="DE VILLA MYRNA D."/>
    <s v="GSO"/>
    <x v="1"/>
    <d v="2022-12-01T00:00:00"/>
    <d v="2022-12-01T00:00:00"/>
    <s v="SL"/>
    <m/>
    <s v="1 SL"/>
    <n v="1"/>
    <m/>
  </r>
  <r>
    <n v="1575"/>
    <x v="38"/>
    <x v="353"/>
    <s v="PERIDO EDWIN A."/>
    <s v="GSO"/>
    <x v="1"/>
    <d v="2022-12-01T00:00:00"/>
    <d v="2022-12-01T00:00:00"/>
    <s v="SL"/>
    <m/>
    <s v="1 SL"/>
    <n v="1"/>
    <m/>
  </r>
  <r>
    <n v="1576"/>
    <x v="38"/>
    <x v="352"/>
    <s v="ORTIZ TRINIDAD D."/>
    <s v="GSO"/>
    <x v="1"/>
    <d v="2022-12-25T00:00:00"/>
    <d v="2022-12-25T00:00:00"/>
    <s v="SL"/>
    <m/>
    <s v="0 SL"/>
    <n v="0"/>
    <m/>
  </r>
  <r>
    <n v="1576"/>
    <x v="38"/>
    <x v="352"/>
    <s v="ORTIZ TRINIDAD D."/>
    <s v="GSO"/>
    <x v="1"/>
    <d v="2022-12-28T00:00:00"/>
    <d v="2022-12-28T00:00:00"/>
    <s v="SL"/>
    <m/>
    <s v="1 SL"/>
    <n v="1"/>
    <m/>
  </r>
  <r>
    <n v="1577"/>
    <x v="38"/>
    <x v="357"/>
    <s v="MALIGAYA NELITA M."/>
    <s v="GSO"/>
    <x v="1"/>
    <d v="2022-12-06T00:00:00"/>
    <d v="2022-12-06T00:00:00"/>
    <s v="VL"/>
    <s v="SEC 25 EO 292- FORCE LEAVE"/>
    <s v="1 VL"/>
    <n v="1"/>
    <m/>
  </r>
  <r>
    <n v="1578"/>
    <x v="38"/>
    <x v="348"/>
    <s v="ORTIZ TRINIDAD D."/>
    <s v="GSO"/>
    <x v="1"/>
    <d v="2022-11-18T00:00:00"/>
    <d v="2022-11-18T00:00:00"/>
    <s v="SL"/>
    <m/>
    <s v="1 SL"/>
    <n v="1"/>
    <m/>
  </r>
  <r>
    <n v="1578"/>
    <x v="38"/>
    <x v="348"/>
    <s v="ORTIZ TRINIDAD D."/>
    <s v="GSO"/>
    <x v="1"/>
    <d v="2022-11-21T00:00:00"/>
    <d v="2022-11-22T00:00:00"/>
    <s v="SL"/>
    <m/>
    <s v="2 SL"/>
    <n v="2"/>
    <m/>
  </r>
  <r>
    <n v="1579"/>
    <x v="38"/>
    <x v="348"/>
    <s v="DE VILLA MYRNA D."/>
    <s v="GSO"/>
    <x v="1"/>
    <d v="2022-11-22T00:00:00"/>
    <d v="2022-11-22T00:00:00"/>
    <s v="SL"/>
    <m/>
    <s v="1 SL"/>
    <n v="1"/>
    <m/>
  </r>
  <r>
    <n v="1580"/>
    <x v="38"/>
    <x v="358"/>
    <s v="ORTIZ TRINIDAD D."/>
    <s v="GSO"/>
    <x v="1"/>
    <d v="2022-12-12T00:00:00"/>
    <d v="2022-12-13T00:00:00"/>
    <s v="SL"/>
    <m/>
    <s v="2 SL"/>
    <n v="2"/>
    <m/>
  </r>
  <r>
    <n v="1581"/>
    <x v="38"/>
    <x v="352"/>
    <s v="PARRA VICTORIA S."/>
    <s v="EEO/ CITY MARKET"/>
    <x v="1"/>
    <d v="2022-11-19T00:00:00"/>
    <d v="2022-11-19T00:00:00"/>
    <s v="SL"/>
    <m/>
    <s v="0 SL"/>
    <n v="0"/>
    <m/>
  </r>
  <r>
    <n v="1581"/>
    <x v="38"/>
    <x v="352"/>
    <s v="PARRA VICTORIA S."/>
    <s v="EEO/ CITY MARKET"/>
    <x v="1"/>
    <d v="2022-11-20T00:00:00"/>
    <d v="2022-11-20T00:00:00"/>
    <s v="SL"/>
    <m/>
    <s v="0 SL"/>
    <n v="0"/>
    <m/>
  </r>
  <r>
    <n v="1582"/>
    <x v="38"/>
    <x v="136"/>
    <s v="AMBAT MARILOU M."/>
    <s v="EEO/ CITY MARKET"/>
    <x v="1"/>
    <d v="2022-11-24T00:00:00"/>
    <d v="2022-11-25T00:00:00"/>
    <s v="VL"/>
    <s v="SEC 25 EO 292- FORCE LEAVE"/>
    <s v="2 VL"/>
    <n v="2"/>
    <m/>
  </r>
  <r>
    <n v="1583"/>
    <x v="38"/>
    <x v="350"/>
    <s v="HERNANDEZ MARIO A."/>
    <s v="MAHOGANY MARKET"/>
    <x v="1"/>
    <d v="2022-11-27T00:00:00"/>
    <d v="2022-11-27T00:00:00"/>
    <s v="SL"/>
    <m/>
    <s v="0 SL"/>
    <n v="0"/>
    <m/>
  </r>
  <r>
    <n v="1584"/>
    <x v="38"/>
    <x v="221"/>
    <s v="ANGCAYA MARLON J."/>
    <s v="EEO/ CITY MARKET"/>
    <x v="1"/>
    <d v="2022-12-23T00:00:00"/>
    <d v="2022-12-29T00:00:00"/>
    <s v="VL"/>
    <s v="SEC 25 EO 292- FORCE LEAVE"/>
    <s v="4 VL"/>
    <n v="4"/>
    <m/>
  </r>
  <r>
    <n v="1585"/>
    <x v="38"/>
    <x v="352"/>
    <s v="PARRA VICTORIA S."/>
    <s v="EEO/ CITY MARKET"/>
    <x v="1"/>
    <d v="2022-11-21T00:00:00"/>
    <d v="2022-11-23T00:00:00"/>
    <s v="OTHER"/>
    <s v="SEC 21 EO 292- SPECIAL PRIVILEGE"/>
    <s v="3 OTHER"/>
    <n v="3"/>
    <m/>
  </r>
  <r>
    <n v="1585"/>
    <x v="38"/>
    <x v="352"/>
    <s v="PARRA VICTORIA S."/>
    <s v="EEO/ CITY MARKET"/>
    <x v="1"/>
    <d v="2022-11-24T00:00:00"/>
    <d v="2022-11-29T00:00:00"/>
    <s v="VL"/>
    <s v="SEC 25 EO 292- FORCE LEAVE"/>
    <s v="4 VL"/>
    <n v="4"/>
    <m/>
  </r>
  <r>
    <n v="1586"/>
    <x v="38"/>
    <x v="366"/>
    <s v="PALADAN VICENTE  "/>
    <s v="CENRO"/>
    <x v="1"/>
    <d v="2022-12-09T00:00:00"/>
    <d v="2022-12-12T00:00:00"/>
    <s v="SL"/>
    <m/>
    <s v="2 SL"/>
    <n v="2"/>
    <m/>
  </r>
  <r>
    <n v="1587"/>
    <x v="38"/>
    <x v="372"/>
    <s v="MACAPUNO FELIX  "/>
    <s v="CENRO"/>
    <x v="1"/>
    <d v="2022-12-06T00:00:00"/>
    <d v="2022-12-07T00:00:00"/>
    <s v="SL"/>
    <m/>
    <s v="2 SL"/>
    <n v="2"/>
    <m/>
  </r>
  <r>
    <n v="1588"/>
    <x v="38"/>
    <x v="370"/>
    <s v="GATPANDAN NENITA M."/>
    <s v="LIBRARY"/>
    <x v="1"/>
    <d v="2022-12-15T00:00:00"/>
    <d v="2022-12-21T00:00:00"/>
    <s v="VL"/>
    <m/>
    <s v="5 VL"/>
    <n v="5"/>
    <m/>
  </r>
  <r>
    <n v="1589"/>
    <x v="38"/>
    <x v="352"/>
    <s v="BAYOT ANABEL D."/>
    <s v="CTO"/>
    <x v="1"/>
    <d v="2022-12-26T00:00:00"/>
    <d v="2022-12-29T00:00:00"/>
    <s v="VL"/>
    <s v="SEC 25 EO 292- FORCE LEAVE"/>
    <s v="3 VL"/>
    <n v="3"/>
    <m/>
  </r>
  <r>
    <n v="1590"/>
    <x v="38"/>
    <x v="350"/>
    <s v="ESPIRITU RONALD M."/>
    <s v="CTO"/>
    <x v="1"/>
    <d v="2022-11-21T00:00:00"/>
    <d v="2022-11-25T00:00:00"/>
    <s v="SL"/>
    <m/>
    <s v="5 SL"/>
    <n v="5"/>
    <m/>
  </r>
  <r>
    <n v="1591"/>
    <x v="38"/>
    <x v="350"/>
    <s v="MABUTI ANA MARIE C."/>
    <s v="CTO"/>
    <x v="1"/>
    <d v="2022-12-02T00:00:00"/>
    <d v="2022-12-02T00:00:00"/>
    <s v="VL"/>
    <m/>
    <s v="1 VL"/>
    <n v="1"/>
    <m/>
  </r>
  <r>
    <n v="1591"/>
    <x v="38"/>
    <x v="350"/>
    <s v="MABUTI ANA MARIE C."/>
    <s v="CTO"/>
    <x v="1"/>
    <d v="2022-12-07T00:00:00"/>
    <d v="2022-12-07T00:00:00"/>
    <s v="VL"/>
    <m/>
    <s v="1 VL"/>
    <n v="1"/>
    <m/>
  </r>
  <r>
    <n v="1592"/>
    <x v="38"/>
    <x v="366"/>
    <s v="MIRANDA NICOLE MAY B."/>
    <s v="CTO"/>
    <x v="1"/>
    <d v="2022-12-12T00:00:00"/>
    <d v="2022-12-12T00:00:00"/>
    <s v="SL"/>
    <m/>
    <s v="1 SL"/>
    <n v="1"/>
    <m/>
  </r>
  <r>
    <n v="1593"/>
    <x v="38"/>
    <x v="365"/>
    <s v="DIMAPILIS ARIEL M."/>
    <s v="CTO"/>
    <x v="1"/>
    <d v="2022-12-26T00:00:00"/>
    <d v="2022-12-29T00:00:00"/>
    <s v="VL"/>
    <m/>
    <s v="3 VL"/>
    <n v="3"/>
    <m/>
  </r>
  <r>
    <n v="1594"/>
    <x v="38"/>
    <x v="373"/>
    <s v="DELA CRUZ EVANGELINE P."/>
    <s v="LANDTAX"/>
    <x v="1"/>
    <d v="2022-12-01T00:00:00"/>
    <d v="2022-12-02T00:00:00"/>
    <s v="VL"/>
    <m/>
    <s v="2 VL"/>
    <n v="2"/>
    <m/>
  </r>
  <r>
    <n v="1594"/>
    <x v="38"/>
    <x v="373"/>
    <s v="DELA CRUZ EVANGELINE P."/>
    <s v="LANDTAX"/>
    <x v="1"/>
    <d v="2022-12-05T00:00:00"/>
    <d v="2022-12-05T00:00:00"/>
    <s v="VL"/>
    <m/>
    <s v="1 VL"/>
    <n v="1"/>
    <m/>
  </r>
  <r>
    <n v="1594"/>
    <x v="38"/>
    <x v="373"/>
    <s v="DELA CRUZ EVANGELINE P."/>
    <s v="LANDTAX"/>
    <x v="1"/>
    <d v="2022-11-24T00:00:00"/>
    <d v="2022-11-24T00:00:00"/>
    <s v="VL"/>
    <m/>
    <s v="1 VL"/>
    <n v="1"/>
    <m/>
  </r>
  <r>
    <n v="1595"/>
    <x v="38"/>
    <x v="349"/>
    <s v="DELA CRUZ EVANGELINE P."/>
    <s v="LANDTAX"/>
    <x v="1"/>
    <d v="2022-11-26T00:00:00"/>
    <d v="2022-11-29T00:00:00"/>
    <s v="SL"/>
    <m/>
    <s v="2 SL"/>
    <n v="2"/>
    <m/>
  </r>
  <r>
    <n v="1596"/>
    <x v="38"/>
    <x v="136"/>
    <s v="MIRANDA NICOLE MAY B."/>
    <s v="CTO"/>
    <x v="1"/>
    <d v="2022-11-25T00:00:00"/>
    <d v="2022-11-25T00:00:00"/>
    <s v="VL"/>
    <m/>
    <s v="1 VL"/>
    <n v="1"/>
    <m/>
  </r>
  <r>
    <n v="1597"/>
    <x v="38"/>
    <x v="172"/>
    <s v="BAUTISTA JANICE M."/>
    <s v="CTO"/>
    <x v="1"/>
    <d v="2022-11-23T00:00:00"/>
    <d v="2022-11-23T00:00:00"/>
    <s v="VL"/>
    <m/>
    <s v="1 VL"/>
    <n v="1"/>
    <m/>
  </r>
  <r>
    <n v="1598"/>
    <x v="38"/>
    <x v="359"/>
    <s v="PERIDO BEVERLY T."/>
    <s v="CTO"/>
    <x v="1"/>
    <d v="2022-12-09T00:00:00"/>
    <d v="2022-12-09T00:00:00"/>
    <s v="VL"/>
    <m/>
    <s v="1 VL"/>
    <n v="1"/>
    <m/>
  </r>
  <r>
    <n v="1599"/>
    <x v="38"/>
    <x v="350"/>
    <s v="DIMAPILIS ELVIRA S."/>
    <s v="CTO"/>
    <x v="1"/>
    <d v="2022-11-25T00:00:00"/>
    <d v="2022-11-25T00:00:00"/>
    <s v="SL"/>
    <m/>
    <s v="1 SL"/>
    <n v="1"/>
    <m/>
  </r>
  <r>
    <n v="1600"/>
    <x v="38"/>
    <x v="370"/>
    <s v="MARTINEZ BELEN B."/>
    <s v="CBO"/>
    <x v="1"/>
    <d v="2022-12-23T00:00:00"/>
    <d v="2022-12-23T00:00:00"/>
    <s v="VL"/>
    <m/>
    <s v="1 VL"/>
    <n v="1"/>
    <m/>
  </r>
  <r>
    <n v="1600"/>
    <x v="38"/>
    <x v="370"/>
    <s v="MARTINEZ BELEN B."/>
    <s v="CBO"/>
    <x v="1"/>
    <d v="2022-12-29T00:00:00"/>
    <d v="2022-12-29T00:00:00"/>
    <s v="VL"/>
    <m/>
    <s v="1 VL"/>
    <n v="1"/>
    <m/>
  </r>
  <r>
    <n v="1601"/>
    <x v="38"/>
    <x v="367"/>
    <s v="ESPIRITU RONALD M."/>
    <s v="CTO"/>
    <x v="1"/>
    <d v="2022-12-09T00:00:00"/>
    <d v="2022-12-09T00:00:00"/>
    <s v="VL"/>
    <m/>
    <s v="1 VL"/>
    <n v="1"/>
    <m/>
  </r>
  <r>
    <n v="1602"/>
    <x v="38"/>
    <x v="359"/>
    <s v="JORGE CAROLINA M."/>
    <s v="CTO"/>
    <x v="1"/>
    <d v="2022-12-26T00:00:00"/>
    <d v="2022-12-28T00:00:00"/>
    <s v="VL"/>
    <m/>
    <s v="2 VL"/>
    <n v="2"/>
    <m/>
  </r>
  <r>
    <n v="1603"/>
    <x v="38"/>
    <x v="354"/>
    <s v="ESCAMILLAS EVELYN M."/>
    <s v="CTO"/>
    <x v="1"/>
    <d v="2022-12-16T00:00:00"/>
    <d v="2022-12-16T00:00:00"/>
    <s v="VL"/>
    <m/>
    <s v="1 VL"/>
    <n v="1"/>
    <m/>
  </r>
  <r>
    <n v="1603"/>
    <x v="38"/>
    <x v="354"/>
    <s v="ESCAMILLAS EVELYN M."/>
    <s v="CTO"/>
    <x v="1"/>
    <d v="2022-12-22T00:00:00"/>
    <d v="2022-12-23T00:00:00"/>
    <s v="VL"/>
    <m/>
    <s v="2 VL"/>
    <n v="2"/>
    <m/>
  </r>
  <r>
    <n v="1604"/>
    <x v="38"/>
    <x v="353"/>
    <s v="ESCAMILLAS EVELYN M."/>
    <s v="CTO"/>
    <x v="1"/>
    <d v="2022-12-09T00:00:00"/>
    <d v="2022-12-09T00:00:00"/>
    <s v="OTHER"/>
    <s v="SEC 21 EO 292- SPECIAL PRIVILEGE"/>
    <s v="1 OTHER"/>
    <n v="1"/>
    <m/>
  </r>
  <r>
    <n v="1605"/>
    <x v="38"/>
    <x v="221"/>
    <s v="DE OCAMPO ALMA A."/>
    <s v="CTO"/>
    <x v="1"/>
    <d v="2022-12-14T00:00:00"/>
    <d v="2022-12-04T00:00:00"/>
    <s v="SL"/>
    <m/>
    <s v="-7 SL"/>
    <n v="-7"/>
    <m/>
  </r>
  <r>
    <n v="1605"/>
    <x v="38"/>
    <x v="221"/>
    <s v="DE OCAMPO ALMA A."/>
    <s v="CTO"/>
    <x v="1"/>
    <d v="2022-12-03T00:00:00"/>
    <d v="2022-12-03T00:00:00"/>
    <s v="SL"/>
    <m/>
    <s v="0 SL"/>
    <n v="0"/>
    <m/>
  </r>
  <r>
    <n v="1606"/>
    <x v="38"/>
    <x v="373"/>
    <s v="AMORA ELISA S."/>
    <s v="CTO"/>
    <x v="1"/>
    <d v="2022-12-16T00:00:00"/>
    <d v="2022-12-16T00:00:00"/>
    <s v="VL"/>
    <m/>
    <s v="1 VL"/>
    <n v="1"/>
    <m/>
  </r>
  <r>
    <n v="1607"/>
    <x v="38"/>
    <x v="373"/>
    <s v="AMORA ELISA S."/>
    <s v="CTO"/>
    <x v="1"/>
    <d v="2022-12-01T00:00:00"/>
    <d v="2022-12-01T00:00:00"/>
    <s v="SL"/>
    <m/>
    <s v="1 SL"/>
    <n v="1"/>
    <m/>
  </r>
  <r>
    <n v="1608"/>
    <x v="38"/>
    <x v="348"/>
    <s v="LANDICHO ROSALINA B."/>
    <s v="EEO/CITY MARKET"/>
    <x v="0"/>
    <d v="2022-12-03T00:00:00"/>
    <d v="2022-12-03T00:00:00"/>
    <s v="VL"/>
    <s v="SEC 25 EO 292- FORCE LEAVE"/>
    <s v="0 VL"/>
    <n v="0"/>
    <m/>
  </r>
  <r>
    <n v="1608"/>
    <x v="38"/>
    <x v="374"/>
    <s v="LANDICHO ROSALINA B."/>
    <s v="EEO/CITY MARKET"/>
    <x v="0"/>
    <d v="2022-12-07T00:00:00"/>
    <d v="2022-12-07T00:00:00"/>
    <s v="VL"/>
    <s v="SEC 25 EO 292- FORCE LEAVE"/>
    <s v="1 VL"/>
    <n v="1"/>
    <m/>
  </r>
  <r>
    <n v="1608"/>
    <x v="38"/>
    <x v="367"/>
    <s v="LANDICHO ROSALINA B."/>
    <s v="EEO/CITY MARKET"/>
    <x v="0"/>
    <d v="2022-12-09T00:00:00"/>
    <d v="2022-12-09T00:00:00"/>
    <s v="VL"/>
    <s v="SEC 25 EO 292- FORCE LEAVE"/>
    <s v="1 VL"/>
    <n v="1"/>
    <m/>
  </r>
  <r>
    <n v="1608"/>
    <x v="38"/>
    <x v="375"/>
    <s v="LANDICHO ROSALINA B."/>
    <s v="EEO/CITY MARKET"/>
    <x v="0"/>
    <d v="2022-12-12T00:00:00"/>
    <d v="2022-12-13T00:00:00"/>
    <s v="VL"/>
    <s v="SEC 25 EO 292- FORCE LEAVE"/>
    <s v="2 VL"/>
    <n v="2"/>
    <m/>
  </r>
  <r>
    <n v="1609"/>
    <x v="38"/>
    <x v="357"/>
    <s v="LANDICHO ROSALINA B."/>
    <s v="EEO/CITY MARKET"/>
    <x v="0"/>
    <d v="2022-11-28T00:00:00"/>
    <d v="2022-11-28T00:00:00"/>
    <s v="SL"/>
    <m/>
    <s v="1 SL"/>
    <n v="1"/>
    <m/>
  </r>
  <r>
    <n v="1610"/>
    <x v="38"/>
    <x v="350"/>
    <s v="DIMAANO LEOVIGILDA A."/>
    <s v="EEO/CITY MARKET"/>
    <x v="0"/>
    <d v="2022-12-08T00:00:00"/>
    <d v="2022-12-08T00:00:00"/>
    <s v="VL"/>
    <s v="SEC 25 EO 292- FORCE LEAVE"/>
    <s v="0 VL"/>
    <n v="0"/>
    <m/>
  </r>
  <r>
    <n v="1610"/>
    <x v="38"/>
    <x v="350"/>
    <s v="DIMAANO LEOVIGILDA A."/>
    <s v="EEO/CITY MARKET"/>
    <x v="0"/>
    <d v="2022-12-20T00:00:00"/>
    <d v="2022-12-20T00:00:00"/>
    <s v="VL"/>
    <s v="SEC 25 EO 292- FORCE LEAVE"/>
    <s v="1 VL"/>
    <n v="1"/>
    <m/>
  </r>
  <r>
    <n v="1611"/>
    <x v="38"/>
    <x v="367"/>
    <s v="DIMAANO LEOVIGILDA A."/>
    <s v="EEO/CITY MARKET"/>
    <x v="0"/>
    <d v="2022-11-24T00:00:00"/>
    <d v="2022-11-24T00:00:00"/>
    <s v="SL"/>
    <m/>
    <s v="1 SL"/>
    <n v="1"/>
    <m/>
  </r>
  <r>
    <n v="1612"/>
    <x v="38"/>
    <x v="365"/>
    <s v="CESICAR JOCHELLE JOAN S."/>
    <s v="TICC/TCCH"/>
    <x v="0"/>
    <d v="2022-12-01T00:00:00"/>
    <d v="2022-12-01T00:00:00"/>
    <s v="SL"/>
    <m/>
    <s v="1 SL"/>
    <n v="1"/>
    <m/>
  </r>
  <r>
    <n v="1612"/>
    <x v="38"/>
    <x v="365"/>
    <s v="CESICAR JOCHELLE JOAN S."/>
    <s v="TICC/TCCH"/>
    <x v="0"/>
    <d v="2022-12-06T00:00:00"/>
    <d v="2022-12-07T00:00:00"/>
    <s v="SL"/>
    <m/>
    <s v="2 SL"/>
    <n v="2"/>
    <m/>
  </r>
  <r>
    <n v="1612"/>
    <x v="38"/>
    <x v="365"/>
    <s v="CESICAR JOCHELLE JOAN S."/>
    <s v="TICC/TCCH"/>
    <x v="0"/>
    <d v="2022-12-09T00:00:00"/>
    <d v="2022-12-09T00:00:00"/>
    <s v="SL"/>
    <m/>
    <s v="1 SL"/>
    <n v="1"/>
    <m/>
  </r>
  <r>
    <n v="1613"/>
    <x v="38"/>
    <x v="359"/>
    <s v="CESICAR JOCHELLE JOAN S."/>
    <s v="TICC/TCCH"/>
    <x v="0"/>
    <d v="2022-11-27T00:00:00"/>
    <d v="2022-11-27T00:00:00"/>
    <s v="SL"/>
    <m/>
    <s v="0 SL"/>
    <n v="0"/>
    <m/>
  </r>
  <r>
    <n v="1614"/>
    <x v="38"/>
    <x v="365"/>
    <s v="VILLANUEVA RICHELLE A."/>
    <s v="TICC"/>
    <x v="0"/>
    <d v="2022-12-09T00:00:00"/>
    <d v="2022-12-09T00:00:00"/>
    <s v="SL"/>
    <m/>
    <s v="1 SL"/>
    <n v="1"/>
    <m/>
  </r>
  <r>
    <n v="1615"/>
    <x v="38"/>
    <x v="376"/>
    <s v="DISEPEDA MACARIA P."/>
    <s v="TICC"/>
    <x v="0"/>
    <d v="2022-12-17T00:00:00"/>
    <d v="2022-12-17T00:00:00"/>
    <s v="SL"/>
    <m/>
    <s v="0 SL"/>
    <n v="0"/>
    <m/>
  </r>
  <r>
    <n v="1615"/>
    <x v="38"/>
    <x v="376"/>
    <s v="DISEPEDA MACARIA P."/>
    <s v="TICC"/>
    <x v="0"/>
    <d v="2022-12-19T00:00:00"/>
    <d v="2022-12-19T00:00:00"/>
    <s v="SL"/>
    <m/>
    <s v="1 SL"/>
    <n v="1"/>
    <m/>
  </r>
  <r>
    <n v="1616"/>
    <x v="38"/>
    <x v="376"/>
    <s v="PANGANIBAN CAROLINA L."/>
    <s v="TICC"/>
    <x v="0"/>
    <d v="2022-12-14T00:00:00"/>
    <d v="2022-12-14T00:00:00"/>
    <s v="SL"/>
    <m/>
    <s v="1 SL"/>
    <n v="1"/>
    <m/>
  </r>
  <r>
    <n v="1617"/>
    <x v="38"/>
    <x v="365"/>
    <s v="DILIDILI AIREEN M."/>
    <s v="TICC"/>
    <x v="0"/>
    <d v="2022-12-19T00:00:00"/>
    <d v="2022-12-20T00:00:00"/>
    <s v="VL"/>
    <m/>
    <s v="2 VL"/>
    <n v="2"/>
    <m/>
  </r>
  <r>
    <n v="1618"/>
    <x v="38"/>
    <x v="221"/>
    <s v="MAGUINAO NIÑA F."/>
    <s v="ONT"/>
    <x v="0"/>
    <d v="2022-11-30T00:00:00"/>
    <d v="2022-12-01T00:00:00"/>
    <s v="SL"/>
    <m/>
    <s v="2 SL"/>
    <n v="2"/>
    <m/>
  </r>
  <r>
    <n v="1618"/>
    <x v="38"/>
    <x v="221"/>
    <s v="MAGUINAO NIÑA F."/>
    <s v="ONT"/>
    <x v="0"/>
    <d v="2022-12-04T00:00:00"/>
    <d v="2022-12-04T00:00:00"/>
    <s v="SL"/>
    <m/>
    <s v="0 SL"/>
    <n v="0"/>
    <m/>
  </r>
  <r>
    <n v="1619"/>
    <x v="38"/>
    <x v="221"/>
    <s v="BERGADO MARILOU B."/>
    <s v="ONT"/>
    <x v="0"/>
    <d v="2022-11-24T00:00:00"/>
    <d v="2022-11-29T00:00:00"/>
    <s v="SL"/>
    <m/>
    <s v="4 SL"/>
    <n v="4"/>
    <m/>
  </r>
  <r>
    <n v="1620"/>
    <x v="38"/>
    <x v="221"/>
    <s v="BERGADO MARILOU B."/>
    <s v="ONT"/>
    <x v="0"/>
    <d v="2022-11-23T00:00:00"/>
    <d v="2022-11-23T00:00:00"/>
    <s v="SL"/>
    <m/>
    <s v="1 SL"/>
    <n v="1"/>
    <m/>
  </r>
  <r>
    <n v="1621"/>
    <x v="38"/>
    <x v="354"/>
    <s v="MENDOZA MARVIC M."/>
    <s v="ONT"/>
    <x v="1"/>
    <d v="2022-12-19T00:00:00"/>
    <d v="2022-12-19T00:00:00"/>
    <s v="VL"/>
    <m/>
    <s v="1 VL"/>
    <n v="1"/>
    <m/>
  </r>
  <r>
    <n v="1622"/>
    <x v="38"/>
    <x v="368"/>
    <s v="FERMA ETHEL GRACE N."/>
    <s v="ONT"/>
    <x v="0"/>
    <d v="2022-11-27T00:00:00"/>
    <d v="2022-11-27T00:00:00"/>
    <s v="SL"/>
    <m/>
    <s v="0 SL"/>
    <n v="0"/>
    <m/>
  </r>
  <r>
    <n v="1623"/>
    <x v="38"/>
    <x v="348"/>
    <s v="DATU SHIRLEY G."/>
    <s v="ONT"/>
    <x v="0"/>
    <d v="2022-12-01T00:00:00"/>
    <d v="2022-12-30T00:00:00"/>
    <s v="VL"/>
    <m/>
    <s v="19 VL"/>
    <n v="19"/>
    <m/>
  </r>
  <r>
    <n v="1624"/>
    <x v="38"/>
    <x v="352"/>
    <s v="JABINES MARIA SHELLY D."/>
    <s v="LIBRARY"/>
    <x v="0"/>
    <d v="2022-12-26T00:00:00"/>
    <d v="2022-12-29T00:00:00"/>
    <s v="VL"/>
    <m/>
    <s v="3 VL"/>
    <n v="3"/>
    <m/>
  </r>
  <r>
    <n v="1625"/>
    <x v="38"/>
    <x v="221"/>
    <s v="VILLANUEVA RICHELLE A."/>
    <s v="TICC"/>
    <x v="0"/>
    <d v="2022-12-12T00:00:00"/>
    <d v="2022-12-13T00:00:00"/>
    <s v="VL"/>
    <m/>
    <s v="2 VL"/>
    <n v="2"/>
    <m/>
  </r>
  <r>
    <n v="1626"/>
    <x v="38"/>
    <x v="221"/>
    <s v="ANGCAYA IRENE V."/>
    <s v="TICC"/>
    <x v="0"/>
    <d v="2022-12-02T00:00:00"/>
    <d v="2022-12-02T00:00:00"/>
    <s v="SL"/>
    <m/>
    <s v="1 SL"/>
    <n v="1"/>
    <m/>
  </r>
  <r>
    <n v="1627"/>
    <x v="38"/>
    <x v="350"/>
    <s v="ANGCAYA IRENE V."/>
    <s v="TICC"/>
    <x v="0"/>
    <d v="2022-12-23T00:00:00"/>
    <d v="2022-12-23T00:00:00"/>
    <s v="VL"/>
    <m/>
    <s v="1 VL"/>
    <n v="1"/>
    <m/>
  </r>
  <r>
    <n v="1627"/>
    <x v="38"/>
    <x v="350"/>
    <s v="ANGCAYA IRENE V."/>
    <s v="TICC"/>
    <x v="0"/>
    <d v="2022-12-27T00:00:00"/>
    <d v="2022-12-27T00:00:00"/>
    <s v="VL"/>
    <m/>
    <s v="1 VL"/>
    <n v="1"/>
    <m/>
  </r>
  <r>
    <n v="1628"/>
    <x v="38"/>
    <x v="372"/>
    <s v="COSA PAOLA GRACE P."/>
    <s v="ASSESSOR"/>
    <x v="0"/>
    <d v="2022-12-07T00:00:00"/>
    <d v="2022-12-07T00:00:00"/>
    <s v="SL"/>
    <m/>
    <s v="1 SL"/>
    <n v="1"/>
    <m/>
  </r>
  <r>
    <n v="1629"/>
    <x v="38"/>
    <x v="350"/>
    <s v="COSA PAOLA GRACE P."/>
    <s v="ASSESSOR"/>
    <x v="0"/>
    <d v="2022-11-23T00:00:00"/>
    <d v="2022-11-23T00:00:00"/>
    <s v="SL"/>
    <m/>
    <s v="1 SL"/>
    <n v="1"/>
    <m/>
  </r>
  <r>
    <n v="1630"/>
    <x v="38"/>
    <x v="350"/>
    <s v="COSA PAOLA GRACE P."/>
    <s v="ASSESSOR"/>
    <x v="0"/>
    <d v="2022-11-25T00:00:00"/>
    <d v="2022-11-25T00:00:00"/>
    <s v="SL"/>
    <m/>
    <s v="1 SL"/>
    <n v="1"/>
    <m/>
  </r>
  <r>
    <n v="1631"/>
    <x v="38"/>
    <x v="357"/>
    <s v="GATPANDAN MICHAEL E."/>
    <s v="GSO"/>
    <x v="0"/>
    <d v="2022-11-28T00:00:00"/>
    <d v="2022-11-28T00:00:00"/>
    <s v="SL"/>
    <m/>
    <s v="1 SL"/>
    <n v="1"/>
    <m/>
  </r>
  <r>
    <n v="1632"/>
    <x v="38"/>
    <x v="364"/>
    <s v="MAMARIL JOSEFINA P."/>
    <s v="TICC"/>
    <x v="0"/>
    <d v="2022-12-23T00:00:00"/>
    <d v="2022-12-23T00:00:00"/>
    <s v="OTHER"/>
    <s v="SEC 21 EO 292- SPECIAL PRIVILEGE"/>
    <s v="1 OTHER"/>
    <n v="1"/>
    <m/>
  </r>
  <r>
    <n v="1633"/>
    <x v="38"/>
    <x v="221"/>
    <s v="GATPANDAN MICHAEL E."/>
    <s v="GSO"/>
    <x v="0"/>
    <d v="2022-12-01T00:00:00"/>
    <d v="2022-12-02T00:00:00"/>
    <s v="SL"/>
    <m/>
    <s v="2 SL"/>
    <n v="2"/>
    <m/>
  </r>
  <r>
    <n v="1634"/>
    <x v="38"/>
    <x v="221"/>
    <s v="ABELA IMELDA C."/>
    <s v="ACCOUNTING"/>
    <x v="0"/>
    <d v="2022-12-01T00:00:00"/>
    <d v="2022-12-02T00:00:00"/>
    <s v="SL"/>
    <m/>
    <s v="2 SL"/>
    <n v="2"/>
    <m/>
  </r>
  <r>
    <n v="1635"/>
    <x v="38"/>
    <x v="221"/>
    <s v="ABELA IMELDA C."/>
    <s v="ACCOUNTING"/>
    <x v="0"/>
    <d v="2022-11-22T00:00:00"/>
    <d v="2022-11-22T00:00:00"/>
    <s v="SL"/>
    <m/>
    <s v="1 SL"/>
    <n v="1"/>
    <m/>
  </r>
  <r>
    <n v="1636"/>
    <x v="38"/>
    <x v="353"/>
    <s v="ROMILLA MARIBEL P."/>
    <s v="ACCOUNTING"/>
    <x v="0"/>
    <d v="2022-12-09T00:00:00"/>
    <d v="2022-12-09T00:00:00"/>
    <s v="VL"/>
    <m/>
    <s v="1 VL"/>
    <n v="1"/>
    <m/>
  </r>
  <r>
    <n v="1636"/>
    <x v="38"/>
    <x v="353"/>
    <s v="ROMILLA MARIBEL P."/>
    <s v="ACCOUNTING"/>
    <x v="0"/>
    <d v="2022-12-19T00:00:00"/>
    <d v="2022-12-19T00:00:00"/>
    <s v="VL"/>
    <m/>
    <s v="1 VL"/>
    <n v="1"/>
    <m/>
  </r>
  <r>
    <n v="1637"/>
    <x v="38"/>
    <x v="374"/>
    <s v="ROMILLA MARIBEL P."/>
    <s v="ACCOUNTING"/>
    <x v="0"/>
    <d v="2022-11-21T00:00:00"/>
    <d v="2022-11-21T00:00:00"/>
    <s v="SL"/>
    <m/>
    <s v="1 SL"/>
    <n v="1"/>
    <m/>
  </r>
  <r>
    <n v="1637"/>
    <x v="38"/>
    <x v="374"/>
    <s v="ROMILLA MARIBEL P."/>
    <s v="ACCOUNTING"/>
    <x v="0"/>
    <d v="2022-11-23T00:00:00"/>
    <d v="2022-11-23T00:00:00"/>
    <s v="SL"/>
    <m/>
    <s v="1 SL"/>
    <n v="1"/>
    <m/>
  </r>
  <r>
    <n v="1638"/>
    <x v="38"/>
    <x v="358"/>
    <s v="DEL MUNDO JONAS B."/>
    <s v="CHO"/>
    <x v="0"/>
    <d v="2022-12-13T00:00:00"/>
    <d v="2022-12-13T00:00:00"/>
    <s v="SL"/>
    <m/>
    <s v="1 SL"/>
    <n v="1"/>
    <m/>
  </r>
  <r>
    <n v="1639"/>
    <x v="38"/>
    <x v="377"/>
    <s v="COSINO RIMWELL  "/>
    <s v="CHO"/>
    <x v="0"/>
    <d v="2022-12-28T00:00:00"/>
    <d v="2022-12-29T00:00:00"/>
    <s v="OTHER"/>
    <s v="SEC 21 EO 292- SPECIAL PRIVILEGE"/>
    <s v="2 OTHER"/>
    <n v="2"/>
    <m/>
  </r>
  <r>
    <n v="1640"/>
    <x v="38"/>
    <x v="377"/>
    <s v="ZAFRA REYNANTE B."/>
    <s v="TICC"/>
    <x v="0"/>
    <d v="2022-12-26T00:00:00"/>
    <d v="2022-12-29T00:00:00"/>
    <s v="VL"/>
    <s v="SEC 25 EO 292- FORCE LEAVE"/>
    <s v="3 VL"/>
    <n v="3"/>
    <m/>
  </r>
  <r>
    <n v="1641"/>
    <x v="38"/>
    <x v="358"/>
    <s v="RODRIGUEZ JOSEPHINE R."/>
    <s v="TICC"/>
    <x v="0"/>
    <d v="2022-12-16T00:00:00"/>
    <d v="2022-12-16T00:00:00"/>
    <s v="OTHER"/>
    <s v="SEC 21 EO 292- SPECIAL PRIVILEGE"/>
    <s v="1 OTHER"/>
    <n v="1"/>
    <m/>
  </r>
  <r>
    <n v="1642"/>
    <x v="38"/>
    <x v="365"/>
    <s v="RODRIGUEZ JOSEPHINE R."/>
    <s v="TICC"/>
    <x v="0"/>
    <d v="2022-12-23T00:00:00"/>
    <d v="2022-12-29T00:00:00"/>
    <s v="VL"/>
    <s v="SEC 25 EO 292- FORCE LEAVE"/>
    <s v="4 VL"/>
    <n v="4"/>
    <m/>
  </r>
  <r>
    <n v="1643"/>
    <x v="38"/>
    <x v="358"/>
    <s v="VARGAS MELINDA M."/>
    <s v="CSWDO"/>
    <x v="0"/>
    <d v="2022-12-13T00:00:00"/>
    <d v="2022-12-13T00:00:00"/>
    <s v="SL"/>
    <m/>
    <s v="1 SL"/>
    <n v="1"/>
    <m/>
  </r>
  <r>
    <n v="1644"/>
    <x v="38"/>
    <x v="372"/>
    <s v="PATERNO MARIA LOURDERS P."/>
    <s v="CCT"/>
    <x v="0"/>
    <d v="2022-12-06T00:00:00"/>
    <d v="2022-12-07T00:00:00"/>
    <s v="SL"/>
    <m/>
    <s v="2 SL"/>
    <n v="2"/>
    <m/>
  </r>
  <r>
    <n v="1645"/>
    <x v="38"/>
    <x v="366"/>
    <s v="MERJILLA JEANETTE B."/>
    <s v="TICC"/>
    <x v="0"/>
    <d v="2022-12-19T00:00:00"/>
    <d v="2022-12-19T00:00:00"/>
    <s v="VL"/>
    <m/>
    <s v="1 VL"/>
    <n v="1"/>
    <m/>
  </r>
  <r>
    <n v="1645"/>
    <x v="38"/>
    <x v="366"/>
    <s v="MERJILLA JEANETTE B."/>
    <s v="TICC"/>
    <x v="0"/>
    <d v="2022-12-28T00:00:00"/>
    <d v="2022-12-28T00:00:00"/>
    <s v="VL"/>
    <m/>
    <s v="1 VL"/>
    <n v="1"/>
    <m/>
  </r>
  <r>
    <n v="1646"/>
    <x v="38"/>
    <x v="350"/>
    <s v="CESICAR JOCHELLE JOAN S."/>
    <s v="TICC/TCCH"/>
    <x v="0"/>
    <d v="2022-12-02T00:00:00"/>
    <d v="2022-12-02T00:00:00"/>
    <s v="VL"/>
    <m/>
    <s v="1 VL"/>
    <n v="1"/>
    <m/>
  </r>
  <r>
    <n v="1647"/>
    <x v="38"/>
    <x v="348"/>
    <s v="CESICAR JOCHELLE JOAN S."/>
    <s v="TICC/TCCH"/>
    <x v="0"/>
    <d v="2022-12-21T00:00:00"/>
    <d v="2022-12-22T00:00:00"/>
    <s v="SL"/>
    <m/>
    <s v="2 SL"/>
    <n v="2"/>
    <m/>
  </r>
  <r>
    <n v="1648"/>
    <x v="38"/>
    <x v="350"/>
    <s v="ZAFRA REYNANTE B."/>
    <s v="TICC"/>
    <x v="0"/>
    <d v="2022-11-24T00:00:00"/>
    <d v="2022-11-25T00:00:00"/>
    <s v="SL"/>
    <m/>
    <s v="2 SL"/>
    <n v="2"/>
    <m/>
  </r>
  <r>
    <n v="1649"/>
    <x v="38"/>
    <x v="365"/>
    <s v="HERNANDEZ RODERICK M."/>
    <s v="EEO/CITY MARKET"/>
    <x v="0"/>
    <d v="2022-12-19T00:00:00"/>
    <d v="2022-12-22T00:00:00"/>
    <s v="VL"/>
    <s v="SEC 25 EO 292- FORCE LEAVE"/>
    <s v="4 VL"/>
    <n v="4"/>
    <m/>
  </r>
  <r>
    <n v="1649"/>
    <x v="38"/>
    <x v="365"/>
    <s v="HERNANDEZ RODERICK M."/>
    <s v="EEO/CITY MARKET"/>
    <x v="0"/>
    <d v="2022-12-26T00:00:00"/>
    <d v="2022-12-27T00:00:00"/>
    <s v="VL"/>
    <s v="SEC 25 EO 292- FORCE LEAVE"/>
    <s v="1 VL"/>
    <n v="1"/>
    <m/>
  </r>
  <r>
    <n v="1650"/>
    <x v="38"/>
    <x v="364"/>
    <s v="LANDICHO ROSALINA B."/>
    <s v="EEO/CITY MARKET"/>
    <x v="0"/>
    <d v="2022-12-23T00:00:00"/>
    <d v="2022-12-31T00:00:00"/>
    <s v="OTHER"/>
    <s v="SOLO PARENT"/>
    <s v="4 OTHER"/>
    <n v="4"/>
    <m/>
  </r>
  <r>
    <n v="1651"/>
    <x v="38"/>
    <x v="366"/>
    <s v="LOGROÑO JONATHAN C."/>
    <s v="EEO/CITY MARKET"/>
    <x v="2"/>
    <d v="2022-12-19T00:00:00"/>
    <d v="2022-12-19T00:00:00"/>
    <s v="VL"/>
    <m/>
    <s v="1 VL"/>
    <n v="1"/>
    <m/>
  </r>
  <r>
    <n v="1652"/>
    <x v="38"/>
    <x v="365"/>
    <s v="BRON FLORENCIO L."/>
    <s v="EEO/CITY MARKET"/>
    <x v="0"/>
    <d v="2022-12-18T00:00:00"/>
    <d v="2022-12-18T00:00:00"/>
    <s v="OTHER"/>
    <s v="SEC 21 EO 292- SPECIAL PRIVILEGE"/>
    <s v="0 OTHER"/>
    <n v="0"/>
    <m/>
  </r>
  <r>
    <n v="1653"/>
    <x v="38"/>
    <x v="358"/>
    <s v="DIMAANO LEOVIGILDA A."/>
    <s v="EEO/CITY MARKET"/>
    <x v="0"/>
    <d v="2022-12-22T00:00:00"/>
    <d v="2022-12-23T00:00:00"/>
    <s v="OTHER"/>
    <s v="SEC 21 EO 292- SPECIAL PRIVILEGE"/>
    <s v="2 OTHER"/>
    <n v="2"/>
    <m/>
  </r>
  <r>
    <n v="1654"/>
    <x v="38"/>
    <x v="358"/>
    <s v="MULINGTAPANG GUILLERMA O."/>
    <s v="GSO"/>
    <x v="0"/>
    <d v="2022-12-28T00:00:00"/>
    <d v="2022-12-29T00:00:00"/>
    <s v="VL"/>
    <s v="SEC 25 EO 292- FORCE LEAVE"/>
    <s v="2 VL"/>
    <n v="2"/>
    <m/>
  </r>
  <r>
    <n v="1655"/>
    <x v="38"/>
    <x v="372"/>
    <s v="PAGLINAWAN JESSIE M."/>
    <s v="CENRO"/>
    <x v="0"/>
    <d v="2022-12-05T00:00:00"/>
    <d v="2022-12-06T00:00:00"/>
    <s v="SL"/>
    <m/>
    <s v="2 SL"/>
    <n v="2"/>
    <m/>
  </r>
  <r>
    <n v="1656"/>
    <x v="38"/>
    <x v="366"/>
    <s v="ESTIEBER ARISTOTLE B."/>
    <s v="CENRO"/>
    <x v="0"/>
    <d v="2022-12-12T00:00:00"/>
    <d v="2022-12-12T00:00:00"/>
    <s v="OTHER"/>
    <s v="SEC 21 EO 292- SPECIAL PRIVILEGE"/>
    <s v="1 OTHER"/>
    <n v="1"/>
    <m/>
  </r>
  <r>
    <n v="1657"/>
    <x v="38"/>
    <x v="357"/>
    <s v="DERLA ARTHUR D."/>
    <s v="CENRO"/>
    <x v="0"/>
    <d v="2022-11-28T00:00:00"/>
    <d v="2022-11-28T00:00:00"/>
    <m/>
    <m/>
    <s v="1 "/>
    <n v="1"/>
    <m/>
  </r>
  <r>
    <n v="1658"/>
    <x v="38"/>
    <x v="352"/>
    <s v="DERLA ARTHUR D."/>
    <s v="CENRO"/>
    <x v="0"/>
    <d v="2022-12-08T00:00:00"/>
    <d v="2022-12-10T00:00:00"/>
    <s v="VL"/>
    <m/>
    <s v="1 VL"/>
    <n v="1"/>
    <m/>
  </r>
  <r>
    <n v="1659"/>
    <x v="38"/>
    <x v="352"/>
    <s v="OBINA APOLINARIO B."/>
    <s v="CENRO"/>
    <x v="0"/>
    <d v="2022-11-29T00:00:00"/>
    <d v="2022-11-30T00:00:00"/>
    <s v="SL"/>
    <m/>
    <s v="2 SL"/>
    <n v="2"/>
    <m/>
  </r>
  <r>
    <n v="1660"/>
    <x v="38"/>
    <x v="104"/>
    <s v="PEREÑA VERGILIO R."/>
    <s v="TICC"/>
    <x v="0"/>
    <d v="2022-10-10T00:00:00"/>
    <d v="2022-10-10T00:00:00"/>
    <s v="SL"/>
    <m/>
    <s v="1 SL"/>
    <n v="1"/>
    <m/>
  </r>
  <r>
    <n v="1661"/>
    <x v="38"/>
    <x v="365"/>
    <s v="GUEVARRA ROLANDO  "/>
    <s v="CENRO"/>
    <x v="0"/>
    <d v="2022-12-10T00:00:00"/>
    <d v="2022-12-10T00:00:00"/>
    <s v="SL"/>
    <m/>
    <s v="0 SL"/>
    <n v="0"/>
    <m/>
  </r>
  <r>
    <n v="1662"/>
    <x v="38"/>
    <x v="358"/>
    <s v="OBINA JAIME"/>
    <s v="CENRO"/>
    <x v="0"/>
    <d v="2022-12-12T00:00:00"/>
    <d v="2022-12-12T00:00:00"/>
    <s v="SL"/>
    <m/>
    <s v="1 SL"/>
    <n v="1"/>
    <m/>
  </r>
  <r>
    <n v="1663"/>
    <x v="38"/>
    <x v="358"/>
    <s v="RODRIGUEZ RUEL  "/>
    <s v="CENRO"/>
    <x v="1"/>
    <d v="2022-12-11T00:00:00"/>
    <d v="2022-12-12T00:00:00"/>
    <s v="SL"/>
    <m/>
    <s v="1 SL"/>
    <n v="1"/>
    <m/>
  </r>
  <r>
    <n v="1664"/>
    <x v="38"/>
    <x v="352"/>
    <s v="LORILLA LOIDA P."/>
    <s v="TCSNHS-ISHS"/>
    <x v="0"/>
    <d v="2022-12-23T00:00:00"/>
    <d v="2022-12-29T00:00:00"/>
    <s v="VL"/>
    <s v="SEC 25 EO 292- FORCE LEAVE"/>
    <s v="4 VL"/>
    <n v="4"/>
    <m/>
  </r>
  <r>
    <n v="1665"/>
    <x v="38"/>
    <x v="366"/>
    <s v="GONZALES CHRISTI NERISSE E."/>
    <s v="CEO"/>
    <x v="0"/>
    <d v="2022-12-19T00:00:00"/>
    <d v="2022-12-19T00:00:00"/>
    <s v="VL"/>
    <s v="SEC 25 EO 292- FORCE LEAVE"/>
    <s v="1 VL"/>
    <n v="1"/>
    <m/>
  </r>
  <r>
    <n v="1666"/>
    <x v="38"/>
    <x v="365"/>
    <s v="MALANAN JENNYLYN R."/>
    <s v="PICNIC GROVE"/>
    <x v="0"/>
    <d v="2022-11-09T00:00:00"/>
    <d v="2022-11-30T00:00:00"/>
    <s v="OTHER"/>
    <s v="SEC 55 REHABILATATION"/>
    <s v="16 OTHER"/>
    <n v="16"/>
    <m/>
  </r>
  <r>
    <n v="1667"/>
    <x v="38"/>
    <x v="378"/>
    <s v="SIM JO RITZELLE C."/>
    <s v="CHO"/>
    <x v="1"/>
    <d v="2022-12-27T00:00:00"/>
    <d v="2022-12-29T00:00:00"/>
    <s v="VL"/>
    <m/>
    <s v="3 VL"/>
    <n v="3"/>
    <m/>
  </r>
  <r>
    <n v="1668"/>
    <x v="38"/>
    <x v="352"/>
    <s v="REMOLLENO MICHELLE U."/>
    <s v="CHO"/>
    <x v="1"/>
    <d v="2022-12-26T00:00:00"/>
    <d v="2022-12-28T00:00:00"/>
    <s v="VL"/>
    <s v="SEC 25 EO 292- FORCE LEAVE"/>
    <s v="2 VL"/>
    <n v="2"/>
    <m/>
  </r>
  <r>
    <n v="1669"/>
    <x v="38"/>
    <x v="221"/>
    <s v="ENRIQUEZ ANABEL O."/>
    <s v="CHO"/>
    <x v="0"/>
    <d v="2022-12-15T00:00:00"/>
    <d v="2022-12-16T00:00:00"/>
    <s v="VL"/>
    <s v="SEC 25 EO 292- FORCE LEAVE"/>
    <s v="2 VL"/>
    <n v="2"/>
    <m/>
  </r>
  <r>
    <n v="1669"/>
    <x v="38"/>
    <x v="221"/>
    <s v="ENRIQUEZ ANABEL O."/>
    <s v="CHO"/>
    <x v="0"/>
    <d v="2022-12-27T00:00:00"/>
    <d v="2022-12-29T00:00:00"/>
    <s v="VL"/>
    <s v="SEC 25 EO 292- FORCE LEAVE"/>
    <s v="3 VL"/>
    <n v="3"/>
    <m/>
  </r>
  <r>
    <n v="1670"/>
    <x v="38"/>
    <x v="221"/>
    <s v="DEMATERA PEDRO B."/>
    <s v="CCR"/>
    <x v="0"/>
    <d v="2022-12-23T00:00:00"/>
    <d v="2022-12-29T00:00:00"/>
    <s v="VL"/>
    <s v="SEC 25 EO 292- FORCE LEAVE"/>
    <s v="4 VL"/>
    <n v="4"/>
    <m/>
  </r>
  <r>
    <n v="1671"/>
    <x v="38"/>
    <x v="221"/>
    <s v="DEMATERA PEDRO B."/>
    <s v="CCR"/>
    <x v="0"/>
    <d v="2022-12-09T00:00:00"/>
    <d v="2022-12-09T00:00:00"/>
    <s v="OTHER"/>
    <s v="SEC 21 EO 292- SPECIAL PRIVILEGE"/>
    <s v="1 OTHER"/>
    <n v="1"/>
    <m/>
  </r>
  <r>
    <n v="1672"/>
    <x v="38"/>
    <x v="373"/>
    <s v="MERCARDO RENGIE M."/>
    <s v="LCR"/>
    <x v="0"/>
    <d v="2022-12-20T00:00:00"/>
    <d v="2022-12-22T00:00:00"/>
    <s v="OTHER"/>
    <s v="SEC 21 EO 292- SPECIAL PRIVILEGE"/>
    <s v="3 OTHER"/>
    <n v="3"/>
    <m/>
  </r>
  <r>
    <n v="1673"/>
    <x v="38"/>
    <x v="373"/>
    <s v="MERCARDO RENGIE M."/>
    <s v="LCR"/>
    <x v="0"/>
    <d v="2022-12-23T00:00:00"/>
    <d v="2022-12-29T00:00:00"/>
    <s v="VL"/>
    <s v="SEC 25 EO 292- FORCE LEAVE"/>
    <s v="4 VL"/>
    <n v="4"/>
    <m/>
  </r>
  <r>
    <n v="1674"/>
    <x v="38"/>
    <x v="353"/>
    <s v="ANGCAYA JENNY ROSE S."/>
    <s v="CTO-LICENSE"/>
    <x v="0"/>
    <d v="2022-12-15T00:00:00"/>
    <d v="2022-12-15T00:00:00"/>
    <s v="VL"/>
    <s v="SEC 25 EO 292- FORCE LEAVE"/>
    <s v="1 VL"/>
    <n v="1"/>
    <m/>
  </r>
  <r>
    <n v="1674"/>
    <x v="38"/>
    <x v="353"/>
    <s v="ANGCAYA JENNY ROSE S."/>
    <s v="CTO-LICENSE"/>
    <x v="0"/>
    <d v="2022-12-21T00:00:00"/>
    <d v="2022-12-21T00:00:00"/>
    <s v="VL"/>
    <s v="SEC 25 EO 292- FORCE LEAVE"/>
    <s v="1 VL"/>
    <n v="1"/>
    <m/>
  </r>
  <r>
    <n v="1674"/>
    <x v="38"/>
    <x v="353"/>
    <s v="ANGCAYA JENNY ROSE S."/>
    <s v="CTO-LICENSE"/>
    <x v="0"/>
    <d v="2022-12-27T00:00:00"/>
    <d v="2022-12-27T00:00:00"/>
    <s v="VL"/>
    <s v="SEC 25 EO 292- FORCE LEAVE"/>
    <s v="1 VL"/>
    <n v="1"/>
    <m/>
  </r>
  <r>
    <n v="1675"/>
    <x v="38"/>
    <x v="369"/>
    <s v="PRIMO GRACE M."/>
    <s v="EEO/CITY MARKET"/>
    <x v="0"/>
    <d v="2022-12-13T00:00:00"/>
    <d v="2022-12-14T00:00:00"/>
    <s v="VL"/>
    <s v="SEC 25 EO 292- FORCE LEAVE"/>
    <s v="2 VL"/>
    <n v="2"/>
    <m/>
  </r>
  <r>
    <n v="1675"/>
    <x v="38"/>
    <x v="369"/>
    <s v="PRIMO GRACE M."/>
    <s v="EEO/CITY MARKET"/>
    <x v="0"/>
    <d v="2022-12-22T00:00:00"/>
    <d v="2022-12-22T00:00:00"/>
    <s v="VL"/>
    <s v="SEC 25 EO 292- FORCE LEAVE"/>
    <s v="1 VL"/>
    <n v="1"/>
    <m/>
  </r>
  <r>
    <n v="1675"/>
    <x v="38"/>
    <x v="369"/>
    <s v="PRIMO GRACE M."/>
    <s v="EEO/CITY MARKET"/>
    <x v="0"/>
    <d v="2022-12-27T00:00:00"/>
    <d v="2022-12-27T00:00:00"/>
    <s v="VL"/>
    <s v="SEC 25 EO 292- FORCE LEAVE"/>
    <s v="1 VL"/>
    <n v="1"/>
    <m/>
  </r>
  <r>
    <n v="1675"/>
    <x v="38"/>
    <x v="369"/>
    <s v="PRIMO GRACE M."/>
    <s v="EEO/CITY MARKET"/>
    <x v="0"/>
    <d v="2022-12-29T00:00:00"/>
    <d v="2022-12-29T00:00:00"/>
    <s v="VL"/>
    <s v="SEC 25 EO 292- FORCE LEAVE"/>
    <s v="1 VL"/>
    <n v="1"/>
    <m/>
  </r>
  <r>
    <n v="1676"/>
    <x v="38"/>
    <x v="353"/>
    <s v="DIMAILIG ARLYN R."/>
    <s v="MAHOGANY MARKET"/>
    <x v="0"/>
    <d v="2022-12-15T00:00:00"/>
    <d v="2022-12-16T00:00:00"/>
    <s v="VL"/>
    <s v="SEC 25 EO 292- FORCE LEAVE"/>
    <s v="2 VL"/>
    <n v="2"/>
    <m/>
  </r>
  <r>
    <n v="1677"/>
    <x v="38"/>
    <x v="353"/>
    <s v="CABANLIT ZOSIMA M."/>
    <s v="MAHOGANY MARKET"/>
    <x v="0"/>
    <d v="2022-12-16T00:00:00"/>
    <d v="2022-12-20T00:00:00"/>
    <s v="VL"/>
    <s v="SEC 25 EO 292- FORCE LEAVE"/>
    <s v="3 VL"/>
    <n v="3"/>
    <m/>
  </r>
  <r>
    <n v="1677"/>
    <x v="38"/>
    <x v="353"/>
    <s v="CABANLIT ZOSIMA M."/>
    <s v="MAHOGANY MARKET"/>
    <x v="0"/>
    <d v="2022-12-23T00:00:00"/>
    <d v="2022-12-27T00:00:00"/>
    <s v="VL"/>
    <s v="SEC 25 EO 292- FORCE LEAVE"/>
    <s v="2 VL"/>
    <n v="2"/>
    <m/>
  </r>
  <r>
    <n v="1678"/>
    <x v="38"/>
    <x v="349"/>
    <s v="GATPANDAN MICHAEL E."/>
    <s v="GSO"/>
    <x v="0"/>
    <d v="2022-11-21T00:00:00"/>
    <d v="2022-11-21T00:00:00"/>
    <s v="SL"/>
    <m/>
    <s v="1 SL"/>
    <n v="1"/>
    <m/>
  </r>
  <r>
    <n v="1679"/>
    <x v="38"/>
    <x v="171"/>
    <s v="MARASIGAN BIENVENIDO E."/>
    <s v="GSO"/>
    <x v="0"/>
    <d v="2022-11-10T00:00:00"/>
    <d v="2022-11-11T00:00:00"/>
    <s v="SL"/>
    <m/>
    <s v="2 SL"/>
    <n v="2"/>
    <m/>
  </r>
  <r>
    <n v="1680"/>
    <x v="38"/>
    <x v="24"/>
    <s v="SUMAGUI FELICITAS M."/>
    <s v="CSWDO"/>
    <x v="0"/>
    <d v="2022-12-22T00:00:00"/>
    <d v="2022-12-22T00:00:00"/>
    <s v="VL"/>
    <s v="SEC 25 EO 292- FORCE LEAVE"/>
    <s v="1 VL"/>
    <n v="1"/>
    <m/>
  </r>
  <r>
    <n v="1681"/>
    <x v="38"/>
    <x v="171"/>
    <s v="GATPANDAN MICHAEL E."/>
    <s v="GSO"/>
    <x v="0"/>
    <d v="2022-11-24T00:00:00"/>
    <d v="2022-11-25T00:00:00"/>
    <s v="VL"/>
    <m/>
    <s v="2 VL"/>
    <n v="2"/>
    <m/>
  </r>
  <r>
    <n v="1682"/>
    <x v="38"/>
    <x v="362"/>
    <s v="PRIMO GRACE M."/>
    <s v="EEO/CITY MARKET"/>
    <x v="0"/>
    <d v="2022-11-22T00:00:00"/>
    <d v="2022-11-22T00:00:00"/>
    <s v="OTHER"/>
    <s v="SEC 21 EO 292- SPECIAL PRIVILEGE"/>
    <s v="1 OTHER"/>
    <n v="1"/>
    <m/>
  </r>
  <r>
    <n v="1683"/>
    <x v="38"/>
    <x v="173"/>
    <s v="OBINA JAIME"/>
    <s v="CENRO"/>
    <x v="0"/>
    <d v="1903-01-30T00:00:00"/>
    <d v="2022-11-30T00:00:00"/>
    <s v="VL"/>
    <s v="SEC 25 EO 292- FORCE LEAVE"/>
    <s v="31261 VL"/>
    <n v="31261"/>
    <m/>
  </r>
  <r>
    <n v="1684"/>
    <x v="38"/>
    <x v="154"/>
    <s v="AMBION MARIETA B."/>
    <s v="CENRO"/>
    <x v="0"/>
    <d v="2022-11-23T00:00:00"/>
    <d v="2022-11-25T00:00:00"/>
    <s v="VL"/>
    <s v="SEC 25 EO 292- FORCE LEAVE"/>
    <s v="3 VL"/>
    <n v="3"/>
    <m/>
  </r>
  <r>
    <n v="1685"/>
    <x v="38"/>
    <x v="172"/>
    <s v="RODENAS ALBERT RAPHAEL  "/>
    <s v="CENRO"/>
    <x v="0"/>
    <d v="2022-11-28T00:00:00"/>
    <d v="2022-11-30T00:00:00"/>
    <s v="VL"/>
    <s v="SEC 25 EO 292- FORCE LEAVE"/>
    <s v="3 VL"/>
    <n v="3"/>
    <m/>
  </r>
  <r>
    <n v="1686"/>
    <x v="38"/>
    <x v="154"/>
    <s v="MULINGTAPANG GUILLERMA O."/>
    <s v="GSO"/>
    <x v="0"/>
    <d v="2022-11-24T00:00:00"/>
    <d v="2022-11-25T00:00:00"/>
    <s v="VL"/>
    <s v="SEC 25 EO 292- FORCE LEAVE"/>
    <s v="2 VL"/>
    <n v="2"/>
    <m/>
  </r>
  <r>
    <n v="1687"/>
    <x v="38"/>
    <x v="166"/>
    <s v="MARDO MELINDA E."/>
    <s v="ADMIN"/>
    <x v="0"/>
    <d v="2022-11-17T00:00:00"/>
    <d v="2022-11-18T00:00:00"/>
    <s v="VL"/>
    <s v="SEC 25 EO 292- FORCE LEAVE"/>
    <s v="2 VL"/>
    <n v="2"/>
    <m/>
  </r>
  <r>
    <n v="1687"/>
    <x v="38"/>
    <x v="166"/>
    <s v="MARDO MELINDA E."/>
    <s v="ADMIN"/>
    <x v="0"/>
    <d v="2022-11-24T00:00:00"/>
    <d v="2022-11-24T00:00:00"/>
    <s v="VL"/>
    <s v="SEC 25 EO 292- FORCE LEAVE"/>
    <s v="1 VL"/>
    <n v="1"/>
    <m/>
  </r>
  <r>
    <n v="1688"/>
    <x v="38"/>
    <x v="352"/>
    <s v="RAMA RAQUEL J."/>
    <s v="INTERNAL"/>
    <x v="0"/>
    <d v="2022-12-09T00:00:00"/>
    <d v="2022-12-09T00:00:00"/>
    <s v="VL"/>
    <s v="SEC 25 EO 292- FORCE LEAVE"/>
    <s v="1 VL"/>
    <n v="1"/>
    <m/>
  </r>
  <r>
    <n v="1688"/>
    <x v="38"/>
    <x v="352"/>
    <s v="RAMA RAQUEL J."/>
    <s v="INTERNAL"/>
    <x v="0"/>
    <d v="2022-12-16T00:00:00"/>
    <d v="2022-12-16T00:00:00"/>
    <s v="VL"/>
    <s v="SEC 25 EO 292- FORCE LEAVE"/>
    <s v="1 VL"/>
    <n v="1"/>
    <m/>
  </r>
  <r>
    <n v="1688"/>
    <x v="38"/>
    <x v="352"/>
    <s v="RAMA RAQUEL J."/>
    <s v="INTERNAL"/>
    <x v="0"/>
    <d v="2022-12-23T00:00:00"/>
    <d v="2022-12-23T00:00:00"/>
    <s v="VL"/>
    <s v="SEC 25 EO 292- FORCE LEAVE"/>
    <s v="1 VL"/>
    <n v="1"/>
    <m/>
  </r>
  <r>
    <n v="1688"/>
    <x v="38"/>
    <x v="352"/>
    <s v="RAMA RAQUEL J."/>
    <s v="INTERNAL"/>
    <x v="0"/>
    <d v="2022-12-28T00:00:00"/>
    <d v="2022-12-29T00:00:00"/>
    <s v="VL"/>
    <s v="SEC 25 EO 292- FORCE LEAVE"/>
    <s v="2 VL"/>
    <n v="2"/>
    <m/>
  </r>
  <r>
    <n v="1689"/>
    <x v="38"/>
    <x v="221"/>
    <s v="SUMAGUI LORENA P."/>
    <s v="BIR"/>
    <x v="0"/>
    <d v="2022-11-28T00:00:00"/>
    <d v="2022-11-29T00:00:00"/>
    <s v="SL"/>
    <m/>
    <s v="2 SL"/>
    <n v="2"/>
    <m/>
  </r>
  <r>
    <n v="1690"/>
    <x v="38"/>
    <x v="221"/>
    <s v="VILLANUEVA MARILYN L."/>
    <s v="TICC"/>
    <x v="0"/>
    <d v="2022-11-30T00:00:00"/>
    <d v="2022-11-30T00:00:00"/>
    <s v="SL"/>
    <m/>
    <s v="1 SL"/>
    <n v="1"/>
    <m/>
  </r>
  <r>
    <n v="1691"/>
    <x v="38"/>
    <x v="365"/>
    <s v="ROQUITE MAIRECAR L."/>
    <s v="CCT"/>
    <x v="0"/>
    <d v="2022-12-26T00:00:00"/>
    <d v="2022-12-29T00:00:00"/>
    <s v="VL"/>
    <s v="SEC 25 EO 292- FORCE LEAVE"/>
    <s v="3 VL"/>
    <n v="3"/>
    <m/>
  </r>
  <r>
    <n v="1692"/>
    <x v="38"/>
    <x v="379"/>
    <s v="OPO CONEY V."/>
    <s v="HOUSING"/>
    <x v="0"/>
    <d v="2022-12-15T00:00:00"/>
    <d v="2022-12-15T00:00:00"/>
    <s v="VL"/>
    <s v="SEC 25 EO 292- FORCE LEAVE"/>
    <s v="1 VL"/>
    <n v="1"/>
    <m/>
  </r>
  <r>
    <n v="1692"/>
    <x v="38"/>
    <x v="379"/>
    <s v="OPO CONEY V."/>
    <s v="HOUSING"/>
    <x v="0"/>
    <d v="2022-12-19T00:00:00"/>
    <d v="2022-12-20T00:00:00"/>
    <s v="VL"/>
    <s v="SEC 25 EO 292- FORCE LEAVE"/>
    <s v="2 VL"/>
    <n v="2"/>
    <m/>
  </r>
  <r>
    <n v="1693"/>
    <x v="38"/>
    <x v="379"/>
    <s v="OPO CONEY V."/>
    <s v="HOUSING"/>
    <x v="0"/>
    <d v="2022-12-28T00:00:00"/>
    <d v="2022-12-29T00:00:00"/>
    <s v="VL"/>
    <s v="SEC 25 EO 292- FORCE LEAVE"/>
    <s v="2 VL"/>
    <n v="2"/>
    <m/>
  </r>
  <r>
    <n v="1694"/>
    <x v="38"/>
    <x v="365"/>
    <s v="PEREA BABEL G."/>
    <s v="HOUSING"/>
    <x v="0"/>
    <d v="2022-12-16T00:00:00"/>
    <d v="2022-12-16T00:00:00"/>
    <s v="VL"/>
    <s v="SEC 25 EO 292- FORCE LEAVE"/>
    <s v="1 VL"/>
    <n v="1"/>
    <m/>
  </r>
  <r>
    <n v="1694"/>
    <x v="38"/>
    <x v="365"/>
    <s v="PEREA BABEL G."/>
    <s v="HOUSING"/>
    <x v="0"/>
    <d v="2022-12-22T00:00:00"/>
    <d v="2022-12-23T00:00:00"/>
    <s v="VL"/>
    <s v="SEC 25 EO 292- FORCE LEAVE"/>
    <s v="2 VL"/>
    <n v="2"/>
    <m/>
  </r>
  <r>
    <n v="1694"/>
    <x v="38"/>
    <x v="365"/>
    <s v="PEREA BABEL G."/>
    <s v="HOUSING"/>
    <x v="0"/>
    <d v="2022-12-26T00:00:00"/>
    <d v="2022-12-27T00:00:00"/>
    <s v="VL"/>
    <s v="SEC 25 EO 292- FORCE LEAVE"/>
    <s v="1 VL"/>
    <n v="1"/>
    <m/>
  </r>
  <r>
    <n v="1695"/>
    <x v="38"/>
    <x v="352"/>
    <s v="GONZALES CHRISTI NERISSE E."/>
    <s v="CEO"/>
    <x v="0"/>
    <d v="2022-12-06T00:00:00"/>
    <d v="2022-12-07T00:00:00"/>
    <s v="VL"/>
    <s v="SEC 25 EO 292- FORCE LEAVE"/>
    <s v="2 VL"/>
    <n v="2"/>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r>
    <m/>
    <x v="39"/>
    <x v="298"/>
    <m/>
    <s v="-----"/>
    <x v="4"/>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G9" firstHeaderRow="1" firstDataRow="2" firstDataCol="1"/>
  <pivotFields count="17">
    <pivotField dataField="1" showAll="0"/>
    <pivotField axis="axisRow" showAll="0">
      <items count="15">
        <item x="0"/>
        <item x="1"/>
        <item x="2"/>
        <item x="3"/>
        <item x="4"/>
        <item x="5"/>
        <item x="6"/>
        <item sd="0" x="7"/>
        <item sd="0" x="8"/>
        <item sd="0" x="9"/>
        <item sd="0" x="10"/>
        <item sd="0" x="11"/>
        <item sd="0" x="12"/>
        <item x="13"/>
        <item t="default"/>
      </items>
    </pivotField>
    <pivotField showAll="0">
      <items count="15">
        <item x="0"/>
        <item x="1"/>
        <item x="2"/>
        <item x="3"/>
        <item x="4"/>
        <item x="5"/>
        <item x="6"/>
        <item x="7"/>
        <item x="8"/>
        <item x="9"/>
        <item x="10"/>
        <item x="11"/>
        <item x="12"/>
        <item x="13"/>
        <item t="default"/>
      </items>
    </pivotField>
    <pivotField showAll="0"/>
    <pivotField showAll="0"/>
    <pivotField axis="axisCol" showAll="0">
      <items count="6">
        <item x="4"/>
        <item x="0"/>
        <item x="3"/>
        <item x="2"/>
        <item x="1"/>
        <item t="default"/>
      </items>
    </pivotField>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 showAll="0">
      <items count="7">
        <item x="0"/>
        <item x="1"/>
        <item x="2"/>
        <item x="3"/>
        <item x="4"/>
        <item x="5"/>
        <item t="default"/>
      </items>
    </pivotField>
    <pivotField showAll="0">
      <items count="7">
        <item sd="0" x="0"/>
        <item sd="0" x="1"/>
        <item sd="0" x="2"/>
        <item sd="0" x="3"/>
        <item sd="0" x="4"/>
        <item x="5"/>
        <item t="default"/>
      </items>
    </pivotField>
  </pivotFields>
  <rowFields count="3">
    <field x="14"/>
    <field x="13"/>
    <field x="1"/>
  </rowFields>
  <rowItems count="5">
    <i>
      <x/>
    </i>
    <i>
      <x v="1"/>
    </i>
    <i>
      <x v="2"/>
    </i>
    <i>
      <x v="4"/>
    </i>
    <i t="grand">
      <x/>
    </i>
  </rowItems>
  <colFields count="1">
    <field x="5"/>
  </colFields>
  <colItems count="6">
    <i>
      <x/>
    </i>
    <i>
      <x v="1"/>
    </i>
    <i>
      <x v="2"/>
    </i>
    <i>
      <x v="3"/>
    </i>
    <i>
      <x v="4"/>
    </i>
    <i t="grand">
      <x/>
    </i>
  </colItems>
  <dataFields count="1">
    <dataField name="Count of CTRL  No" fld="0" subtotal="count" baseField="14" baseItem="2"/>
  </dataFields>
  <formats count="2">
    <format dxfId="58">
      <pivotArea outline="0" collapsedLevelsAreSubtotals="1" fieldPosition="0"/>
    </format>
    <format dxfId="57">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8">
      <pivotArea dataOnly="0" labelOnly="1" outline="0" axis="axisValues" fieldPosition="0"/>
    </format>
    <format dxfId="7">
      <pivotArea grandRow="1" outline="0" collapsedLevelsAreSubtotals="1" fieldPosition="0"/>
    </format>
    <format dxfId="6">
      <pivotArea grandRow="1" outline="0" collapsedLevelsAreSubtotals="1" fieldPosition="0"/>
    </format>
    <format dxfId="5">
      <pivotArea grandRow="1" outline="0" collapsedLevelsAreSubtotals="1" fieldPosition="0"/>
    </format>
    <format dxfId="4">
      <pivotArea dataOnly="0" labelOnly="1" grandRow="1" outline="0" fieldPosition="0"/>
    </format>
    <format dxfId="3">
      <pivotArea grandRow="1" outline="0" collapsedLevelsAreSubtotals="1" fieldPosition="0"/>
    </format>
    <format dxfId="2">
      <pivotArea dataOnly="0" labelOnly="1" grandRow="1" outline="0" fieldPosition="0"/>
    </format>
    <format dxfId="1">
      <pivotArea collapsedLevelsAreSubtotals="1" fieldPosition="0">
        <references count="1">
          <reference field="7" count="0"/>
        </references>
      </pivotArea>
    </format>
    <format dxfId="0">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43"/>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LeaveTracker" displayName="LeaveTracker" ref="A4:M4683" dataDxfId="42" headerRowCellStyle="Table Headers">
  <autoFilter ref="A4:M4683" xr:uid="{00000000-0009-0000-0100-000001000000}"/>
  <sortState xmlns:xlrd2="http://schemas.microsoft.com/office/spreadsheetml/2017/richdata2" ref="A2757:L2810">
    <sortCondition ref="A4:A3158"/>
  </sortState>
  <tableColumns count="13">
    <tableColumn id="11" xr3:uid="{00000000-0010-0000-0100-00000B000000}" name="CTRL  No" dataDxfId="41"/>
    <tableColumn id="12" xr3:uid="{00000000-0010-0000-0100-00000C000000}" name="Date Encoded" dataDxfId="40"/>
    <tableColumn id="13" xr3:uid="{00000000-0010-0000-0100-00000D000000}" name="Date File" dataDxfId="39"/>
    <tableColumn id="1" xr3:uid="{00000000-0010-0000-0100-000001000000}" name="Employee Name" totalsRowLabel="Total" dataDxfId="38" dataCellStyle="Table details"/>
    <tableColumn id="6" xr3:uid="{00000000-0010-0000-0100-000006000000}" name="Office" dataDxfId="37" dataCellStyle="Table details">
      <calculatedColumnFormula>IF(ISBLANK(LeaveTracker[[#This Row],[Employee Name]]),"-----",VLOOKUP(LeaveTracker[[#This Row],[Employee Name]],Employees[[Employee Name]:[Office]],7))</calculatedColumnFormula>
    </tableColumn>
    <tableColumn id="8" xr3:uid="{00000000-0010-0000-0100-000008000000}" name="Employment Status" dataDxfId="36" dataCellStyle="Table details">
      <calculatedColumnFormula>IF(ISBLANK(LeaveTracker[[#This Row],[Employee Name]]),"-----",VLOOKUP(LeaveTracker[[#This Row],[Employee Name]],Employees[[Employee Name]:[Office]],6))</calculatedColumnFormula>
    </tableColumn>
    <tableColumn id="2" xr3:uid="{00000000-0010-0000-0100-000002000000}" name="Start Date" dataDxfId="35" dataCellStyle="Table Dates"/>
    <tableColumn id="3" xr3:uid="{00000000-0010-0000-0100-000003000000}" name="End Date" dataDxfId="34" dataCellStyle="Table Dates"/>
    <tableColumn id="4" xr3:uid="{00000000-0010-0000-0100-000004000000}" name="Type of Leave" dataDxfId="33" dataCellStyle="Table details"/>
    <tableColumn id="7" xr3:uid="{00000000-0010-0000-0100-000007000000}" name="Specification" dataDxfId="32"/>
    <tableColumn id="10" xr3:uid="{00000000-0010-0000-0100-00000A000000}" name="Days Leave" dataDxfId="31">
      <calculatedColumnFormula>LeaveTracker[[#This Row],[Days]]&amp;" "&amp;LeaveTracker[[#This Row],[Type of Leave]]</calculatedColumnFormula>
    </tableColumn>
    <tableColumn id="5" xr3:uid="{00000000-0010-0000-0100-000005000000}" name="Days" totalsRowFunction="sum" dataDxfId="30" dataCellStyle="Table Days">
      <calculatedColumnFormula>NETWORKDAYS(LeaveTracker[[#This Row],[Start Date]],LeaveTracker[[#This Row],[End Date]],lstHolidays)</calculatedColumnFormula>
    </tableColumn>
    <tableColumn id="9" xr3:uid="{00000000-0010-0000-0100-000009000000}" name="RECEIVED BY:" dataDxfId="29"/>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Employees" displayName="Employees" ref="A3:I617" totalsRowShown="0" headerRowCellStyle="Table Headers" dataCellStyle="Table details">
  <autoFilter ref="A3:I617" xr:uid="{00000000-0009-0000-0100-000004000000}">
    <filterColumn colId="1">
      <filters>
        <filter val="FERMA AMELITA V."/>
        <filter val="FERMA ARCELI C."/>
        <filter val="FERMA ELIZA C."/>
        <filter val="FERMA ERIC N."/>
        <filter val="FERMA ETHEL GRACE N."/>
        <filter val="FERMA JOSEFA O."/>
        <filter val="FERMA MARIA I."/>
        <filter val="FERMA MARIA VICTORIA D."/>
        <filter val="FERMA RAYMOND"/>
        <filter val="FERMA ROMEO"/>
      </filters>
    </filterColumn>
  </autoFilter>
  <sortState xmlns:xlrd2="http://schemas.microsoft.com/office/spreadsheetml/2017/richdata2" ref="A4:H617">
    <sortCondition ref="B3:B617"/>
  </sortState>
  <tableColumns count="9">
    <tableColumn id="5" xr3:uid="{00000000-0010-0000-0200-000005000000}" name="NO" dataDxfId="27" dataCellStyle="Table details">
      <calculatedColumnFormula>A2+1</calculatedColumnFormula>
    </tableColumn>
    <tableColumn id="1" xr3:uid="{00000000-0010-0000-0200-000001000000}" name="Employee Name" dataDxfId="26" dataCellStyle="Table details">
      <calculatedColumnFormula>CONCATENATE(Employees[[#This Row],[Lastname]]," ",Employees[[#This Row],[Firstname]], " ",LEFT(Employees[[#This Row],[Middlename]],1),IF(ISBLANK(Employees[[#This Row],[Middlename]])," ","."))</calculatedColumnFormula>
    </tableColumn>
    <tableColumn id="11" xr3:uid="{00000000-0010-0000-0200-00000B000000}" name="Lastname" dataDxfId="25" dataCellStyle="Table details"/>
    <tableColumn id="10" xr3:uid="{00000000-0010-0000-0200-00000A000000}" name="Firstname" dataDxfId="24" dataCellStyle="Table details"/>
    <tableColumn id="9" xr3:uid="{00000000-0010-0000-0200-000009000000}" name="Middlename" dataDxfId="23" dataCellStyle="Table details"/>
    <tableColumn id="6" xr3:uid="{00000000-0010-0000-0200-000006000000}" name="Position" dataDxfId="22" dataCellStyle="Table details"/>
    <tableColumn id="2" xr3:uid="{00000000-0010-0000-0200-000002000000}" name="Employment Status" dataCellStyle="Table details"/>
    <tableColumn id="8" xr3:uid="{00000000-0010-0000-0200-000008000000}" name="Office" dataDxfId="21" dataCellStyle="Table details"/>
    <tableColumn id="3" xr3:uid="{9D1801D7-3883-44DA-914E-CCBCF9B65D5E}" name="Column1" dataDxfId="20"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CompanyHolidays" displayName="CompanyHolidays" ref="B3:C17" totalsRowShown="0" dataDxfId="19" headerRowCellStyle="Table Headers">
  <tableColumns count="2">
    <tableColumn id="1" xr3:uid="{00000000-0010-0000-0300-000001000000}" name="Company Holidays" dataCellStyle="Table Dates"/>
    <tableColumn id="2" xr3:uid="{00000000-0010-0000-03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5:I454" totalsRowShown="0" headerRowDxfId="18">
  <autoFilter ref="A5:I454" xr:uid="{00000000-0009-0000-0100-000003000000}"/>
  <sortState xmlns:xlrd2="http://schemas.microsoft.com/office/spreadsheetml/2017/richdata2" ref="A4:H407">
    <sortCondition ref="A3:A407"/>
  </sortState>
  <tableColumns count="9">
    <tableColumn id="1" xr3:uid="{00000000-0010-0000-0400-000001000000}" name="NO" dataDxfId="17">
      <calculatedColumnFormula>IF(ISBLANK(B6),"",ROW(A1))</calculatedColumnFormula>
    </tableColumn>
    <tableColumn id="2" xr3:uid="{00000000-0010-0000-0400-000002000000}" name="EMPLOYEE NAME" dataDxfId="16">
      <calculatedColumnFormula>IF(ISBLANK('List of Employees'!B5),"",'List of Employees'!B5)</calculatedColumnFormula>
    </tableColumn>
    <tableColumn id="3" xr3:uid="{00000000-0010-0000-0400-000003000000}" name="OFFICE" dataDxfId="15">
      <calculatedColumnFormula>VLOOKUP(Table3[[#This Row],[EMPLOYEE NAME]],Employees[[Employee Name]:[Office]],6)</calculatedColumnFormula>
    </tableColumn>
    <tableColumn id="4" xr3:uid="{00000000-0010-0000-0400-000004000000}" name="# SICK LEAVE" dataDxfId="14">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400-000005000000}" name="#VACATION" dataDxfId="13"/>
    <tableColumn id="6" xr3:uid="{00000000-0010-0000-0400-000006000000}" name="#MATERNITY" dataDxfId="12"/>
    <tableColumn id="7" xr3:uid="{00000000-0010-0000-0400-000007000000}" name="#PATERNITY" dataDxfId="11"/>
    <tableColumn id="8" xr3:uid="{00000000-0010-0000-0400-000008000000}" name="#OTHERS" dataDxfId="10"/>
    <tableColumn id="9" xr3:uid="{00000000-0010-0000-0400-000009000000}" name="TOTAL DAYS LEAVE" dataDxfId="9">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3:G9"/>
  <sheetViews>
    <sheetView zoomScale="95" zoomScaleNormal="95" workbookViewId="0">
      <selection activeCell="M11" sqref="M11"/>
    </sheetView>
  </sheetViews>
  <sheetFormatPr defaultRowHeight="14.4" x14ac:dyDescent="0.3"/>
  <cols>
    <col min="1" max="1" width="17.4414062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11.6640625" bestFit="1" customWidth="1"/>
    <col min="8" max="8" width="4.6640625" bestFit="1" customWidth="1"/>
    <col min="9" max="9" width="13.109375" bestFit="1" customWidth="1"/>
    <col min="10" max="10" width="7.33203125" bestFit="1" customWidth="1"/>
    <col min="11" max="11" width="13.332031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3" spans="1:7" x14ac:dyDescent="0.3">
      <c r="A3" s="26" t="s">
        <v>2022</v>
      </c>
      <c r="B3" s="26" t="s">
        <v>2023</v>
      </c>
    </row>
    <row r="4" spans="1:7" x14ac:dyDescent="0.3">
      <c r="A4" s="26" t="s">
        <v>434</v>
      </c>
      <c r="B4" t="s">
        <v>2024</v>
      </c>
      <c r="C4" t="s">
        <v>1294</v>
      </c>
      <c r="D4" t="s">
        <v>2008</v>
      </c>
      <c r="E4" t="s">
        <v>1711</v>
      </c>
      <c r="F4" t="s">
        <v>2007</v>
      </c>
      <c r="G4" t="s">
        <v>435</v>
      </c>
    </row>
    <row r="5" spans="1:7" x14ac:dyDescent="0.3">
      <c r="A5" s="48" t="s">
        <v>2018</v>
      </c>
      <c r="B5" s="62" t="s">
        <v>2025</v>
      </c>
      <c r="C5" s="62" t="s">
        <v>2025</v>
      </c>
      <c r="D5" s="62" t="s">
        <v>2025</v>
      </c>
      <c r="E5" s="62" t="s">
        <v>2025</v>
      </c>
      <c r="F5" s="62" t="s">
        <v>2025</v>
      </c>
      <c r="G5" s="62" t="s">
        <v>2025</v>
      </c>
    </row>
    <row r="6" spans="1:7" x14ac:dyDescent="0.3">
      <c r="A6" s="48" t="s">
        <v>2019</v>
      </c>
      <c r="B6" s="62" t="s">
        <v>2025</v>
      </c>
      <c r="C6" s="62">
        <v>1</v>
      </c>
      <c r="D6" s="62" t="s">
        <v>2025</v>
      </c>
      <c r="E6" s="62" t="s">
        <v>2025</v>
      </c>
      <c r="F6" s="62">
        <v>457</v>
      </c>
      <c r="G6" s="62">
        <v>458</v>
      </c>
    </row>
    <row r="7" spans="1:7" x14ac:dyDescent="0.3">
      <c r="A7" s="48" t="s">
        <v>2020</v>
      </c>
      <c r="B7" s="62" t="s">
        <v>2025</v>
      </c>
      <c r="C7" s="62">
        <v>12</v>
      </c>
      <c r="D7" s="62">
        <v>7</v>
      </c>
      <c r="E7" s="62" t="s">
        <v>2025</v>
      </c>
      <c r="F7" s="62">
        <v>879</v>
      </c>
      <c r="G7" s="62">
        <v>898</v>
      </c>
    </row>
    <row r="8" spans="1:7" x14ac:dyDescent="0.3">
      <c r="A8" s="48" t="s">
        <v>2021</v>
      </c>
      <c r="B8" s="62" t="s">
        <v>2025</v>
      </c>
      <c r="C8" s="62">
        <v>916</v>
      </c>
      <c r="D8" s="62">
        <v>1</v>
      </c>
      <c r="E8" s="62">
        <v>43</v>
      </c>
      <c r="F8" s="62">
        <v>1086</v>
      </c>
      <c r="G8" s="62">
        <v>2046</v>
      </c>
    </row>
    <row r="9" spans="1:7" x14ac:dyDescent="0.3">
      <c r="A9" s="48" t="s">
        <v>435</v>
      </c>
      <c r="B9" s="62" t="s">
        <v>2025</v>
      </c>
      <c r="C9" s="62">
        <v>929</v>
      </c>
      <c r="D9" s="62">
        <v>8</v>
      </c>
      <c r="E9" s="62">
        <v>43</v>
      </c>
      <c r="F9" s="62">
        <v>2422</v>
      </c>
      <c r="G9" s="62">
        <v>3402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3"/>
    <pageSetUpPr fitToPage="1"/>
  </sheetPr>
  <dimension ref="A1:AR22"/>
  <sheetViews>
    <sheetView showGridLines="0" zoomScale="91" zoomScaleNormal="91" workbookViewId="0">
      <selection activeCell="V2" sqref="V2"/>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2" t="s">
        <v>1827</v>
      </c>
      <c r="D2" s="72"/>
      <c r="E2" s="72"/>
      <c r="F2" s="72"/>
      <c r="G2" s="72"/>
      <c r="H2" s="72"/>
      <c r="I2" s="72"/>
      <c r="J2" s="46"/>
      <c r="K2" s="47" t="s">
        <v>1070</v>
      </c>
      <c r="L2" s="47"/>
      <c r="M2" s="75" t="str">
        <f>VLOOKUP(valSelEmployee,Employees[[Employee Name]:[Office]],6)</f>
        <v>CASUAL</v>
      </c>
      <c r="N2" s="75"/>
      <c r="O2" s="75"/>
      <c r="P2" s="75"/>
      <c r="Q2" s="75"/>
      <c r="R2" s="75"/>
      <c r="S2" s="75"/>
      <c r="U2" s="4"/>
      <c r="V2" s="4"/>
      <c r="W2" s="4"/>
      <c r="X2" s="4"/>
      <c r="Y2" s="4"/>
      <c r="Z2" s="4"/>
      <c r="AA2" s="4"/>
      <c r="AB2" s="4"/>
    </row>
    <row r="3" spans="1:44" ht="21.9" customHeight="1" thickTop="1" thickBot="1" x14ac:dyDescent="0.3">
      <c r="B3" s="13" t="s">
        <v>17</v>
      </c>
      <c r="C3" s="73">
        <v>2023</v>
      </c>
      <c r="D3" s="73"/>
      <c r="E3" s="73"/>
      <c r="F3" s="73"/>
      <c r="G3" s="73"/>
      <c r="H3" s="73"/>
      <c r="I3" s="73"/>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66" t="s">
        <v>4</v>
      </c>
      <c r="D19" s="66"/>
      <c r="E19" s="66"/>
      <c r="F19" s="7"/>
      <c r="H19" s="70" t="s">
        <v>5</v>
      </c>
      <c r="I19" s="70"/>
      <c r="J19" s="70"/>
      <c r="K19" s="70"/>
      <c r="L19" s="7"/>
      <c r="M19" s="16"/>
      <c r="N19" s="79" t="s">
        <v>74</v>
      </c>
      <c r="O19" s="79"/>
      <c r="P19" s="79"/>
      <c r="Q19" s="7"/>
      <c r="S19" s="70" t="s">
        <v>13</v>
      </c>
      <c r="T19" s="70"/>
      <c r="U19" s="70"/>
      <c r="V19" s="7"/>
      <c r="X19" s="70" t="s">
        <v>76</v>
      </c>
      <c r="Y19" s="70"/>
      <c r="Z19" s="70"/>
      <c r="AA19" s="7"/>
      <c r="AC19" s="70" t="s">
        <v>77</v>
      </c>
      <c r="AD19" s="70"/>
      <c r="AE19" s="70"/>
      <c r="AF19" s="7"/>
      <c r="AH19" s="70" t="s">
        <v>1</v>
      </c>
      <c r="AI19" s="70"/>
      <c r="AJ19" s="70"/>
      <c r="AM19" s="70" t="s">
        <v>1026</v>
      </c>
      <c r="AN19" s="70"/>
      <c r="AO19" s="70"/>
    </row>
    <row r="20" spans="2:44" ht="54.9" customHeight="1" x14ac:dyDescent="0.3">
      <c r="B20" s="27"/>
      <c r="C20" s="67">
        <f ca="1">SUMIFS(LeaveTracker[Days],LeaveTracker[Employee Name],valSelEmployee,LeaveTracker[Start Date],"&gt;="&amp;DATE(Calendar_Year,1,1),LeaveTracker[End Date],"&lt;"&amp;DATE(Calendar_Year+1,1,1))</f>
        <v>5</v>
      </c>
      <c r="D20" s="67"/>
      <c r="E20" s="67"/>
      <c r="F20" s="7"/>
      <c r="H20" s="71">
        <f>NETWORKDAYS(DATE(Calendar_Year,1,1),EDATE(DATE(Calendar_Year,1,1),12)-1)</f>
        <v>260</v>
      </c>
      <c r="I20" s="71"/>
      <c r="J20" s="71"/>
      <c r="K20" s="71"/>
      <c r="L20" s="7"/>
      <c r="N20" s="80">
        <f ca="1">SUMIFS(LeaveTracker[Days],LeaveTracker[Employee Name],valSelEmployee,LeaveTracker[Start Date],"&gt;="&amp;DATE(Calendar_Year,1,1),LeaveTracker[End Date],"&lt;"&amp;DATE(Calendar_Year+1,1,1),LeaveTracker[Type of Leave],'Leave Types'!B4)</f>
        <v>3</v>
      </c>
      <c r="O20" s="80"/>
      <c r="P20" s="80"/>
      <c r="Q20" s="7"/>
      <c r="S20" s="81">
        <f ca="1">SUMIFS(LeaveTracker[Days],LeaveTracker[Employee Name],valSelEmployee,LeaveTracker[Start Date],"&gt;="&amp;DATE(Calendar_Year,1,1),LeaveTracker[End Date],"&lt;"&amp;DATE(Calendar_Year+1,1,1),LeaveTracker[Type of Leave],'Leave Types'!B5)</f>
        <v>2</v>
      </c>
      <c r="T20" s="81"/>
      <c r="U20" s="81"/>
      <c r="V20" s="7"/>
      <c r="X20" s="76">
        <f>SUMIFS(LeaveTracker[Days],LeaveTracker[Employee Name],valSelEmployee,LeaveTracker[Start Date],"&gt;="&amp;DATE(Calendar_Year,1,1),LeaveTracker[End Date],"&lt;"&amp;DATE(Calendar_Year+1,1,1),LeaveTracker[Type of Leave],'Leave Types'!B6)</f>
        <v>0</v>
      </c>
      <c r="Y20" s="76"/>
      <c r="Z20" s="76"/>
      <c r="AA20" s="7"/>
      <c r="AC20" s="83">
        <f>SUMIFS(LeaveTracker[Days],LeaveTracker[Employee Name],valSelEmployee,LeaveTracker[Start Date],"&gt;="&amp;DATE(Calendar_Year,1,1),LeaveTracker[End Date],"&lt;"&amp;DATE(Calendar_Year+1,1,1),LeaveTracker[Type of Leave],'Leave Types'!B7)</f>
        <v>0</v>
      </c>
      <c r="AD20" s="83"/>
      <c r="AE20" s="83"/>
      <c r="AF20" s="7"/>
      <c r="AH20" s="74">
        <f>SUMIFS(LeaveTracker[Days],LeaveTracker[Employee Name],valSelEmployee,LeaveTracker[Start Date],"&gt;="&amp;DATE(Calendar_Year,1,1),LeaveTracker[End Date],"&lt;"&amp;DATE(Calendar_Year+1,1,1),LeaveTracker[Type of Leave],'Leave Types'!B8)</f>
        <v>0</v>
      </c>
      <c r="AI20" s="74"/>
      <c r="AJ20" s="74"/>
      <c r="AM20" s="82">
        <f>SUMIFS(LeaveTracker[Days],LeaveTracker[Employee Name],valSelEmployee,LeaveTracker[Start Date],"&gt;="&amp;DATE(Calendar_Year,1,1),LeaveTracker[End Date],"&lt;"&amp;DATE(Calendar_Year+1,1,1),LeaveTracker[Type of Leave],'Leave Types'!B9)</f>
        <v>0</v>
      </c>
      <c r="AN20" s="82"/>
      <c r="AO20" s="82"/>
    </row>
    <row r="21" spans="2:44" ht="21.9" customHeight="1" x14ac:dyDescent="0.3">
      <c r="C21" s="68">
        <f ca="1">SUMIFS(LeaveTracker[Days],LeaveTracker[Employee Name],valSelEmployee,LeaveTracker[Start Date],"&gt;="&amp;DATE(Calendar_Year-1,1,1),LeaveTracker[End Date],"&lt;"&amp;DATE(Calendar_Year,1,1))</f>
        <v>29</v>
      </c>
      <c r="D21" s="68"/>
      <c r="E21" s="68"/>
      <c r="F21" s="7"/>
      <c r="G21" s="3"/>
      <c r="H21" s="69">
        <f>NETWORKDAYS(DATE(Calendar_Year-1,1,1),EDATE(DATE(Calendar_Year-1,1,1),12)-1)</f>
        <v>260</v>
      </c>
      <c r="I21" s="69"/>
      <c r="J21" s="69"/>
      <c r="K21" s="69"/>
      <c r="L21" s="7"/>
      <c r="M21" s="3"/>
      <c r="N21" s="78">
        <f ca="1">SUMIFS(LeaveTracker[Days],LeaveTracker[Employee Name],valSelEmployee,LeaveTracker[Start Date],"&gt;="&amp;DATE(Calendar_Year-1,1,1),LeaveTracker[End Date],"&lt;"&amp;DATE(Calendar_Year,1,1),LeaveTracker[Type of Leave],'Leave Types'!B4)</f>
        <v>20</v>
      </c>
      <c r="O21" s="78"/>
      <c r="P21" s="78"/>
      <c r="Q21" s="7"/>
      <c r="R21" s="3"/>
      <c r="S21" s="69">
        <f ca="1">SUMIFS(LeaveTracker[Days],LeaveTracker[Employee Name],valSelEmployee,LeaveTracker[Start Date],"&gt;="&amp;DATE(Calendar_Year-1,1,1),LeaveTracker[End Date],"&lt;"&amp;DATE(Calendar_Year,1,1),LeaveTracker[Type of Leave],'Leave Types'!B5)</f>
        <v>9</v>
      </c>
      <c r="T21" s="69"/>
      <c r="U21" s="69"/>
      <c r="V21" s="7"/>
      <c r="W21" s="3"/>
      <c r="X21" s="69">
        <f>SUMIFS(LeaveTracker[Days],LeaveTracker[Employee Name],valSelEmployee,LeaveTracker[Start Date],"&gt;="&amp;DATE(Calendar_Year-1,1,1),LeaveTracker[End Date],"&lt;"&amp;DATE(Calendar_Year,1,1),LeaveTracker[Type of Leave],'Leave Types'!B6)</f>
        <v>0</v>
      </c>
      <c r="Y21" s="69"/>
      <c r="Z21" s="69"/>
      <c r="AA21" s="7"/>
      <c r="AB21" s="3"/>
      <c r="AC21" s="69">
        <f>SUMIFS(LeaveTracker[Days],LeaveTracker[Employee Name],valSelEmployee,LeaveTracker[Start Date],"&gt;="&amp;DATE(Calendar_Year-1,1,1),LeaveTracker[End Date],"&lt;"&amp;DATE(Calendar_Year,1,1),LeaveTracker[Type of Leave],'Leave Types'!B7)</f>
        <v>0</v>
      </c>
      <c r="AD21" s="69"/>
      <c r="AE21" s="69"/>
      <c r="AF21" s="7"/>
      <c r="AG21" s="3"/>
      <c r="AH21" s="69">
        <f>SUMIFS(LeaveTracker[Days],LeaveTracker[Employee Name],valSelEmployee,LeaveTracker[Start Date],"&gt;="&amp;DATE(Calendar_Year-1,1,1),LeaveTracker[End Date],"&lt;"&amp;DATE(Calendar_Year,1,1),LeaveTracker[Type of Leave],'Leave Types'!B8)</f>
        <v>0</v>
      </c>
      <c r="AI21" s="69"/>
      <c r="AJ21" s="69"/>
      <c r="AL21" s="3"/>
      <c r="AM21" s="69">
        <f>SUMIFS(LeaveTracker[Days],LeaveTracker[Employee Name],valSelEmployee,LeaveTracker[Start Date],"&gt;="&amp;DATE(Calendar_Year-1,1,1),LeaveTracker[End Date],"&lt;"&amp;DATE(Calendar_Year,1,1),LeaveTracker[Type of Leave],'Leave Types'!B9)</f>
        <v>0</v>
      </c>
      <c r="AN21" s="69"/>
      <c r="AO21" s="69"/>
    </row>
    <row r="22" spans="2:44" ht="21.9" customHeight="1" x14ac:dyDescent="0.3">
      <c r="C22" s="65" t="str">
        <f ca="1">IFERROR(IF(C21&lt;&gt;0,IF(C20&gt;=C21,"UP ", "DOWN ")&amp;TEXT(C20/C21-1,"0%;0%"),"UP 100%"),"")</f>
        <v>DOWN 83%</v>
      </c>
      <c r="D22" s="65"/>
      <c r="E22" s="65"/>
      <c r="F22" s="7"/>
      <c r="G22" s="3"/>
      <c r="H22" s="77" t="str">
        <f>IFERROR(IF(H21&lt;&gt;0,IF(H20&gt;=H21,"UP ", "DOWN ")&amp;TEXT(H20/H21-1,"0%;0%"),"UP 100%"),"")</f>
        <v>UP 0%</v>
      </c>
      <c r="I22" s="77"/>
      <c r="J22" s="77"/>
      <c r="K22" s="77"/>
      <c r="L22" s="7"/>
      <c r="M22" s="3"/>
      <c r="N22" s="65" t="str">
        <f ca="1">IFERROR(IF(N21&lt;&gt;0,IF(N20&gt;=N21,"UP ", "DOWN ")&amp;TEXT(N20/N21-1,"0%;0%"),"UP 100%"),"")</f>
        <v>DOWN 85%</v>
      </c>
      <c r="O22" s="65"/>
      <c r="P22" s="65"/>
      <c r="Q22" s="7"/>
      <c r="R22" s="3"/>
      <c r="S22" s="65" t="str">
        <f ca="1">IFERROR(IF(S21&lt;&gt;0,IF(S20&gt;=S21,"UP ", "DOWN ")&amp;TEXT(S20/S21-1,"0%;0%"),"UP 100%"),"")</f>
        <v>DOWN 78%</v>
      </c>
      <c r="T22" s="65"/>
      <c r="U22" s="65"/>
      <c r="V22" s="7"/>
      <c r="W22" s="3"/>
      <c r="X22" s="65" t="str">
        <f>IFERROR(IF(X21&lt;&gt;0,IF(X20&gt;=X21,"UP ", "DOWN ")&amp;TEXT(X20/X21-1,"0%;0%"),"UP 100%"),"")</f>
        <v>UP 100%</v>
      </c>
      <c r="Y22" s="65"/>
      <c r="Z22" s="65"/>
      <c r="AA22" s="7"/>
      <c r="AB22" s="3"/>
      <c r="AC22" s="65" t="str">
        <f>IFERROR(IF(AC21&lt;&gt;0,IF(AC20&gt;=AC21,"UP ", "DOWN ")&amp;TEXT(AC20/AC21-1,"0%;0%"),"UP 100%"),"")</f>
        <v>UP 100%</v>
      </c>
      <c r="AD22" s="65"/>
      <c r="AE22" s="65"/>
      <c r="AF22" s="7"/>
      <c r="AG22" s="3"/>
      <c r="AH22" s="65" t="str">
        <f>IFERROR(IF(AH21&lt;&gt;0,IF(AH20&gt;=AH21,"UP ", "DOWN ")&amp;TEXT(AH20/AH21-1,"0%;0%"),"UP 100%"),"")</f>
        <v>UP 100%</v>
      </c>
      <c r="AI22" s="65"/>
      <c r="AJ22" s="65"/>
      <c r="AL22" s="3"/>
      <c r="AM22" s="65" t="str">
        <f>IFERROR(IF(AM21&lt;&gt;0,IF(AM20&gt;=AM21,"UP ", "DOWN ")&amp;TEXT(AM20/AM21-1,"0%;0%"),"UP 100%"),"")</f>
        <v>UP 100%</v>
      </c>
      <c r="AN22" s="65"/>
      <c r="AO22" s="65"/>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6:AR17">
    <cfRule type="expression" dxfId="56" priority="1">
      <formula>MONTH(C6)&lt;&gt;MONTH($B6)</formula>
    </cfRule>
    <cfRule type="expression" dxfId="55" priority="22">
      <formula>OR(LEFT(C$5,1)="S", COUNTIF(lstHolidays, C6)&gt;0)</formula>
    </cfRule>
  </conditionalFormatting>
  <conditionalFormatting sqref="C22:AE22">
    <cfRule type="beginsWith" dxfId="54" priority="8" operator="beginsWith" text="UP">
      <formula>LEFT(C22,LEN("UP"))="UP"</formula>
    </cfRule>
  </conditionalFormatting>
  <conditionalFormatting sqref="AH22:AJ22">
    <cfRule type="beginsWith" dxfId="53" priority="7" operator="beginsWith" text="UP">
      <formula>LEFT(AH22,LEN("UP"))="UP"</formula>
    </cfRule>
  </conditionalFormatting>
  <conditionalFormatting sqref="AF22:AG22">
    <cfRule type="beginsWith" dxfId="52" priority="5" operator="beginsWith" text="UP">
      <formula>LEFT(AF22,LEN("UP"))="UP"</formula>
    </cfRule>
  </conditionalFormatting>
  <conditionalFormatting sqref="AM22:AO22">
    <cfRule type="beginsWith" dxfId="51" priority="3" operator="beginsWith" text="UP">
      <formula>LEFT(AM22,LEN("UP"))="UP"</formula>
    </cfRule>
  </conditionalFormatting>
  <conditionalFormatting sqref="AL22">
    <cfRule type="beginsWith" dxfId="50"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100-000000000000}"/>
    <dataValidation allowBlank="1" showInputMessage="1" showErrorMessage="1" prompt="Select an employee’s name in cell AM2 on the right" sqref="J2" xr:uid="{00000000-0002-0000-0100-000001000000}"/>
    <dataValidation allowBlank="1" showInputMessage="1" showErrorMessage="1" prompt="Enter year in cell AM3 on the right" sqref="J3" xr:uid="{00000000-0002-0000-0100-000002000000}"/>
    <dataValidation allowBlank="1" showInputMessage="1" showErrorMessage="1" prompt="Worksheet title is in this cell" sqref="B1" xr:uid="{00000000-0002-0000-0100-000003000000}"/>
    <dataValidation allowBlank="1" showInputMessage="1" showErrorMessage="1" prompt="Key statistics title is in this cell. Navigate rows 19 through 22 to view totol number of leave days, working days and other leave related statistics" sqref="B18" xr:uid="{00000000-0002-0000-01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100-000005000000}"/>
    <dataValidation allowBlank="1" showInputMessage="1" showErrorMessage="1" prompt="Select employee from cell at right" sqref="B2" xr:uid="{00000000-0002-0000-0100-000006000000}"/>
    <dataValidation allowBlank="1" showInputMessage="1" showErrorMessage="1" prompt="Enter year in cell at right" sqref="B3" xr:uid="{00000000-0002-0000-01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100-000008000000}">
      <formula1>lstEmployees</formula1>
    </dataValidation>
    <dataValidation allowBlank="1" showInputMessage="1" showErrorMessage="1" prompt="Enter year in this cell" sqref="C3:I3" xr:uid="{00000000-0002-0000-01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100-00000A000000}"/>
    <dataValidation allowBlank="1" showInputMessage="1" showErrorMessage="1" prompt="Key statistics headings are automatically calculated in this row starting at right" sqref="B19" xr:uid="{00000000-0002-0000-0100-00000B000000}"/>
    <dataValidation allowBlank="1" showInputMessage="1" showErrorMessage="1" prompt="Key statistics values are automatically calculated in this row starting at right" sqref="B20" xr:uid="{00000000-0002-0000-0100-00000C000000}"/>
    <dataValidation allowBlank="1" showInputMessage="1" showErrorMessage="1" prompt="Key statistics comparison to last year are automatically calculated in this row starting at right" sqref="B21" xr:uid="{00000000-0002-0000-0100-00000D000000}"/>
    <dataValidation allowBlank="1" showInputMessage="1" showErrorMessage="1" prompt="The net change for each key statistic is in this row starting at right" sqref="B22" xr:uid="{00000000-0002-0000-0100-00000E000000}"/>
    <dataValidation allowBlank="1" showInputMessage="1" showErrorMessage="1" prompt="Days of the week for the month in column B and weekday in this heading are in this column. Cell highlights indicate leave" sqref="D5:AR5" xr:uid="{00000000-0002-0000-01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 xmlns:xm="http://schemas.microsoft.com/office/excel/2006/main">
          <x14:cfRule type="expression" priority="15" id="{A7C48A0E-C999-4855-99D7-CB190DA06740}">
            <xm:f>COUNTIFS(lstEmpNames,valSelEmployee,lstSdates,"&lt;="&amp;C6,lstEDates,"&gt;="&amp;C6,lstHTypes,'Leave Types'!$B$8)&gt;0</xm:f>
            <x14:dxf>
              <fill>
                <patternFill>
                  <bgColor theme="9" tint="0.39994506668294322"/>
                </patternFill>
              </fill>
            </x14:dxf>
          </x14:cfRule>
          <xm:sqref>C6:AR17</xm:sqref>
        </x14:conditionalFormatting>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m:sqref>C6:AR17</xm:sqref>
        </x14:conditionalFormatting>
        <x14:conditionalFormatting xmlns:xm="http://schemas.microsoft.com/office/excel/2006/main">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4683"/>
  <sheetViews>
    <sheetView showGridLines="0" tabSelected="1" zoomScaleNormal="100" zoomScaleSheetLayoutView="87" zoomScalePageLayoutView="70" workbookViewId="0">
      <pane ySplit="2820" topLeftCell="A4545" activePane="bottomLeft"/>
      <selection activeCell="D3" sqref="D3"/>
      <selection pane="bottomLeft" activeCell="H4551" sqref="H4551"/>
    </sheetView>
  </sheetViews>
  <sheetFormatPr defaultRowHeight="30" customHeight="1" x14ac:dyDescent="0.3"/>
  <cols>
    <col min="1" max="1" width="13.6640625" style="27" bestFit="1" customWidth="1"/>
    <col min="2" max="2" width="16.109375" style="27" customWidth="1"/>
    <col min="3" max="3" width="16.109375" style="31" customWidth="1"/>
    <col min="4" max="4" width="20.109375" bestFit="1" customWidth="1"/>
    <col min="5" max="5" width="23.21875" hidden="1" customWidth="1"/>
    <col min="6" max="6" width="26.44140625" hidden="1" customWidth="1"/>
    <col min="7" max="7" width="14.88671875" customWidth="1"/>
    <col min="8" max="8" width="13.77734375" customWidth="1"/>
    <col min="9" max="9" width="17.6640625" style="54" customWidth="1"/>
    <col min="10" max="10" width="18.88671875" style="43" customWidth="1"/>
    <col min="11" max="11" width="15.77734375" style="27" customWidth="1"/>
    <col min="12" max="12" width="9.6640625" customWidth="1"/>
    <col min="13" max="13" width="18.77734375" customWidth="1"/>
  </cols>
  <sheetData>
    <row r="1" spans="1:13" ht="39.9" customHeight="1" x14ac:dyDescent="0.3">
      <c r="A1" s="84" t="s">
        <v>541</v>
      </c>
      <c r="B1" s="84"/>
      <c r="C1" s="84"/>
      <c r="D1" s="84"/>
      <c r="E1" s="84"/>
      <c r="F1" s="84"/>
      <c r="G1" s="84"/>
      <c r="H1" s="84"/>
      <c r="I1" s="84"/>
      <c r="J1" s="84"/>
      <c r="K1" s="84"/>
      <c r="L1" s="84"/>
      <c r="M1" s="84"/>
    </row>
    <row r="2" spans="1:13" ht="39.9"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45008</v>
      </c>
      <c r="K3" s="86"/>
      <c r="L3" s="86"/>
      <c r="M3" s="86"/>
    </row>
    <row r="4" spans="1:13" ht="30" customHeight="1" x14ac:dyDescent="0.3">
      <c r="A4" s="45" t="s">
        <v>80</v>
      </c>
      <c r="B4" s="45" t="s">
        <v>92</v>
      </c>
      <c r="C4" s="60" t="s">
        <v>91</v>
      </c>
      <c r="D4" s="9" t="s">
        <v>0</v>
      </c>
      <c r="E4" s="45" t="s">
        <v>1067</v>
      </c>
      <c r="F4" s="45" t="s">
        <v>2006</v>
      </c>
      <c r="G4" s="9" t="s">
        <v>2</v>
      </c>
      <c r="H4" s="9" t="s">
        <v>3</v>
      </c>
      <c r="I4" s="45" t="s">
        <v>14</v>
      </c>
      <c r="J4" s="58" t="s">
        <v>79</v>
      </c>
      <c r="K4" s="45" t="s">
        <v>270</v>
      </c>
      <c r="L4" s="9" t="s">
        <v>7</v>
      </c>
      <c r="M4" s="9" t="s">
        <v>1338</v>
      </c>
    </row>
    <row r="5" spans="1:13" ht="30" customHeight="1" x14ac:dyDescent="0.3">
      <c r="A5" s="51" t="s">
        <v>1735</v>
      </c>
      <c r="B5" s="59">
        <v>44774</v>
      </c>
      <c r="C5" s="59">
        <v>44722</v>
      </c>
      <c r="D5" s="52" t="s">
        <v>1736</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5" t="s">
        <v>82</v>
      </c>
      <c r="J5" s="53"/>
      <c r="K5" s="51" t="str">
        <f ca="1">LeaveTracker[[#This Row],[Days]]&amp;" "&amp;LeaveTracker[[#This Row],[Type of Leave]]</f>
        <v>1 VL</v>
      </c>
      <c r="L5" s="9">
        <f ca="1">NETWORKDAYS(LeaveTracker[[#This Row],[Start Date]],LeaveTracker[[#This Row],[End Date]],lstHolidays)</f>
        <v>1</v>
      </c>
      <c r="M5" s="9"/>
    </row>
    <row r="6" spans="1:13" ht="30" customHeight="1" x14ac:dyDescent="0.3">
      <c r="A6" s="51" t="s">
        <v>1735</v>
      </c>
      <c r="B6" s="59">
        <v>44774</v>
      </c>
      <c r="C6" s="59">
        <v>44722</v>
      </c>
      <c r="D6" s="52" t="s">
        <v>1736</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5" t="s">
        <v>82</v>
      </c>
      <c r="J6" s="53"/>
      <c r="K6" s="51" t="str">
        <f ca="1">LeaveTracker[[#This Row],[Days]]&amp;" "&amp;LeaveTracker[[#This Row],[Type of Leave]]</f>
        <v>1 VL</v>
      </c>
      <c r="L6" s="9">
        <f ca="1">NETWORKDAYS(LeaveTracker[[#This Row],[Start Date]],LeaveTracker[[#This Row],[End Date]],lstHolidays)</f>
        <v>1</v>
      </c>
      <c r="M6" s="9"/>
    </row>
    <row r="7" spans="1:13" ht="30" customHeight="1" x14ac:dyDescent="0.3">
      <c r="A7" s="51" t="s">
        <v>1737</v>
      </c>
      <c r="B7" s="59">
        <v>44774</v>
      </c>
      <c r="C7" s="59">
        <v>44732</v>
      </c>
      <c r="D7" s="52" t="s">
        <v>1736</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5" t="s">
        <v>299</v>
      </c>
      <c r="J7" s="53" t="s">
        <v>1738</v>
      </c>
      <c r="K7" s="51" t="str">
        <f ca="1">LeaveTracker[[#This Row],[Days]]&amp;" "&amp;LeaveTracker[[#This Row],[Type of Leave]]</f>
        <v>2 OTHER</v>
      </c>
      <c r="L7" s="9">
        <f ca="1">NETWORKDAYS(LeaveTracker[[#This Row],[Start Date]],LeaveTracker[[#This Row],[End Date]],lstHolidays)</f>
        <v>2</v>
      </c>
      <c r="M7" s="9"/>
    </row>
    <row r="8" spans="1:13" ht="30" customHeight="1" x14ac:dyDescent="0.3">
      <c r="A8" s="51" t="s">
        <v>1739</v>
      </c>
      <c r="B8" s="59">
        <v>44774</v>
      </c>
      <c r="C8" s="59">
        <v>44705</v>
      </c>
      <c r="D8" s="53" t="s">
        <v>1736</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5" t="s">
        <v>299</v>
      </c>
      <c r="J8" s="53" t="s">
        <v>1738</v>
      </c>
      <c r="K8" s="51" t="str">
        <f ca="1">LeaveTracker[[#This Row],[Days]]&amp;" "&amp;LeaveTracker[[#This Row],[Type of Leave]]</f>
        <v>1 OTHER</v>
      </c>
      <c r="L8" s="9">
        <f ca="1">NETWORKDAYS(LeaveTracker[[#This Row],[Start Date]],LeaveTracker[[#This Row],[End Date]],lstHolidays)</f>
        <v>1</v>
      </c>
      <c r="M8" s="9"/>
    </row>
    <row r="9" spans="1:13" ht="30" customHeight="1" x14ac:dyDescent="0.3">
      <c r="A9" s="51" t="s">
        <v>1740</v>
      </c>
      <c r="B9" s="59">
        <v>44774</v>
      </c>
      <c r="C9" s="59">
        <v>44756</v>
      </c>
      <c r="D9" s="53" t="s">
        <v>1741</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5" t="s">
        <v>81</v>
      </c>
      <c r="J9" s="53"/>
      <c r="K9" s="51" t="str">
        <f ca="1">LeaveTracker[[#This Row],[Days]]&amp;" "&amp;LeaveTracker[[#This Row],[Type of Leave]]</f>
        <v>1 SL</v>
      </c>
      <c r="L9" s="9">
        <f ca="1">NETWORKDAYS(LeaveTracker[[#This Row],[Start Date]],LeaveTracker[[#This Row],[End Date]],lstHolidays)</f>
        <v>1</v>
      </c>
      <c r="M9" s="9"/>
    </row>
    <row r="10" spans="1:13" ht="30" customHeight="1" x14ac:dyDescent="0.3">
      <c r="A10" s="51" t="s">
        <v>1742</v>
      </c>
      <c r="B10" s="59">
        <v>44774</v>
      </c>
      <c r="C10" s="59">
        <v>44746</v>
      </c>
      <c r="D10" s="53" t="s">
        <v>1741</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5" t="s">
        <v>81</v>
      </c>
      <c r="J10" s="53"/>
      <c r="K10" s="51" t="str">
        <f ca="1">LeaveTracker[[#This Row],[Days]]&amp;" "&amp;LeaveTracker[[#This Row],[Type of Leave]]</f>
        <v>2 SL</v>
      </c>
      <c r="L10" s="9">
        <f ca="1">NETWORKDAYS(LeaveTracker[[#This Row],[Start Date]],LeaveTracker[[#This Row],[End Date]],lstHolidays)</f>
        <v>2</v>
      </c>
      <c r="M10" s="9"/>
    </row>
    <row r="11" spans="1:13" ht="30" customHeight="1" x14ac:dyDescent="0.3">
      <c r="A11" s="51" t="s">
        <v>1742</v>
      </c>
      <c r="B11" s="59">
        <v>44774</v>
      </c>
      <c r="C11" s="59">
        <v>44746</v>
      </c>
      <c r="D11" s="53" t="s">
        <v>1741</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5" t="s">
        <v>81</v>
      </c>
      <c r="J11" s="53"/>
      <c r="K11" s="51" t="str">
        <f ca="1">LeaveTracker[[#This Row],[Days]]&amp;" "&amp;LeaveTracker[[#This Row],[Type of Leave]]</f>
        <v>1 SL</v>
      </c>
      <c r="L11" s="9">
        <f ca="1">NETWORKDAYS(LeaveTracker[[#This Row],[Start Date]],LeaveTracker[[#This Row],[End Date]],lstHolidays)</f>
        <v>1</v>
      </c>
      <c r="M11" s="9"/>
    </row>
    <row r="12" spans="1:13" ht="30" customHeight="1" x14ac:dyDescent="0.3">
      <c r="A12" s="51" t="s">
        <v>1743</v>
      </c>
      <c r="B12" s="59">
        <v>44774</v>
      </c>
      <c r="C12" s="59">
        <v>44728</v>
      </c>
      <c r="D12" s="53" t="s">
        <v>1741</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5" t="s">
        <v>81</v>
      </c>
      <c r="J12" s="53"/>
      <c r="K12" s="51" t="str">
        <f ca="1">LeaveTracker[[#This Row],[Days]]&amp;" "&amp;LeaveTracker[[#This Row],[Type of Leave]]</f>
        <v>2 SL</v>
      </c>
      <c r="L12" s="9">
        <f ca="1">NETWORKDAYS(LeaveTracker[[#This Row],[Start Date]],LeaveTracker[[#This Row],[End Date]],lstHolidays)</f>
        <v>2</v>
      </c>
      <c r="M12" s="9"/>
    </row>
    <row r="13" spans="1:13" ht="30" customHeight="1" x14ac:dyDescent="0.3">
      <c r="A13" s="51" t="s">
        <v>1744</v>
      </c>
      <c r="B13" s="59">
        <v>44774</v>
      </c>
      <c r="C13" s="59">
        <v>44708</v>
      </c>
      <c r="D13" s="53" t="s">
        <v>1741</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5" t="s">
        <v>81</v>
      </c>
      <c r="J13" s="53"/>
      <c r="K13" s="51" t="str">
        <f ca="1">LeaveTracker[[#This Row],[Days]]&amp;" "&amp;LeaveTracker[[#This Row],[Type of Leave]]</f>
        <v>1 SL</v>
      </c>
      <c r="L13" s="9">
        <f ca="1">NETWORKDAYS(LeaveTracker[[#This Row],[Start Date]],LeaveTracker[[#This Row],[End Date]],lstHolidays)</f>
        <v>1</v>
      </c>
      <c r="M13" s="9"/>
    </row>
    <row r="14" spans="1:13" ht="30" customHeight="1" x14ac:dyDescent="0.3">
      <c r="A14" s="51" t="s">
        <v>1745</v>
      </c>
      <c r="B14" s="59">
        <v>44774</v>
      </c>
      <c r="C14" s="59">
        <v>44713</v>
      </c>
      <c r="D14" s="53" t="s">
        <v>1746</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5" t="s">
        <v>81</v>
      </c>
      <c r="J14" s="53"/>
      <c r="K14" s="51" t="str">
        <f ca="1">LeaveTracker[[#This Row],[Days]]&amp;" "&amp;LeaveTracker[[#This Row],[Type of Leave]]</f>
        <v>1 SL</v>
      </c>
      <c r="L14" s="9">
        <f ca="1">NETWORKDAYS(LeaveTracker[[#This Row],[Start Date]],LeaveTracker[[#This Row],[End Date]],lstHolidays)</f>
        <v>1</v>
      </c>
      <c r="M14" s="9"/>
    </row>
    <row r="15" spans="1:13" ht="30" customHeight="1" x14ac:dyDescent="0.3">
      <c r="A15" s="51" t="s">
        <v>1747</v>
      </c>
      <c r="B15" s="59">
        <v>44774</v>
      </c>
      <c r="C15" s="59">
        <v>44757</v>
      </c>
      <c r="D15" s="53" t="s">
        <v>1748</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5" t="s">
        <v>81</v>
      </c>
      <c r="J15" s="53"/>
      <c r="K15" s="51" t="str">
        <f ca="1">LeaveTracker[[#This Row],[Days]]&amp;" "&amp;LeaveTracker[[#This Row],[Type of Leave]]</f>
        <v>1 SL</v>
      </c>
      <c r="L15" s="9">
        <f ca="1">NETWORKDAYS(LeaveTracker[[#This Row],[Start Date]],LeaveTracker[[#This Row],[End Date]],lstHolidays)</f>
        <v>1</v>
      </c>
      <c r="M15" s="9"/>
    </row>
    <row r="16" spans="1:13" ht="30" customHeight="1" x14ac:dyDescent="0.3">
      <c r="A16" s="51" t="s">
        <v>1749</v>
      </c>
      <c r="B16" s="59">
        <v>44774</v>
      </c>
      <c r="C16" s="59">
        <v>44734</v>
      </c>
      <c r="D16" s="53" t="s">
        <v>1748</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5" t="s">
        <v>299</v>
      </c>
      <c r="J16" s="53"/>
      <c r="K16" s="51" t="str">
        <f ca="1">LeaveTracker[[#This Row],[Days]]&amp;" "&amp;LeaveTracker[[#This Row],[Type of Leave]]</f>
        <v>1 OTHER</v>
      </c>
      <c r="L16" s="9">
        <f ca="1">NETWORKDAYS(LeaveTracker[[#This Row],[Start Date]],LeaveTracker[[#This Row],[End Date]],lstHolidays)</f>
        <v>1</v>
      </c>
      <c r="M16" s="9"/>
    </row>
    <row r="17" spans="1:13" ht="30" customHeight="1" x14ac:dyDescent="0.3">
      <c r="A17" s="51" t="s">
        <v>1750</v>
      </c>
      <c r="B17" s="59">
        <v>44774</v>
      </c>
      <c r="C17" s="59">
        <v>44764</v>
      </c>
      <c r="D17" s="53" t="s">
        <v>1751</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5" t="s">
        <v>81</v>
      </c>
      <c r="J17" s="53"/>
      <c r="K17" s="51" t="str">
        <f ca="1">LeaveTracker[[#This Row],[Days]]&amp;" "&amp;LeaveTracker[[#This Row],[Type of Leave]]</f>
        <v>3 SL</v>
      </c>
      <c r="L17" s="9">
        <f ca="1">NETWORKDAYS(LeaveTracker[[#This Row],[Start Date]],LeaveTracker[[#This Row],[End Date]],lstHolidays)</f>
        <v>3</v>
      </c>
      <c r="M17" s="9"/>
    </row>
    <row r="18" spans="1:13" ht="30" customHeight="1" x14ac:dyDescent="0.3">
      <c r="A18" s="51" t="s">
        <v>1752</v>
      </c>
      <c r="B18" s="59">
        <v>44774</v>
      </c>
      <c r="C18" s="59">
        <v>44756</v>
      </c>
      <c r="D18" s="53" t="s">
        <v>1751</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5" t="s">
        <v>81</v>
      </c>
      <c r="J18" s="53"/>
      <c r="K18" s="51" t="str">
        <f ca="1">LeaveTracker[[#This Row],[Days]]&amp;" "&amp;LeaveTracker[[#This Row],[Type of Leave]]</f>
        <v>1 SL</v>
      </c>
      <c r="L18" s="9">
        <f ca="1">NETWORKDAYS(LeaveTracker[[#This Row],[Start Date]],LeaveTracker[[#This Row],[End Date]],lstHolidays)</f>
        <v>1</v>
      </c>
      <c r="M18" s="9"/>
    </row>
    <row r="19" spans="1:13" ht="30" customHeight="1" x14ac:dyDescent="0.3">
      <c r="A19" s="51" t="s">
        <v>1753</v>
      </c>
      <c r="B19" s="59">
        <v>44774</v>
      </c>
      <c r="C19" s="59">
        <v>44691</v>
      </c>
      <c r="D19" s="53" t="s">
        <v>1754</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5" t="s">
        <v>82</v>
      </c>
      <c r="J19" s="53"/>
      <c r="K19" s="51" t="str">
        <f ca="1">LeaveTracker[[#This Row],[Days]]&amp;" "&amp;LeaveTracker[[#This Row],[Type of Leave]]</f>
        <v>3 VL</v>
      </c>
      <c r="L19" s="9">
        <f ca="1">NETWORKDAYS(LeaveTracker[[#This Row],[Start Date]],LeaveTracker[[#This Row],[End Date]],lstHolidays)</f>
        <v>3</v>
      </c>
      <c r="M19" s="9"/>
    </row>
    <row r="20" spans="1:13" ht="30" customHeight="1" x14ac:dyDescent="0.3">
      <c r="A20" s="51" t="s">
        <v>1755</v>
      </c>
      <c r="B20" s="59">
        <v>44774</v>
      </c>
      <c r="C20" s="59">
        <v>44697</v>
      </c>
      <c r="D20" s="53" t="s">
        <v>1756</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5" t="s">
        <v>81</v>
      </c>
      <c r="J20" s="53"/>
      <c r="K20" s="51" t="str">
        <f ca="1">LeaveTracker[[#This Row],[Days]]&amp;" "&amp;LeaveTracker[[#This Row],[Type of Leave]]</f>
        <v>3 SL</v>
      </c>
      <c r="L20" s="9">
        <f ca="1">NETWORKDAYS(LeaveTracker[[#This Row],[Start Date]],LeaveTracker[[#This Row],[End Date]],lstHolidays)</f>
        <v>3</v>
      </c>
      <c r="M20" s="9"/>
    </row>
    <row r="21" spans="1:13" ht="30" customHeight="1" x14ac:dyDescent="0.3">
      <c r="A21" s="51" t="s">
        <v>1757</v>
      </c>
      <c r="B21" s="59">
        <v>44774</v>
      </c>
      <c r="C21" s="59">
        <v>44706</v>
      </c>
      <c r="D21" s="53" t="s">
        <v>1066</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5" t="s">
        <v>82</v>
      </c>
      <c r="J21" s="53"/>
      <c r="K21" s="51" t="str">
        <f ca="1">LeaveTracker[[#This Row],[Days]]&amp;" "&amp;LeaveTracker[[#This Row],[Type of Leave]]</f>
        <v>1 VL</v>
      </c>
      <c r="L21" s="9">
        <f ca="1">NETWORKDAYS(LeaveTracker[[#This Row],[Start Date]],LeaveTracker[[#This Row],[End Date]],lstHolidays)</f>
        <v>1</v>
      </c>
      <c r="M21" s="9"/>
    </row>
    <row r="22" spans="1:13" ht="30" customHeight="1" x14ac:dyDescent="0.3">
      <c r="A22" s="51" t="s">
        <v>1757</v>
      </c>
      <c r="B22" s="59">
        <v>44774</v>
      </c>
      <c r="C22" s="59">
        <v>44706</v>
      </c>
      <c r="D22" s="53" t="s">
        <v>1066</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5" t="s">
        <v>82</v>
      </c>
      <c r="J22" s="53"/>
      <c r="K22" s="51" t="str">
        <f ca="1">LeaveTracker[[#This Row],[Days]]&amp;" "&amp;LeaveTracker[[#This Row],[Type of Leave]]</f>
        <v>5 VL</v>
      </c>
      <c r="L22" s="9">
        <f ca="1">NETWORKDAYS(LeaveTracker[[#This Row],[Start Date]],LeaveTracker[[#This Row],[End Date]],lstHolidays)</f>
        <v>5</v>
      </c>
      <c r="M22" s="9"/>
    </row>
    <row r="23" spans="1:13" ht="30" customHeight="1" x14ac:dyDescent="0.3">
      <c r="A23" s="51" t="s">
        <v>1757</v>
      </c>
      <c r="B23" s="59">
        <v>44774</v>
      </c>
      <c r="C23" s="59">
        <v>44706</v>
      </c>
      <c r="D23" s="53" t="s">
        <v>1066</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5" t="s">
        <v>82</v>
      </c>
      <c r="J23" s="53"/>
      <c r="K23" s="51" t="str">
        <f ca="1">LeaveTracker[[#This Row],[Days]]&amp;" "&amp;LeaveTracker[[#This Row],[Type of Leave]]</f>
        <v>5 VL</v>
      </c>
      <c r="L23" s="9">
        <f ca="1">NETWORKDAYS(LeaveTracker[[#This Row],[Start Date]],LeaveTracker[[#This Row],[End Date]],lstHolidays)</f>
        <v>5</v>
      </c>
      <c r="M23" s="9"/>
    </row>
    <row r="24" spans="1:13" ht="30" customHeight="1" x14ac:dyDescent="0.3">
      <c r="A24" s="51" t="s">
        <v>1757</v>
      </c>
      <c r="B24" s="59">
        <v>44774</v>
      </c>
      <c r="C24" s="59">
        <v>44706</v>
      </c>
      <c r="D24" s="53" t="s">
        <v>1066</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5" t="s">
        <v>82</v>
      </c>
      <c r="J24" s="53"/>
      <c r="K24" s="51" t="str">
        <f ca="1">LeaveTracker[[#This Row],[Days]]&amp;" "&amp;LeaveTracker[[#This Row],[Type of Leave]]</f>
        <v>5 VL</v>
      </c>
      <c r="L24" s="9">
        <f ca="1">NETWORKDAYS(LeaveTracker[[#This Row],[Start Date]],LeaveTracker[[#This Row],[End Date]],lstHolidays)</f>
        <v>5</v>
      </c>
      <c r="M24" s="9"/>
    </row>
    <row r="25" spans="1:13" ht="30" customHeight="1" x14ac:dyDescent="0.3">
      <c r="A25" s="51" t="s">
        <v>1757</v>
      </c>
      <c r="B25" s="59">
        <v>44774</v>
      </c>
      <c r="C25" s="59">
        <v>44706</v>
      </c>
      <c r="D25" s="53" t="s">
        <v>1066</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5" t="s">
        <v>82</v>
      </c>
      <c r="J25" s="53"/>
      <c r="K25" s="51" t="str">
        <f ca="1">LeaveTracker[[#This Row],[Days]]&amp;" "&amp;LeaveTracker[[#This Row],[Type of Leave]]</f>
        <v>5 VL</v>
      </c>
      <c r="L25" s="9">
        <f ca="1">NETWORKDAYS(LeaveTracker[[#This Row],[Start Date]],LeaveTracker[[#This Row],[End Date]],lstHolidays)</f>
        <v>5</v>
      </c>
      <c r="M25" s="9"/>
    </row>
    <row r="26" spans="1:13" ht="30" customHeight="1" x14ac:dyDescent="0.3">
      <c r="A26" s="51" t="s">
        <v>1758</v>
      </c>
      <c r="B26" s="59">
        <v>44774</v>
      </c>
      <c r="C26" s="59">
        <v>44706</v>
      </c>
      <c r="D26" s="53" t="s">
        <v>1066</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5" t="s">
        <v>82</v>
      </c>
      <c r="J26" s="53"/>
      <c r="K26" s="51" t="str">
        <f ca="1">LeaveTracker[[#This Row],[Days]]&amp;" "&amp;LeaveTracker[[#This Row],[Type of Leave]]</f>
        <v>3 VL</v>
      </c>
      <c r="L26" s="9">
        <f ca="1">NETWORKDAYS(LeaveTracker[[#This Row],[Start Date]],LeaveTracker[[#This Row],[End Date]],lstHolidays)</f>
        <v>3</v>
      </c>
      <c r="M26" s="9"/>
    </row>
    <row r="27" spans="1:13" ht="30" customHeight="1" x14ac:dyDescent="0.3">
      <c r="A27" s="51" t="s">
        <v>1758</v>
      </c>
      <c r="B27" s="59">
        <v>44774</v>
      </c>
      <c r="C27" s="59">
        <v>44706</v>
      </c>
      <c r="D27" s="53" t="s">
        <v>1066</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5" t="s">
        <v>82</v>
      </c>
      <c r="J27" s="53"/>
      <c r="K27" s="51" t="str">
        <f ca="1">LeaveTracker[[#This Row],[Days]]&amp;" "&amp;LeaveTracker[[#This Row],[Type of Leave]]</f>
        <v>5 VL</v>
      </c>
      <c r="L27" s="9">
        <f ca="1">NETWORKDAYS(LeaveTracker[[#This Row],[Start Date]],LeaveTracker[[#This Row],[End Date]],lstHolidays)</f>
        <v>5</v>
      </c>
      <c r="M27" s="9"/>
    </row>
    <row r="28" spans="1:13" ht="30" customHeight="1" x14ac:dyDescent="0.3">
      <c r="A28" s="51" t="s">
        <v>1758</v>
      </c>
      <c r="B28" s="59">
        <v>44774</v>
      </c>
      <c r="C28" s="59">
        <v>44706</v>
      </c>
      <c r="D28" s="53" t="s">
        <v>1066</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5" t="s">
        <v>82</v>
      </c>
      <c r="J28" s="53"/>
      <c r="K28" s="51" t="str">
        <f ca="1">LeaveTracker[[#This Row],[Days]]&amp;" "&amp;LeaveTracker[[#This Row],[Type of Leave]]</f>
        <v>5 VL</v>
      </c>
      <c r="L28" s="9">
        <f ca="1">NETWORKDAYS(LeaveTracker[[#This Row],[Start Date]],LeaveTracker[[#This Row],[End Date]],lstHolidays)</f>
        <v>5</v>
      </c>
      <c r="M28" s="9"/>
    </row>
    <row r="29" spans="1:13" ht="30" customHeight="1" x14ac:dyDescent="0.3">
      <c r="A29" s="51" t="s">
        <v>1758</v>
      </c>
      <c r="B29" s="59">
        <v>44774</v>
      </c>
      <c r="C29" s="59">
        <v>44706</v>
      </c>
      <c r="D29" s="53" t="s">
        <v>1066</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5" t="s">
        <v>82</v>
      </c>
      <c r="J29" s="53"/>
      <c r="K29" s="51" t="str">
        <f ca="1">LeaveTracker[[#This Row],[Days]]&amp;" "&amp;LeaveTracker[[#This Row],[Type of Leave]]</f>
        <v>5 VL</v>
      </c>
      <c r="L29" s="9">
        <f ca="1">NETWORKDAYS(LeaveTracker[[#This Row],[Start Date]],LeaveTracker[[#This Row],[End Date]],lstHolidays)</f>
        <v>5</v>
      </c>
      <c r="M29" s="9"/>
    </row>
    <row r="30" spans="1:13" ht="30" customHeight="1" x14ac:dyDescent="0.3">
      <c r="A30" s="51" t="s">
        <v>1758</v>
      </c>
      <c r="B30" s="59">
        <v>44774</v>
      </c>
      <c r="C30" s="59">
        <v>44706</v>
      </c>
      <c r="D30" s="53" t="s">
        <v>1066</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5" t="s">
        <v>82</v>
      </c>
      <c r="J30" s="53"/>
      <c r="K30" s="51" t="str">
        <f ca="1">LeaveTracker[[#This Row],[Days]]&amp;" "&amp;LeaveTracker[[#This Row],[Type of Leave]]</f>
        <v>4 VL</v>
      </c>
      <c r="L30" s="9">
        <f ca="1">NETWORKDAYS(LeaveTracker[[#This Row],[Start Date]],LeaveTracker[[#This Row],[End Date]],lstHolidays)</f>
        <v>4</v>
      </c>
      <c r="M30" s="9"/>
    </row>
    <row r="31" spans="1:13" ht="30" customHeight="1" x14ac:dyDescent="0.3">
      <c r="A31" s="51" t="s">
        <v>1759</v>
      </c>
      <c r="B31" s="59">
        <v>44774</v>
      </c>
      <c r="C31" s="59">
        <v>44706</v>
      </c>
      <c r="D31" s="53" t="s">
        <v>1760</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5" t="s">
        <v>81</v>
      </c>
      <c r="J31" s="53"/>
      <c r="K31" s="51" t="str">
        <f ca="1">LeaveTracker[[#This Row],[Days]]&amp;" "&amp;LeaveTracker[[#This Row],[Type of Leave]]</f>
        <v>1 SL</v>
      </c>
      <c r="L31" s="9">
        <f ca="1">NETWORKDAYS(LeaveTracker[[#This Row],[Start Date]],LeaveTracker[[#This Row],[End Date]],lstHolidays)</f>
        <v>1</v>
      </c>
      <c r="M31" s="9"/>
    </row>
    <row r="32" spans="1:13" ht="30" customHeight="1" x14ac:dyDescent="0.3">
      <c r="A32" s="51" t="s">
        <v>1761</v>
      </c>
      <c r="B32" s="59">
        <v>44774</v>
      </c>
      <c r="C32" s="59">
        <v>44767</v>
      </c>
      <c r="D32" s="53" t="s">
        <v>1760</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5" t="s">
        <v>81</v>
      </c>
      <c r="J32" s="53"/>
      <c r="K32" s="51" t="str">
        <f ca="1">LeaveTracker[[#This Row],[Days]]&amp;" "&amp;LeaveTracker[[#This Row],[Type of Leave]]</f>
        <v>1 SL</v>
      </c>
      <c r="L32" s="9">
        <f ca="1">NETWORKDAYS(LeaveTracker[[#This Row],[Start Date]],LeaveTracker[[#This Row],[End Date]],lstHolidays)</f>
        <v>1</v>
      </c>
      <c r="M32" s="9"/>
    </row>
    <row r="33" spans="1:13" ht="30" customHeight="1" x14ac:dyDescent="0.3">
      <c r="A33" s="51" t="s">
        <v>1762</v>
      </c>
      <c r="B33" s="59">
        <v>44774</v>
      </c>
      <c r="C33" s="59">
        <v>44715</v>
      </c>
      <c r="D33" s="53" t="s">
        <v>1760</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5" t="s">
        <v>81</v>
      </c>
      <c r="J33" s="53"/>
      <c r="K33" s="51" t="str">
        <f ca="1">LeaveTracker[[#This Row],[Days]]&amp;" "&amp;LeaveTracker[[#This Row],[Type of Leave]]</f>
        <v>0 SL</v>
      </c>
      <c r="L33" s="9">
        <f ca="1">NETWORKDAYS(LeaveTracker[[#This Row],[Start Date]],LeaveTracker[[#This Row],[End Date]],lstHolidays)</f>
        <v>0</v>
      </c>
      <c r="M33" s="9"/>
    </row>
    <row r="34" spans="1:13" ht="30" customHeight="1" x14ac:dyDescent="0.3">
      <c r="A34" s="51" t="s">
        <v>1763</v>
      </c>
      <c r="B34" s="59">
        <v>44774</v>
      </c>
      <c r="C34" s="59">
        <v>44719</v>
      </c>
      <c r="D34" s="53" t="s">
        <v>1760</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5" t="s">
        <v>299</v>
      </c>
      <c r="J34" s="53"/>
      <c r="K34" s="51" t="str">
        <f ca="1">LeaveTracker[[#This Row],[Days]]&amp;" "&amp;LeaveTracker[[#This Row],[Type of Leave]]</f>
        <v>1 OTHER</v>
      </c>
      <c r="L34" s="9">
        <f ca="1">NETWORKDAYS(LeaveTracker[[#This Row],[Start Date]],LeaveTracker[[#This Row],[End Date]],lstHolidays)</f>
        <v>1</v>
      </c>
      <c r="M34" s="9"/>
    </row>
    <row r="35" spans="1:13" ht="30" customHeight="1" x14ac:dyDescent="0.3">
      <c r="A35" s="51">
        <v>456</v>
      </c>
      <c r="B35" s="59">
        <v>44778</v>
      </c>
      <c r="C35" s="59">
        <v>44767</v>
      </c>
      <c r="D35" s="53" t="s">
        <v>1764</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5" t="s">
        <v>299</v>
      </c>
      <c r="J35" s="53" t="s">
        <v>158</v>
      </c>
      <c r="K35" s="51" t="str">
        <f ca="1">LeaveTracker[[#This Row],[Days]]&amp;" "&amp;LeaveTracker[[#This Row],[Type of Leave]]</f>
        <v>1 OTHER</v>
      </c>
      <c r="L35" s="9">
        <f ca="1">NETWORKDAYS(LeaveTracker[[#This Row],[Start Date]],LeaveTracker[[#This Row],[End Date]],lstHolidays)</f>
        <v>1</v>
      </c>
      <c r="M35" s="9"/>
    </row>
    <row r="36" spans="1:13" ht="30" customHeight="1" x14ac:dyDescent="0.3">
      <c r="A36" s="51">
        <v>457</v>
      </c>
      <c r="B36" s="59">
        <v>44778</v>
      </c>
      <c r="C36" s="59">
        <v>44767</v>
      </c>
      <c r="D36" s="53" t="s">
        <v>1764</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5" t="s">
        <v>81</v>
      </c>
      <c r="J36" s="53"/>
      <c r="K36" s="51" t="str">
        <f ca="1">LeaveTracker[[#This Row],[Days]]&amp;" "&amp;LeaveTracker[[#This Row],[Type of Leave]]</f>
        <v>1 SL</v>
      </c>
      <c r="L36" s="9">
        <f ca="1">NETWORKDAYS(LeaveTracker[[#This Row],[Start Date]],LeaveTracker[[#This Row],[End Date]],lstHolidays)</f>
        <v>1</v>
      </c>
      <c r="M36" s="9"/>
    </row>
    <row r="37" spans="1:13" ht="30" customHeight="1" x14ac:dyDescent="0.3">
      <c r="A37" s="51">
        <v>458</v>
      </c>
      <c r="B37" s="59">
        <v>44778</v>
      </c>
      <c r="C37" s="59">
        <v>44704</v>
      </c>
      <c r="D37" s="53" t="s">
        <v>1765</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5" t="s">
        <v>299</v>
      </c>
      <c r="J37" s="53" t="s">
        <v>306</v>
      </c>
      <c r="K37" s="51" t="str">
        <f ca="1">LeaveTracker[[#This Row],[Days]]&amp;" "&amp;LeaveTracker[[#This Row],[Type of Leave]]</f>
        <v>2 OTHER</v>
      </c>
      <c r="L37" s="9">
        <f ca="1">NETWORKDAYS(LeaveTracker[[#This Row],[Start Date]],LeaveTracker[[#This Row],[End Date]],lstHolidays)</f>
        <v>2</v>
      </c>
      <c r="M37" s="9"/>
    </row>
    <row r="38" spans="1:13" ht="30" customHeight="1" x14ac:dyDescent="0.3">
      <c r="A38" s="51">
        <v>459</v>
      </c>
      <c r="B38" s="59">
        <v>44778</v>
      </c>
      <c r="C38" s="59">
        <v>44593</v>
      </c>
      <c r="D38" s="53" t="s">
        <v>1766</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5" t="s">
        <v>81</v>
      </c>
      <c r="J38" s="53"/>
      <c r="K38" s="51" t="str">
        <f ca="1">LeaveTracker[[#This Row],[Days]]&amp;" "&amp;LeaveTracker[[#This Row],[Type of Leave]]</f>
        <v>11 SL</v>
      </c>
      <c r="L38" s="9">
        <f ca="1">NETWORKDAYS(LeaveTracker[[#This Row],[Start Date]],LeaveTracker[[#This Row],[End Date]],lstHolidays)</f>
        <v>11</v>
      </c>
      <c r="M38" s="9"/>
    </row>
    <row r="39" spans="1:13" ht="30" customHeight="1" x14ac:dyDescent="0.3">
      <c r="A39" s="51">
        <v>460</v>
      </c>
      <c r="B39" s="59">
        <v>44778</v>
      </c>
      <c r="C39" s="59">
        <v>44760</v>
      </c>
      <c r="D39" s="53" t="s">
        <v>1766</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5" t="s">
        <v>81</v>
      </c>
      <c r="J39" s="53"/>
      <c r="K39" s="51" t="str">
        <f ca="1">LeaveTracker[[#This Row],[Days]]&amp;" "&amp;LeaveTracker[[#This Row],[Type of Leave]]</f>
        <v>16 SL</v>
      </c>
      <c r="L39" s="9">
        <f ca="1">NETWORKDAYS(LeaveTracker[[#This Row],[Start Date]],LeaveTracker[[#This Row],[End Date]],lstHolidays)</f>
        <v>16</v>
      </c>
      <c r="M39" s="9"/>
    </row>
    <row r="40" spans="1:13" ht="30" customHeight="1" x14ac:dyDescent="0.3">
      <c r="A40" s="51">
        <v>461</v>
      </c>
      <c r="B40" s="59">
        <v>44778</v>
      </c>
      <c r="C40" s="59">
        <v>44771</v>
      </c>
      <c r="D40" s="53" t="s">
        <v>1767</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5" t="s">
        <v>81</v>
      </c>
      <c r="J40" s="53"/>
      <c r="K40" s="51" t="str">
        <f ca="1">LeaveTracker[[#This Row],[Days]]&amp;" "&amp;LeaveTracker[[#This Row],[Type of Leave]]</f>
        <v>2 SL</v>
      </c>
      <c r="L40" s="9">
        <f ca="1">NETWORKDAYS(LeaveTracker[[#This Row],[Start Date]],LeaveTracker[[#This Row],[End Date]],lstHolidays)</f>
        <v>2</v>
      </c>
      <c r="M40" s="9"/>
    </row>
    <row r="41" spans="1:13" ht="30" customHeight="1" x14ac:dyDescent="0.3">
      <c r="A41" s="51">
        <v>462</v>
      </c>
      <c r="B41" s="59">
        <v>44778</v>
      </c>
      <c r="C41" s="59">
        <v>44762</v>
      </c>
      <c r="D41" s="53" t="s">
        <v>1768</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5" t="s">
        <v>81</v>
      </c>
      <c r="J41" s="53"/>
      <c r="K41" s="51" t="str">
        <f ca="1">LeaveTracker[[#This Row],[Days]]&amp;" "&amp;LeaveTracker[[#This Row],[Type of Leave]]</f>
        <v>2 SL</v>
      </c>
      <c r="L41" s="9">
        <f ca="1">NETWORKDAYS(LeaveTracker[[#This Row],[Start Date]],LeaveTracker[[#This Row],[End Date]],lstHolidays)</f>
        <v>2</v>
      </c>
      <c r="M41" s="9"/>
    </row>
    <row r="42" spans="1:13" ht="30" customHeight="1" x14ac:dyDescent="0.3">
      <c r="A42" s="51">
        <v>463</v>
      </c>
      <c r="B42" s="59">
        <v>44778</v>
      </c>
      <c r="C42" s="59">
        <v>44718</v>
      </c>
      <c r="D42" s="53" t="s">
        <v>1768</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5" t="s">
        <v>82</v>
      </c>
      <c r="J42" s="53"/>
      <c r="K42" s="51" t="str">
        <f ca="1">LeaveTracker[[#This Row],[Days]]&amp;" "&amp;LeaveTracker[[#This Row],[Type of Leave]]</f>
        <v>1 VL</v>
      </c>
      <c r="L42" s="9">
        <f ca="1">NETWORKDAYS(LeaveTracker[[#This Row],[Start Date]],LeaveTracker[[#This Row],[End Date]],lstHolidays)</f>
        <v>1</v>
      </c>
      <c r="M42" s="9"/>
    </row>
    <row r="43" spans="1:13" ht="30" customHeight="1" x14ac:dyDescent="0.3">
      <c r="A43" s="51">
        <v>464</v>
      </c>
      <c r="B43" s="59">
        <v>44778</v>
      </c>
      <c r="C43" s="59">
        <v>44712</v>
      </c>
      <c r="D43" s="53" t="s">
        <v>1768</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5" t="s">
        <v>81</v>
      </c>
      <c r="J43" s="53"/>
      <c r="K43" s="51" t="str">
        <f ca="1">LeaveTracker[[#This Row],[Days]]&amp;" "&amp;LeaveTracker[[#This Row],[Type of Leave]]</f>
        <v>1 SL</v>
      </c>
      <c r="L43" s="9">
        <f ca="1">NETWORKDAYS(LeaveTracker[[#This Row],[Start Date]],LeaveTracker[[#This Row],[End Date]],lstHolidays)</f>
        <v>1</v>
      </c>
      <c r="M43" s="9"/>
    </row>
    <row r="44" spans="1:13" ht="30" customHeight="1" x14ac:dyDescent="0.3">
      <c r="A44" s="51">
        <v>465</v>
      </c>
      <c r="B44" s="59">
        <v>44778</v>
      </c>
      <c r="C44" s="59">
        <v>44577</v>
      </c>
      <c r="D44" s="53" t="s">
        <v>1766</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5" t="s">
        <v>81</v>
      </c>
      <c r="J44" s="53"/>
      <c r="K44" s="51" t="str">
        <f ca="1">LeaveTracker[[#This Row],[Days]]&amp;" "&amp;LeaveTracker[[#This Row],[Type of Leave]]</f>
        <v>11 SL</v>
      </c>
      <c r="L44" s="9">
        <f ca="1">NETWORKDAYS(LeaveTracker[[#This Row],[Start Date]],LeaveTracker[[#This Row],[End Date]],lstHolidays)</f>
        <v>11</v>
      </c>
      <c r="M44" s="9"/>
    </row>
    <row r="45" spans="1:13" ht="30" customHeight="1" x14ac:dyDescent="0.3">
      <c r="A45" s="51">
        <v>466</v>
      </c>
      <c r="B45" s="59">
        <v>44778</v>
      </c>
      <c r="C45" s="59">
        <v>44720</v>
      </c>
      <c r="D45" s="53" t="s">
        <v>1766</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5" t="s">
        <v>81</v>
      </c>
      <c r="J45" s="53"/>
      <c r="K45" s="51" t="str">
        <f ca="1">LeaveTracker[[#This Row],[Days]]&amp;" "&amp;LeaveTracker[[#This Row],[Type of Leave]]</f>
        <v>2 SL</v>
      </c>
      <c r="L45" s="9">
        <f ca="1">NETWORKDAYS(LeaveTracker[[#This Row],[Start Date]],LeaveTracker[[#This Row],[End Date]],lstHolidays)</f>
        <v>2</v>
      </c>
      <c r="M45" s="9"/>
    </row>
    <row r="46" spans="1:13" ht="30" customHeight="1" x14ac:dyDescent="0.3">
      <c r="A46" s="51">
        <v>467</v>
      </c>
      <c r="B46" s="59">
        <v>44778</v>
      </c>
      <c r="C46" s="59">
        <v>44720</v>
      </c>
      <c r="D46" s="53" t="s">
        <v>1766</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5" t="s">
        <v>81</v>
      </c>
      <c r="J46" s="53"/>
      <c r="K46" s="51" t="str">
        <f ca="1">LeaveTracker[[#This Row],[Days]]&amp;" "&amp;LeaveTracker[[#This Row],[Type of Leave]]</f>
        <v>4 SL</v>
      </c>
      <c r="L46" s="9">
        <f ca="1">NETWORKDAYS(LeaveTracker[[#This Row],[Start Date]],LeaveTracker[[#This Row],[End Date]],lstHolidays)</f>
        <v>4</v>
      </c>
      <c r="M46" s="9"/>
    </row>
    <row r="47" spans="1:13" ht="30" customHeight="1" x14ac:dyDescent="0.3">
      <c r="A47" s="51">
        <v>468</v>
      </c>
      <c r="B47" s="59">
        <v>44778</v>
      </c>
      <c r="C47" s="59">
        <v>44629</v>
      </c>
      <c r="D47" s="53" t="s">
        <v>1764</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5" t="s">
        <v>299</v>
      </c>
      <c r="J47" s="53" t="s">
        <v>306</v>
      </c>
      <c r="K47" s="51" t="str">
        <f ca="1">LeaveTracker[[#This Row],[Days]]&amp;" "&amp;LeaveTracker[[#This Row],[Type of Leave]]</f>
        <v>1 OTHER</v>
      </c>
      <c r="L47" s="9">
        <f ca="1">NETWORKDAYS(LeaveTracker[[#This Row],[Start Date]],LeaveTracker[[#This Row],[End Date]],lstHolidays)</f>
        <v>1</v>
      </c>
      <c r="M47" s="9"/>
    </row>
    <row r="48" spans="1:13" ht="30" customHeight="1" x14ac:dyDescent="0.3">
      <c r="A48" s="51">
        <v>469</v>
      </c>
      <c r="B48" s="59">
        <v>44778</v>
      </c>
      <c r="C48" s="59">
        <v>44677</v>
      </c>
      <c r="D48" s="53" t="s">
        <v>1769</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5" t="s">
        <v>299</v>
      </c>
      <c r="J48" s="53" t="s">
        <v>1770</v>
      </c>
      <c r="K48" s="51" t="str">
        <f ca="1">LeaveTracker[[#This Row],[Days]]&amp;" "&amp;LeaveTracker[[#This Row],[Type of Leave]]</f>
        <v>1 OTHER</v>
      </c>
      <c r="L48" s="9">
        <f ca="1">NETWORKDAYS(LeaveTracker[[#This Row],[Start Date]],LeaveTracker[[#This Row],[End Date]],lstHolidays)</f>
        <v>1</v>
      </c>
      <c r="M48" s="9"/>
    </row>
    <row r="49" spans="1:13" ht="30" customHeight="1" x14ac:dyDescent="0.3">
      <c r="A49" s="51">
        <v>470</v>
      </c>
      <c r="B49" s="59">
        <v>44778</v>
      </c>
      <c r="C49" s="59">
        <v>44642</v>
      </c>
      <c r="D49" s="53" t="s">
        <v>1771</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5" t="s">
        <v>82</v>
      </c>
      <c r="J49" s="53"/>
      <c r="K49" s="51" t="str">
        <f ca="1">LeaveTracker[[#This Row],[Days]]&amp;" "&amp;LeaveTracker[[#This Row],[Type of Leave]]</f>
        <v>5 VL</v>
      </c>
      <c r="L49" s="9">
        <f ca="1">NETWORKDAYS(LeaveTracker[[#This Row],[Start Date]],LeaveTracker[[#This Row],[End Date]],lstHolidays)</f>
        <v>5</v>
      </c>
      <c r="M49" s="9"/>
    </row>
    <row r="50" spans="1:13" ht="30" customHeight="1" x14ac:dyDescent="0.3">
      <c r="A50" s="51">
        <v>471</v>
      </c>
      <c r="B50" s="59">
        <v>44778</v>
      </c>
      <c r="C50" s="59">
        <v>44754</v>
      </c>
      <c r="D50" s="53" t="s">
        <v>1772</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5" t="s">
        <v>82</v>
      </c>
      <c r="J50" s="53"/>
      <c r="K50" s="51" t="str">
        <f ca="1">LeaveTracker[[#This Row],[Days]]&amp;" "&amp;LeaveTracker[[#This Row],[Type of Leave]]</f>
        <v>1 VL</v>
      </c>
      <c r="L50" s="9">
        <f ca="1">NETWORKDAYS(LeaveTracker[[#This Row],[Start Date]],LeaveTracker[[#This Row],[End Date]],lstHolidays)</f>
        <v>1</v>
      </c>
      <c r="M50" s="9"/>
    </row>
    <row r="51" spans="1:13" ht="30" customHeight="1" x14ac:dyDescent="0.3">
      <c r="A51" s="51">
        <v>471</v>
      </c>
      <c r="B51" s="59">
        <v>44778</v>
      </c>
      <c r="C51" s="59">
        <v>44755</v>
      </c>
      <c r="D51" s="53" t="s">
        <v>1772</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5" t="s">
        <v>82</v>
      </c>
      <c r="J51" s="53"/>
      <c r="K51" s="51" t="str">
        <f ca="1">LeaveTracker[[#This Row],[Days]]&amp;" "&amp;LeaveTracker[[#This Row],[Type of Leave]]</f>
        <v>2 VL</v>
      </c>
      <c r="L51" s="9">
        <f ca="1">NETWORKDAYS(LeaveTracker[[#This Row],[Start Date]],LeaveTracker[[#This Row],[End Date]],lstHolidays)</f>
        <v>2</v>
      </c>
      <c r="M51" s="9"/>
    </row>
    <row r="52" spans="1:13" ht="30" customHeight="1" x14ac:dyDescent="0.3">
      <c r="A52" s="51">
        <v>472</v>
      </c>
      <c r="B52" s="59">
        <v>44778</v>
      </c>
      <c r="C52" s="59">
        <v>44691</v>
      </c>
      <c r="D52" s="53" t="s">
        <v>1772</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5" t="s">
        <v>82</v>
      </c>
      <c r="J52" s="53"/>
      <c r="K52" s="51" t="str">
        <f ca="1">LeaveTracker[[#This Row],[Days]]&amp;" "&amp;LeaveTracker[[#This Row],[Type of Leave]]</f>
        <v>1 VL</v>
      </c>
      <c r="L52" s="9">
        <f ca="1">NETWORKDAYS(LeaveTracker[[#This Row],[Start Date]],LeaveTracker[[#This Row],[End Date]],lstHolidays)</f>
        <v>1</v>
      </c>
      <c r="M52" s="9"/>
    </row>
    <row r="53" spans="1:13" ht="30" customHeight="1" x14ac:dyDescent="0.3">
      <c r="A53" s="51">
        <v>473</v>
      </c>
      <c r="B53" s="59">
        <v>44778</v>
      </c>
      <c r="C53" s="59">
        <v>44691</v>
      </c>
      <c r="D53" s="53" t="s">
        <v>1772</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5" t="s">
        <v>81</v>
      </c>
      <c r="J53" s="53"/>
      <c r="K53" s="51" t="str">
        <f ca="1">LeaveTracker[[#This Row],[Days]]&amp;" "&amp;LeaveTracker[[#This Row],[Type of Leave]]</f>
        <v>2 SL</v>
      </c>
      <c r="L53" s="9">
        <f ca="1">NETWORKDAYS(LeaveTracker[[#This Row],[Start Date]],LeaveTracker[[#This Row],[End Date]],lstHolidays)</f>
        <v>2</v>
      </c>
      <c r="M53" s="9"/>
    </row>
    <row r="54" spans="1:13" ht="30" customHeight="1" x14ac:dyDescent="0.3">
      <c r="A54" s="51">
        <v>474</v>
      </c>
      <c r="B54" s="59">
        <v>44778</v>
      </c>
      <c r="C54" s="59">
        <v>44755</v>
      </c>
      <c r="D54" s="53" t="s">
        <v>1773</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5" t="s">
        <v>81</v>
      </c>
      <c r="J54" s="53"/>
      <c r="K54" s="51" t="str">
        <f ca="1">LeaveTracker[[#This Row],[Days]]&amp;" "&amp;LeaveTracker[[#This Row],[Type of Leave]]</f>
        <v>1 SL</v>
      </c>
      <c r="L54" s="9">
        <f ca="1">NETWORKDAYS(LeaveTracker[[#This Row],[Start Date]],LeaveTracker[[#This Row],[End Date]],lstHolidays)</f>
        <v>1</v>
      </c>
      <c r="M54" s="9"/>
    </row>
    <row r="55" spans="1:13" ht="30" customHeight="1" x14ac:dyDescent="0.3">
      <c r="A55" s="51">
        <v>475</v>
      </c>
      <c r="B55" s="59">
        <v>44778</v>
      </c>
      <c r="C55" s="59">
        <v>44719</v>
      </c>
      <c r="D55" s="53" t="s">
        <v>1774</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5" t="s">
        <v>81</v>
      </c>
      <c r="J55" s="53"/>
      <c r="K55" s="51" t="str">
        <f ca="1">LeaveTracker[[#This Row],[Days]]&amp;" "&amp;LeaveTracker[[#This Row],[Type of Leave]]</f>
        <v>1 SL</v>
      </c>
      <c r="L55" s="9">
        <f ca="1">NETWORKDAYS(LeaveTracker[[#This Row],[Start Date]],LeaveTracker[[#This Row],[End Date]],lstHolidays)</f>
        <v>1</v>
      </c>
      <c r="M55" s="9"/>
    </row>
    <row r="56" spans="1:13" ht="30" customHeight="1" x14ac:dyDescent="0.3">
      <c r="A56" s="51">
        <v>476</v>
      </c>
      <c r="B56" s="59">
        <v>44778</v>
      </c>
      <c r="C56" s="59">
        <v>44725</v>
      </c>
      <c r="D56" s="53" t="s">
        <v>1774</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5" t="s">
        <v>81</v>
      </c>
      <c r="J56" s="53"/>
      <c r="K56" s="51" t="str">
        <f ca="1">LeaveTracker[[#This Row],[Days]]&amp;" "&amp;LeaveTracker[[#This Row],[Type of Leave]]</f>
        <v>1 SL</v>
      </c>
      <c r="L56" s="9">
        <f ca="1">NETWORKDAYS(LeaveTracker[[#This Row],[Start Date]],LeaveTracker[[#This Row],[End Date]],lstHolidays)</f>
        <v>1</v>
      </c>
      <c r="M56" s="9"/>
    </row>
    <row r="57" spans="1:13" ht="30" customHeight="1" x14ac:dyDescent="0.3">
      <c r="A57" s="51">
        <v>477</v>
      </c>
      <c r="B57" s="59">
        <v>44778</v>
      </c>
      <c r="C57" s="59">
        <v>44719</v>
      </c>
      <c r="D57" s="53" t="s">
        <v>1774</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5" t="s">
        <v>81</v>
      </c>
      <c r="J57" s="53"/>
      <c r="K57" s="51" t="str">
        <f ca="1">LeaveTracker[[#This Row],[Days]]&amp;" "&amp;LeaveTracker[[#This Row],[Type of Leave]]</f>
        <v>3 SL</v>
      </c>
      <c r="L57" s="9">
        <f ca="1">NETWORKDAYS(LeaveTracker[[#This Row],[Start Date]],LeaveTracker[[#This Row],[End Date]],lstHolidays)</f>
        <v>3</v>
      </c>
      <c r="M57" s="9"/>
    </row>
    <row r="58" spans="1:13" ht="30" customHeight="1" x14ac:dyDescent="0.3">
      <c r="A58" s="51">
        <v>478</v>
      </c>
      <c r="B58" s="59">
        <v>44778</v>
      </c>
      <c r="C58" s="59">
        <v>44739</v>
      </c>
      <c r="D58" s="53" t="s">
        <v>1775</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5" t="s">
        <v>81</v>
      </c>
      <c r="J58" s="53"/>
      <c r="K58" s="51" t="str">
        <f ca="1">LeaveTracker[[#This Row],[Days]]&amp;" "&amp;LeaveTracker[[#This Row],[Type of Leave]]</f>
        <v>1 SL</v>
      </c>
      <c r="L58" s="9">
        <f ca="1">NETWORKDAYS(LeaveTracker[[#This Row],[Start Date]],LeaveTracker[[#This Row],[End Date]],lstHolidays)</f>
        <v>1</v>
      </c>
      <c r="M58" s="9"/>
    </row>
    <row r="59" spans="1:13" ht="30" customHeight="1" x14ac:dyDescent="0.3">
      <c r="A59" s="51">
        <v>479</v>
      </c>
      <c r="B59" s="59">
        <v>44778</v>
      </c>
      <c r="C59" s="59">
        <v>44728</v>
      </c>
      <c r="D59" s="53" t="s">
        <v>1776</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5" t="s">
        <v>81</v>
      </c>
      <c r="J59" s="53"/>
      <c r="K59" s="51" t="str">
        <f ca="1">LeaveTracker[[#This Row],[Days]]&amp;" "&amp;LeaveTracker[[#This Row],[Type of Leave]]</f>
        <v>1 SL</v>
      </c>
      <c r="L59" s="9">
        <f ca="1">NETWORKDAYS(LeaveTracker[[#This Row],[Start Date]],LeaveTracker[[#This Row],[End Date]],lstHolidays)</f>
        <v>1</v>
      </c>
      <c r="M59" s="9"/>
    </row>
    <row r="60" spans="1:13" ht="30" customHeight="1" x14ac:dyDescent="0.3">
      <c r="A60" s="51">
        <v>480</v>
      </c>
      <c r="B60" s="59">
        <v>44778</v>
      </c>
      <c r="C60" s="59">
        <v>44680</v>
      </c>
      <c r="D60" s="53" t="s">
        <v>1776</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5" t="s">
        <v>81</v>
      </c>
      <c r="J60" s="53"/>
      <c r="K60" s="51" t="str">
        <f ca="1">LeaveTracker[[#This Row],[Days]]&amp;" "&amp;LeaveTracker[[#This Row],[Type of Leave]]</f>
        <v>2 SL</v>
      </c>
      <c r="L60" s="9">
        <f ca="1">NETWORKDAYS(LeaveTracker[[#This Row],[Start Date]],LeaveTracker[[#This Row],[End Date]],lstHolidays)</f>
        <v>2</v>
      </c>
      <c r="M60" s="9"/>
    </row>
    <row r="61" spans="1:13" ht="30" customHeight="1" x14ac:dyDescent="0.3">
      <c r="A61" s="51">
        <v>481</v>
      </c>
      <c r="B61" s="59">
        <v>44778</v>
      </c>
      <c r="C61" s="59">
        <v>44763</v>
      </c>
      <c r="D61" s="53" t="s">
        <v>1777</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5" t="s">
        <v>81</v>
      </c>
      <c r="J61" s="53"/>
      <c r="K61" s="51" t="str">
        <f ca="1">LeaveTracker[[#This Row],[Days]]&amp;" "&amp;LeaveTracker[[#This Row],[Type of Leave]]</f>
        <v>1 SL</v>
      </c>
      <c r="L61" s="9">
        <f ca="1">NETWORKDAYS(LeaveTracker[[#This Row],[Start Date]],LeaveTracker[[#This Row],[End Date]],lstHolidays)</f>
        <v>1</v>
      </c>
      <c r="M61" s="9"/>
    </row>
    <row r="62" spans="1:13" ht="30" customHeight="1" x14ac:dyDescent="0.3">
      <c r="A62" s="51">
        <v>482</v>
      </c>
      <c r="B62" s="59">
        <v>44778</v>
      </c>
      <c r="C62" s="59">
        <v>44754</v>
      </c>
      <c r="D62" s="53" t="s">
        <v>1778</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5" t="s">
        <v>299</v>
      </c>
      <c r="J62" s="53" t="s">
        <v>306</v>
      </c>
      <c r="K62" s="51" t="str">
        <f ca="1">LeaveTracker[[#This Row],[Days]]&amp;" "&amp;LeaveTracker[[#This Row],[Type of Leave]]</f>
        <v>1 OTHER</v>
      </c>
      <c r="L62" s="9">
        <f ca="1">NETWORKDAYS(LeaveTracker[[#This Row],[Start Date]],LeaveTracker[[#This Row],[End Date]],lstHolidays)</f>
        <v>1</v>
      </c>
      <c r="M62" s="9"/>
    </row>
    <row r="63" spans="1:13" ht="30" customHeight="1" x14ac:dyDescent="0.3">
      <c r="A63" s="51">
        <v>482</v>
      </c>
      <c r="B63" s="59">
        <v>44778</v>
      </c>
      <c r="C63" s="59">
        <v>44755</v>
      </c>
      <c r="D63" s="53" t="s">
        <v>1778</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5" t="s">
        <v>299</v>
      </c>
      <c r="J63" s="53" t="s">
        <v>306</v>
      </c>
      <c r="K63" s="51" t="str">
        <f ca="1">LeaveTracker[[#This Row],[Days]]&amp;" "&amp;LeaveTracker[[#This Row],[Type of Leave]]</f>
        <v>2 OTHER</v>
      </c>
      <c r="L63" s="9">
        <f ca="1">NETWORKDAYS(LeaveTracker[[#This Row],[Start Date]],LeaveTracker[[#This Row],[End Date]],lstHolidays)</f>
        <v>2</v>
      </c>
      <c r="M63" s="9"/>
    </row>
    <row r="64" spans="1:13" ht="30" customHeight="1" x14ac:dyDescent="0.3">
      <c r="A64" s="51">
        <v>482</v>
      </c>
      <c r="B64" s="59">
        <v>44778</v>
      </c>
      <c r="C64" s="59">
        <v>44756</v>
      </c>
      <c r="D64" s="53" t="s">
        <v>1778</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5" t="s">
        <v>299</v>
      </c>
      <c r="J64" s="53" t="s">
        <v>306</v>
      </c>
      <c r="K64" s="51" t="str">
        <f ca="1">LeaveTracker[[#This Row],[Days]]&amp;" "&amp;LeaveTracker[[#This Row],[Type of Leave]]</f>
        <v>2 OTHER</v>
      </c>
      <c r="L64" s="9">
        <f ca="1">NETWORKDAYS(LeaveTracker[[#This Row],[Start Date]],LeaveTracker[[#This Row],[End Date]],lstHolidays)</f>
        <v>2</v>
      </c>
      <c r="M64" s="9"/>
    </row>
    <row r="65" spans="1:13" ht="30" customHeight="1" x14ac:dyDescent="0.3">
      <c r="A65" s="51">
        <v>483</v>
      </c>
      <c r="B65" s="59">
        <v>44778</v>
      </c>
      <c r="C65" s="59">
        <v>44754</v>
      </c>
      <c r="D65" s="53" t="s">
        <v>1778</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5" t="s">
        <v>299</v>
      </c>
      <c r="J65" s="53" t="s">
        <v>158</v>
      </c>
      <c r="K65" s="51" t="str">
        <f ca="1">LeaveTracker[[#This Row],[Days]]&amp;" "&amp;LeaveTracker[[#This Row],[Type of Leave]]</f>
        <v>1 OTHER</v>
      </c>
      <c r="L65" s="9">
        <f ca="1">NETWORKDAYS(LeaveTracker[[#This Row],[Start Date]],LeaveTracker[[#This Row],[End Date]],lstHolidays)</f>
        <v>1</v>
      </c>
      <c r="M65" s="9"/>
    </row>
    <row r="66" spans="1:13" ht="30" customHeight="1" x14ac:dyDescent="0.3">
      <c r="A66" s="51">
        <v>484</v>
      </c>
      <c r="B66" s="59">
        <v>44778</v>
      </c>
      <c r="C66" s="59">
        <v>44774</v>
      </c>
      <c r="D66" s="53" t="s">
        <v>1779</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5" t="s">
        <v>299</v>
      </c>
      <c r="J66" s="53" t="s">
        <v>158</v>
      </c>
      <c r="K66" s="51" t="str">
        <f ca="1">LeaveTracker[[#This Row],[Days]]&amp;" "&amp;LeaveTracker[[#This Row],[Type of Leave]]</f>
        <v>1 OTHER</v>
      </c>
      <c r="L66" s="9">
        <f ca="1">NETWORKDAYS(LeaveTracker[[#This Row],[Start Date]],LeaveTracker[[#This Row],[End Date]],lstHolidays)</f>
        <v>1</v>
      </c>
      <c r="M66" s="9"/>
    </row>
    <row r="67" spans="1:13" ht="30" customHeight="1" x14ac:dyDescent="0.3">
      <c r="A67" s="51">
        <v>485</v>
      </c>
      <c r="B67" s="59">
        <v>44778</v>
      </c>
      <c r="C67" s="59">
        <v>44774</v>
      </c>
      <c r="D67" s="53" t="s">
        <v>1779</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5" t="s">
        <v>82</v>
      </c>
      <c r="J67" s="53"/>
      <c r="K67" s="51" t="str">
        <f ca="1">LeaveTracker[[#This Row],[Days]]&amp;" "&amp;LeaveTracker[[#This Row],[Type of Leave]]</f>
        <v>1 VL</v>
      </c>
      <c r="L67" s="9">
        <f ca="1">NETWORKDAYS(LeaveTracker[[#This Row],[Start Date]],LeaveTracker[[#This Row],[End Date]],lstHolidays)</f>
        <v>1</v>
      </c>
      <c r="M67" s="9"/>
    </row>
    <row r="68" spans="1:13" ht="30" customHeight="1" x14ac:dyDescent="0.3">
      <c r="A68" s="51">
        <v>486</v>
      </c>
      <c r="B68" s="59">
        <v>44778</v>
      </c>
      <c r="C68" s="59">
        <v>44750</v>
      </c>
      <c r="D68" s="53" t="s">
        <v>1779</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5" t="s">
        <v>299</v>
      </c>
      <c r="J68" s="53" t="s">
        <v>1780</v>
      </c>
      <c r="K68" s="51" t="str">
        <f ca="1">LeaveTracker[[#This Row],[Days]]&amp;" "&amp;LeaveTracker[[#This Row],[Type of Leave]]</f>
        <v>1 OTHER</v>
      </c>
      <c r="L68" s="9">
        <f ca="1">NETWORKDAYS(LeaveTracker[[#This Row],[Start Date]],LeaveTracker[[#This Row],[End Date]],lstHolidays)</f>
        <v>1</v>
      </c>
      <c r="M68" s="9"/>
    </row>
    <row r="69" spans="1:13" ht="30" customHeight="1" x14ac:dyDescent="0.3">
      <c r="A69" s="51">
        <v>487</v>
      </c>
      <c r="B69" s="59">
        <v>44778</v>
      </c>
      <c r="C69" s="59">
        <v>44692</v>
      </c>
      <c r="D69" s="53" t="s">
        <v>1779</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5" t="s">
        <v>82</v>
      </c>
      <c r="J69" s="53"/>
      <c r="K69" s="51" t="str">
        <f ca="1">LeaveTracker[[#This Row],[Days]]&amp;" "&amp;LeaveTracker[[#This Row],[Type of Leave]]</f>
        <v>3 VL</v>
      </c>
      <c r="L69" s="9">
        <f ca="1">NETWORKDAYS(LeaveTracker[[#This Row],[Start Date]],LeaveTracker[[#This Row],[End Date]],lstHolidays)</f>
        <v>3</v>
      </c>
      <c r="M69" s="9"/>
    </row>
    <row r="70" spans="1:13" ht="30" customHeight="1" x14ac:dyDescent="0.3">
      <c r="A70" s="51">
        <v>488</v>
      </c>
      <c r="B70" s="59">
        <v>44778</v>
      </c>
      <c r="C70" s="59">
        <v>44704</v>
      </c>
      <c r="D70" s="53" t="s">
        <v>1781</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5" t="s">
        <v>81</v>
      </c>
      <c r="J70" s="53"/>
      <c r="K70" s="51" t="str">
        <f ca="1">LeaveTracker[[#This Row],[Days]]&amp;" "&amp;LeaveTracker[[#This Row],[Type of Leave]]</f>
        <v>1 SL</v>
      </c>
      <c r="L70" s="9">
        <f ca="1">NETWORKDAYS(LeaveTracker[[#This Row],[Start Date]],LeaveTracker[[#This Row],[End Date]],lstHolidays)</f>
        <v>1</v>
      </c>
      <c r="M70" s="9"/>
    </row>
    <row r="71" spans="1:13" ht="30" customHeight="1" x14ac:dyDescent="0.3">
      <c r="A71" s="51">
        <v>488</v>
      </c>
      <c r="B71" s="59">
        <v>44778</v>
      </c>
      <c r="C71" s="59">
        <v>44704</v>
      </c>
      <c r="D71" s="53" t="s">
        <v>1781</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5" t="s">
        <v>81</v>
      </c>
      <c r="J71" s="53"/>
      <c r="K71" s="51" t="str">
        <f ca="1">LeaveTracker[[#This Row],[Days]]&amp;" "&amp;LeaveTracker[[#This Row],[Type of Leave]]</f>
        <v>1 SL</v>
      </c>
      <c r="L71" s="9">
        <f ca="1">NETWORKDAYS(LeaveTracker[[#This Row],[Start Date]],LeaveTracker[[#This Row],[End Date]],lstHolidays)</f>
        <v>1</v>
      </c>
      <c r="M71" s="9"/>
    </row>
    <row r="72" spans="1:13" ht="30" customHeight="1" x14ac:dyDescent="0.3">
      <c r="A72" s="51">
        <v>488</v>
      </c>
      <c r="B72" s="59">
        <v>44778</v>
      </c>
      <c r="C72" s="59">
        <v>44704</v>
      </c>
      <c r="D72" s="53" t="s">
        <v>1781</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5" t="s">
        <v>81</v>
      </c>
      <c r="J72" s="53"/>
      <c r="K72" s="51" t="str">
        <f ca="1">LeaveTracker[[#This Row],[Days]]&amp;" "&amp;LeaveTracker[[#This Row],[Type of Leave]]</f>
        <v>0 SL</v>
      </c>
      <c r="L72" s="9">
        <f ca="1">NETWORKDAYS(LeaveTracker[[#This Row],[Start Date]],LeaveTracker[[#This Row],[End Date]],lstHolidays)</f>
        <v>0</v>
      </c>
      <c r="M72" s="9"/>
    </row>
    <row r="73" spans="1:13" ht="30" customHeight="1" x14ac:dyDescent="0.3">
      <c r="A73" s="51">
        <v>489</v>
      </c>
      <c r="B73" s="59">
        <v>44778</v>
      </c>
      <c r="C73" s="59">
        <v>44683</v>
      </c>
      <c r="D73" s="53" t="s">
        <v>1781</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5" t="s">
        <v>81</v>
      </c>
      <c r="J73" s="53"/>
      <c r="K73" s="51" t="str">
        <f ca="1">LeaveTracker[[#This Row],[Days]]&amp;" "&amp;LeaveTracker[[#This Row],[Type of Leave]]</f>
        <v>2 SL</v>
      </c>
      <c r="L73" s="9">
        <f ca="1">NETWORKDAYS(LeaveTracker[[#This Row],[Start Date]],LeaveTracker[[#This Row],[End Date]],lstHolidays)</f>
        <v>2</v>
      </c>
      <c r="M73" s="9"/>
    </row>
    <row r="74" spans="1:13" ht="30" customHeight="1" x14ac:dyDescent="0.3">
      <c r="A74" s="51">
        <v>489</v>
      </c>
      <c r="B74" s="59">
        <v>44778</v>
      </c>
      <c r="C74" s="59">
        <v>44683</v>
      </c>
      <c r="D74" s="53" t="s">
        <v>1781</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5" t="s">
        <v>81</v>
      </c>
      <c r="J74" s="53"/>
      <c r="K74" s="51" t="str">
        <f ca="1">LeaveTracker[[#This Row],[Days]]&amp;" "&amp;LeaveTracker[[#This Row],[Type of Leave]]</f>
        <v>4 SL</v>
      </c>
      <c r="L74" s="9">
        <f ca="1">NETWORKDAYS(LeaveTracker[[#This Row],[Start Date]],LeaveTracker[[#This Row],[End Date]],lstHolidays)</f>
        <v>4</v>
      </c>
      <c r="M74" s="9"/>
    </row>
    <row r="75" spans="1:13" ht="30" customHeight="1" x14ac:dyDescent="0.3">
      <c r="A75" s="51">
        <v>489</v>
      </c>
      <c r="B75" s="59">
        <v>44778</v>
      </c>
      <c r="C75" s="59">
        <v>44683</v>
      </c>
      <c r="D75" s="53" t="s">
        <v>1781</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5" t="s">
        <v>81</v>
      </c>
      <c r="J75" s="53"/>
      <c r="K75" s="51" t="str">
        <f ca="1">LeaveTracker[[#This Row],[Days]]&amp;" "&amp;LeaveTracker[[#This Row],[Type of Leave]]</f>
        <v>0 SL</v>
      </c>
      <c r="L75" s="9">
        <f ca="1">NETWORKDAYS(LeaveTracker[[#This Row],[Start Date]],LeaveTracker[[#This Row],[End Date]],lstHolidays)</f>
        <v>0</v>
      </c>
      <c r="M75" s="9"/>
    </row>
    <row r="76" spans="1:13" ht="30" customHeight="1" x14ac:dyDescent="0.3">
      <c r="A76" s="51">
        <v>490</v>
      </c>
      <c r="B76" s="59">
        <v>44778</v>
      </c>
      <c r="C76" s="59">
        <v>44755</v>
      </c>
      <c r="D76" s="53" t="s">
        <v>1781</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5" t="s">
        <v>81</v>
      </c>
      <c r="J76" s="53"/>
      <c r="K76" s="51" t="str">
        <f ca="1">LeaveTracker[[#This Row],[Days]]&amp;" "&amp;LeaveTracker[[#This Row],[Type of Leave]]</f>
        <v>4 SL</v>
      </c>
      <c r="L76" s="9">
        <f ca="1">NETWORKDAYS(LeaveTracker[[#This Row],[Start Date]],LeaveTracker[[#This Row],[End Date]],lstHolidays)</f>
        <v>4</v>
      </c>
      <c r="M76" s="9"/>
    </row>
    <row r="77" spans="1:13" ht="30" customHeight="1" x14ac:dyDescent="0.3">
      <c r="A77" s="51">
        <v>490</v>
      </c>
      <c r="B77" s="59">
        <v>44778</v>
      </c>
      <c r="C77" s="59">
        <v>44755</v>
      </c>
      <c r="D77" s="53" t="s">
        <v>1781</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5" t="s">
        <v>81</v>
      </c>
      <c r="J77" s="53"/>
      <c r="K77" s="51" t="str">
        <f ca="1">LeaveTracker[[#This Row],[Days]]&amp;" "&amp;LeaveTracker[[#This Row],[Type of Leave]]</f>
        <v>0 SL</v>
      </c>
      <c r="L77" s="9">
        <f ca="1">NETWORKDAYS(LeaveTracker[[#This Row],[Start Date]],LeaveTracker[[#This Row],[End Date]],lstHolidays)</f>
        <v>0</v>
      </c>
      <c r="M77" s="9"/>
    </row>
    <row r="78" spans="1:13" ht="30" customHeight="1" x14ac:dyDescent="0.3">
      <c r="A78" s="51">
        <v>490</v>
      </c>
      <c r="B78" s="59">
        <v>44778</v>
      </c>
      <c r="C78" s="59">
        <v>44755</v>
      </c>
      <c r="D78" s="53" t="s">
        <v>1781</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5" t="s">
        <v>81</v>
      </c>
      <c r="J78" s="53"/>
      <c r="K78" s="51" t="str">
        <f ca="1">LeaveTracker[[#This Row],[Days]]&amp;" "&amp;LeaveTracker[[#This Row],[Type of Leave]]</f>
        <v>1 SL</v>
      </c>
      <c r="L78" s="9">
        <f ca="1">NETWORKDAYS(LeaveTracker[[#This Row],[Start Date]],LeaveTracker[[#This Row],[End Date]],lstHolidays)</f>
        <v>1</v>
      </c>
      <c r="M78" s="9"/>
    </row>
    <row r="79" spans="1:13" ht="30" customHeight="1" x14ac:dyDescent="0.3">
      <c r="A79" s="51">
        <v>491</v>
      </c>
      <c r="B79" s="59">
        <v>44778</v>
      </c>
      <c r="C79" s="59">
        <v>44754</v>
      </c>
      <c r="D79" s="53" t="s">
        <v>1782</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5" t="s">
        <v>81</v>
      </c>
      <c r="J79" s="53"/>
      <c r="K79" s="51" t="str">
        <f ca="1">LeaveTracker[[#This Row],[Days]]&amp;" "&amp;LeaveTracker[[#This Row],[Type of Leave]]</f>
        <v>1 SL</v>
      </c>
      <c r="L79" s="9">
        <f ca="1">NETWORKDAYS(LeaveTracker[[#This Row],[Start Date]],LeaveTracker[[#This Row],[End Date]],lstHolidays)</f>
        <v>1</v>
      </c>
      <c r="M79" s="9"/>
    </row>
    <row r="80" spans="1:13" ht="30" customHeight="1" x14ac:dyDescent="0.3">
      <c r="A80" s="51">
        <v>492</v>
      </c>
      <c r="B80" s="59">
        <v>44778</v>
      </c>
      <c r="C80" s="59">
        <v>44757</v>
      </c>
      <c r="D80" s="53" t="s">
        <v>1776</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5" t="s">
        <v>81</v>
      </c>
      <c r="J80" s="53"/>
      <c r="K80" s="51" t="str">
        <f ca="1">LeaveTracker[[#This Row],[Days]]&amp;" "&amp;LeaveTracker[[#This Row],[Type of Leave]]</f>
        <v>1 SL</v>
      </c>
      <c r="L80" s="9">
        <f ca="1">NETWORKDAYS(LeaveTracker[[#This Row],[Start Date]],LeaveTracker[[#This Row],[End Date]],lstHolidays)</f>
        <v>1</v>
      </c>
      <c r="M80" s="9"/>
    </row>
    <row r="81" spans="1:13" ht="30" customHeight="1" x14ac:dyDescent="0.3">
      <c r="A81" s="51">
        <v>493</v>
      </c>
      <c r="B81" s="59">
        <v>44778</v>
      </c>
      <c r="C81" s="59">
        <v>44760</v>
      </c>
      <c r="D81" s="53" t="s">
        <v>1777</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5" t="s">
        <v>81</v>
      </c>
      <c r="J81" s="53"/>
      <c r="K81" s="51" t="str">
        <f ca="1">LeaveTracker[[#This Row],[Days]]&amp;" "&amp;LeaveTracker[[#This Row],[Type of Leave]]</f>
        <v>1 SL</v>
      </c>
      <c r="L81" s="9">
        <f ca="1">NETWORKDAYS(LeaveTracker[[#This Row],[Start Date]],LeaveTracker[[#This Row],[End Date]],lstHolidays)</f>
        <v>1</v>
      </c>
      <c r="M81" s="9"/>
    </row>
    <row r="82" spans="1:13" ht="30" customHeight="1" x14ac:dyDescent="0.3">
      <c r="A82" s="51">
        <v>494</v>
      </c>
      <c r="B82" s="59">
        <v>44778</v>
      </c>
      <c r="C82" s="59">
        <v>44661</v>
      </c>
      <c r="D82" s="53" t="s">
        <v>1777</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5" t="s">
        <v>299</v>
      </c>
      <c r="J82" s="53" t="s">
        <v>1783</v>
      </c>
      <c r="K82" s="51" t="str">
        <f ca="1">LeaveTracker[[#This Row],[Days]]&amp;" "&amp;LeaveTracker[[#This Row],[Type of Leave]]</f>
        <v>1 OTHER</v>
      </c>
      <c r="L82" s="9">
        <f ca="1">NETWORKDAYS(LeaveTracker[[#This Row],[Start Date]],LeaveTracker[[#This Row],[End Date]],lstHolidays)</f>
        <v>1</v>
      </c>
      <c r="M82" s="9"/>
    </row>
    <row r="83" spans="1:13" ht="30" customHeight="1" x14ac:dyDescent="0.3">
      <c r="A83" s="51">
        <v>495</v>
      </c>
      <c r="B83" s="59">
        <v>44778</v>
      </c>
      <c r="C83" s="59">
        <v>44676</v>
      </c>
      <c r="D83" s="53" t="s">
        <v>1782</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5" t="s">
        <v>299</v>
      </c>
      <c r="J83" s="53" t="s">
        <v>646</v>
      </c>
      <c r="K83" s="51" t="str">
        <f ca="1">LeaveTracker[[#This Row],[Days]]&amp;" "&amp;LeaveTracker[[#This Row],[Type of Leave]]</f>
        <v>1 OTHER</v>
      </c>
      <c r="L83" s="9">
        <f ca="1">NETWORKDAYS(LeaveTracker[[#This Row],[Start Date]],LeaveTracker[[#This Row],[End Date]],lstHolidays)</f>
        <v>1</v>
      </c>
      <c r="M83" s="9"/>
    </row>
    <row r="84" spans="1:13" ht="30" customHeight="1" x14ac:dyDescent="0.3">
      <c r="A84" s="51">
        <v>496</v>
      </c>
      <c r="B84" s="59">
        <v>44778</v>
      </c>
      <c r="C84" s="59">
        <v>44655</v>
      </c>
      <c r="D84" s="53" t="s">
        <v>1782</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5" t="s">
        <v>299</v>
      </c>
      <c r="J84" s="53" t="s">
        <v>646</v>
      </c>
      <c r="K84" s="51" t="str">
        <f ca="1">LeaveTracker[[#This Row],[Days]]&amp;" "&amp;LeaveTracker[[#This Row],[Type of Leave]]</f>
        <v>1 OTHER</v>
      </c>
      <c r="L84" s="9">
        <f ca="1">NETWORKDAYS(LeaveTracker[[#This Row],[Start Date]],LeaveTracker[[#This Row],[End Date]],lstHolidays)</f>
        <v>1</v>
      </c>
      <c r="M84" s="9"/>
    </row>
    <row r="85" spans="1:13" ht="30" customHeight="1" x14ac:dyDescent="0.3">
      <c r="A85" s="51">
        <v>497</v>
      </c>
      <c r="B85" s="59">
        <v>44778</v>
      </c>
      <c r="C85" s="59">
        <v>44662</v>
      </c>
      <c r="D85" s="53" t="s">
        <v>1784</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5" t="s">
        <v>81</v>
      </c>
      <c r="J85" s="53"/>
      <c r="K85" s="51" t="str">
        <f ca="1">LeaveTracker[[#This Row],[Days]]&amp;" "&amp;LeaveTracker[[#This Row],[Type of Leave]]</f>
        <v>1 SL</v>
      </c>
      <c r="L85" s="9">
        <f ca="1">NETWORKDAYS(LeaveTracker[[#This Row],[Start Date]],LeaveTracker[[#This Row],[End Date]],lstHolidays)</f>
        <v>1</v>
      </c>
      <c r="M85" s="9"/>
    </row>
    <row r="86" spans="1:13" ht="30" customHeight="1" x14ac:dyDescent="0.3">
      <c r="A86" s="51">
        <v>498</v>
      </c>
      <c r="B86" s="59">
        <v>44778</v>
      </c>
      <c r="C86" s="59">
        <v>44714</v>
      </c>
      <c r="D86" s="53" t="s">
        <v>1785</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5" t="s">
        <v>81</v>
      </c>
      <c r="J86" s="53"/>
      <c r="K86" s="51" t="str">
        <f ca="1">LeaveTracker[[#This Row],[Days]]&amp;" "&amp;LeaveTracker[[#This Row],[Type of Leave]]</f>
        <v>0 SL</v>
      </c>
      <c r="L86" s="9">
        <f ca="1">NETWORKDAYS(LeaveTracker[[#This Row],[Start Date]],LeaveTracker[[#This Row],[End Date]],lstHolidays)</f>
        <v>0</v>
      </c>
      <c r="M86" s="9"/>
    </row>
    <row r="87" spans="1:13" ht="30" customHeight="1" x14ac:dyDescent="0.3">
      <c r="A87" s="51">
        <v>499</v>
      </c>
      <c r="B87" s="59">
        <v>44778</v>
      </c>
      <c r="C87" s="59">
        <v>44694</v>
      </c>
      <c r="D87" s="53" t="s">
        <v>1786</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5" t="s">
        <v>82</v>
      </c>
      <c r="J87" s="53"/>
      <c r="K87" s="51" t="str">
        <f ca="1">LeaveTracker[[#This Row],[Days]]&amp;" "&amp;LeaveTracker[[#This Row],[Type of Leave]]</f>
        <v>2 VL</v>
      </c>
      <c r="L87" s="9">
        <f ca="1">NETWORKDAYS(LeaveTracker[[#This Row],[Start Date]],LeaveTracker[[#This Row],[End Date]],lstHolidays)</f>
        <v>2</v>
      </c>
      <c r="M87" s="9"/>
    </row>
    <row r="88" spans="1:13" ht="30" customHeight="1" x14ac:dyDescent="0.3">
      <c r="A88" s="51">
        <v>500</v>
      </c>
      <c r="B88" s="59">
        <v>44778</v>
      </c>
      <c r="C88" s="59">
        <v>44753</v>
      </c>
      <c r="D88" s="53" t="s">
        <v>1787</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5" t="s">
        <v>81</v>
      </c>
      <c r="J88" s="53"/>
      <c r="K88" s="51" t="str">
        <f ca="1">LeaveTracker[[#This Row],[Days]]&amp;" "&amp;LeaveTracker[[#This Row],[Type of Leave]]</f>
        <v>1 SL</v>
      </c>
      <c r="L88" s="9">
        <f ca="1">NETWORKDAYS(LeaveTracker[[#This Row],[Start Date]],LeaveTracker[[#This Row],[End Date]],lstHolidays)</f>
        <v>1</v>
      </c>
      <c r="M88" s="9"/>
    </row>
    <row r="89" spans="1:13" ht="30" customHeight="1" x14ac:dyDescent="0.3">
      <c r="A89" s="51">
        <v>501</v>
      </c>
      <c r="B89" s="59">
        <v>44778</v>
      </c>
      <c r="C89" s="59">
        <v>44712</v>
      </c>
      <c r="D89" s="53" t="s">
        <v>1787</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5" t="s">
        <v>82</v>
      </c>
      <c r="J89" s="53"/>
      <c r="K89" s="51" t="str">
        <f ca="1">LeaveTracker[[#This Row],[Days]]&amp;" "&amp;LeaveTracker[[#This Row],[Type of Leave]]</f>
        <v>3 VL</v>
      </c>
      <c r="L89" s="9">
        <f ca="1">NETWORKDAYS(LeaveTracker[[#This Row],[Start Date]],LeaveTracker[[#This Row],[End Date]],lstHolidays)</f>
        <v>3</v>
      </c>
      <c r="M89" s="9"/>
    </row>
    <row r="90" spans="1:13" ht="30" customHeight="1" x14ac:dyDescent="0.3">
      <c r="A90" s="51">
        <v>502</v>
      </c>
      <c r="B90" s="59">
        <v>44778</v>
      </c>
      <c r="C90" s="59">
        <v>44700</v>
      </c>
      <c r="D90" s="53" t="s">
        <v>1787</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5" t="s">
        <v>299</v>
      </c>
      <c r="J90" s="53" t="s">
        <v>646</v>
      </c>
      <c r="K90" s="51" t="str">
        <f ca="1">LeaveTracker[[#This Row],[Days]]&amp;" "&amp;LeaveTracker[[#This Row],[Type of Leave]]</f>
        <v>1 OTHER</v>
      </c>
      <c r="L90" s="9">
        <f ca="1">NETWORKDAYS(LeaveTracker[[#This Row],[Start Date]],LeaveTracker[[#This Row],[End Date]],lstHolidays)</f>
        <v>1</v>
      </c>
      <c r="M90" s="9"/>
    </row>
    <row r="91" spans="1:13" ht="30" customHeight="1" x14ac:dyDescent="0.3">
      <c r="A91" s="51">
        <v>503</v>
      </c>
      <c r="B91" s="59">
        <v>44778</v>
      </c>
      <c r="C91" s="59">
        <v>44698</v>
      </c>
      <c r="D91" s="53" t="s">
        <v>1787</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5" t="s">
        <v>81</v>
      </c>
      <c r="J91" s="53"/>
      <c r="K91" s="51" t="str">
        <f ca="1">LeaveTracker[[#This Row],[Days]]&amp;" "&amp;LeaveTracker[[#This Row],[Type of Leave]]</f>
        <v>1 SL</v>
      </c>
      <c r="L91" s="9">
        <f ca="1">NETWORKDAYS(LeaveTracker[[#This Row],[Start Date]],LeaveTracker[[#This Row],[End Date]],lstHolidays)</f>
        <v>1</v>
      </c>
      <c r="M91" s="9"/>
    </row>
    <row r="92" spans="1:13" ht="30" customHeight="1" x14ac:dyDescent="0.3">
      <c r="A92" s="51">
        <v>504</v>
      </c>
      <c r="B92" s="59">
        <v>44778</v>
      </c>
      <c r="C92" s="59">
        <v>44719</v>
      </c>
      <c r="D92" s="53" t="s">
        <v>1788</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5" t="s">
        <v>81</v>
      </c>
      <c r="J92" s="53"/>
      <c r="K92" s="51" t="str">
        <f ca="1">LeaveTracker[[#This Row],[Days]]&amp;" "&amp;LeaveTracker[[#This Row],[Type of Leave]]</f>
        <v>2 SL</v>
      </c>
      <c r="L92" s="9">
        <f ca="1">NETWORKDAYS(LeaveTracker[[#This Row],[Start Date]],LeaveTracker[[#This Row],[End Date]],lstHolidays)</f>
        <v>2</v>
      </c>
      <c r="M92" s="9"/>
    </row>
    <row r="93" spans="1:13" ht="30" customHeight="1" x14ac:dyDescent="0.3">
      <c r="A93" s="51">
        <v>505</v>
      </c>
      <c r="B93" s="59">
        <v>44778</v>
      </c>
      <c r="C93" s="59">
        <v>44753</v>
      </c>
      <c r="D93" s="53" t="s">
        <v>1789</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5" t="s">
        <v>81</v>
      </c>
      <c r="J93" s="53"/>
      <c r="K93" s="51" t="str">
        <f ca="1">LeaveTracker[[#This Row],[Days]]&amp;" "&amp;LeaveTracker[[#This Row],[Type of Leave]]</f>
        <v>3 SL</v>
      </c>
      <c r="L93" s="9">
        <f ca="1">NETWORKDAYS(LeaveTracker[[#This Row],[Start Date]],LeaveTracker[[#This Row],[End Date]],lstHolidays)</f>
        <v>3</v>
      </c>
      <c r="M93" s="9"/>
    </row>
    <row r="94" spans="1:13" ht="30" customHeight="1" x14ac:dyDescent="0.3">
      <c r="A94" s="51">
        <v>506</v>
      </c>
      <c r="B94" s="59">
        <v>44778</v>
      </c>
      <c r="C94" s="59">
        <v>44753</v>
      </c>
      <c r="D94" s="53" t="s">
        <v>1790</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5" t="s">
        <v>299</v>
      </c>
      <c r="J94" s="53" t="s">
        <v>693</v>
      </c>
      <c r="K94" s="51" t="str">
        <f ca="1">LeaveTracker[[#This Row],[Days]]&amp;" "&amp;LeaveTracker[[#This Row],[Type of Leave]]</f>
        <v>0 OTHER</v>
      </c>
      <c r="L94" s="9">
        <f ca="1">NETWORKDAYS(LeaveTracker[[#This Row],[Start Date]],LeaveTracker[[#This Row],[End Date]],lstHolidays)</f>
        <v>0</v>
      </c>
      <c r="M94" s="9"/>
    </row>
    <row r="95" spans="1:13" ht="30" customHeight="1" x14ac:dyDescent="0.3">
      <c r="A95" s="51">
        <v>507</v>
      </c>
      <c r="B95" s="59">
        <v>44778</v>
      </c>
      <c r="C95" s="59">
        <v>44775</v>
      </c>
      <c r="D95" s="53" t="s">
        <v>1791</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5" t="s">
        <v>82</v>
      </c>
      <c r="J95" s="53" t="s">
        <v>1025</v>
      </c>
      <c r="K95" s="51" t="str">
        <f ca="1">LeaveTracker[[#This Row],[Days]]&amp;" "&amp;LeaveTracker[[#This Row],[Type of Leave]]</f>
        <v>100 VL</v>
      </c>
      <c r="L95" s="9">
        <f ca="1">NETWORKDAYS(LeaveTracker[[#This Row],[Start Date]],LeaveTracker[[#This Row],[End Date]],lstHolidays)</f>
        <v>100</v>
      </c>
      <c r="M95" s="9"/>
    </row>
    <row r="96" spans="1:13" ht="30" customHeight="1" x14ac:dyDescent="0.3">
      <c r="A96" s="51">
        <v>508</v>
      </c>
      <c r="B96" s="59">
        <v>44778</v>
      </c>
      <c r="C96" s="59">
        <v>44739</v>
      </c>
      <c r="D96" s="53" t="s">
        <v>1792</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5" t="s">
        <v>81</v>
      </c>
      <c r="J96" s="53"/>
      <c r="K96" s="51" t="str">
        <f ca="1">LeaveTracker[[#This Row],[Days]]&amp;" "&amp;LeaveTracker[[#This Row],[Type of Leave]]</f>
        <v>2 SL</v>
      </c>
      <c r="L96" s="9">
        <f ca="1">NETWORKDAYS(LeaveTracker[[#This Row],[Start Date]],LeaveTracker[[#This Row],[End Date]],lstHolidays)</f>
        <v>2</v>
      </c>
      <c r="M96" s="9"/>
    </row>
    <row r="97" spans="1:13" ht="30" customHeight="1" x14ac:dyDescent="0.3">
      <c r="A97" s="51">
        <v>509</v>
      </c>
      <c r="B97" s="59">
        <v>44778</v>
      </c>
      <c r="C97" s="59">
        <v>44735</v>
      </c>
      <c r="D97" s="53" t="s">
        <v>1765</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5" t="s">
        <v>299</v>
      </c>
      <c r="J97" s="53" t="s">
        <v>306</v>
      </c>
      <c r="K97" s="51" t="str">
        <f ca="1">LeaveTracker[[#This Row],[Days]]&amp;" "&amp;LeaveTracker[[#This Row],[Type of Leave]]</f>
        <v>1 OTHER</v>
      </c>
      <c r="L97" s="9">
        <f ca="1">NETWORKDAYS(LeaveTracker[[#This Row],[Start Date]],LeaveTracker[[#This Row],[End Date]],lstHolidays)</f>
        <v>1</v>
      </c>
      <c r="M97" s="9"/>
    </row>
    <row r="98" spans="1:13" ht="30" customHeight="1" x14ac:dyDescent="0.3">
      <c r="A98" s="51">
        <v>509</v>
      </c>
      <c r="B98" s="59">
        <v>44778</v>
      </c>
      <c r="C98" s="59">
        <v>44735</v>
      </c>
      <c r="D98" s="53" t="s">
        <v>1765</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5" t="s">
        <v>299</v>
      </c>
      <c r="J98" s="53" t="s">
        <v>306</v>
      </c>
      <c r="K98" s="51" t="str">
        <f ca="1">LeaveTracker[[#This Row],[Days]]&amp;" "&amp;LeaveTracker[[#This Row],[Type of Leave]]</f>
        <v>1 OTHER</v>
      </c>
      <c r="L98" s="9">
        <f ca="1">NETWORKDAYS(LeaveTracker[[#This Row],[Start Date]],LeaveTracker[[#This Row],[End Date]],lstHolidays)</f>
        <v>1</v>
      </c>
      <c r="M98" s="9"/>
    </row>
    <row r="99" spans="1:13" ht="30" customHeight="1" x14ac:dyDescent="0.3">
      <c r="A99" s="51">
        <v>509</v>
      </c>
      <c r="B99" s="59">
        <v>44778</v>
      </c>
      <c r="C99" s="59">
        <v>44735</v>
      </c>
      <c r="D99" s="53" t="s">
        <v>1765</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5" t="s">
        <v>299</v>
      </c>
      <c r="J99" s="53" t="s">
        <v>306</v>
      </c>
      <c r="K99" s="51" t="str">
        <f ca="1">LeaveTracker[[#This Row],[Days]]&amp;" "&amp;LeaveTracker[[#This Row],[Type of Leave]]</f>
        <v>1 OTHER</v>
      </c>
      <c r="L99" s="9">
        <f ca="1">NETWORKDAYS(LeaveTracker[[#This Row],[Start Date]],LeaveTracker[[#This Row],[End Date]],lstHolidays)</f>
        <v>1</v>
      </c>
      <c r="M99" s="9"/>
    </row>
    <row r="100" spans="1:13" ht="30" customHeight="1" x14ac:dyDescent="0.3">
      <c r="A100" s="51">
        <v>510</v>
      </c>
      <c r="B100" s="59">
        <v>44778</v>
      </c>
      <c r="C100" s="59">
        <v>44774</v>
      </c>
      <c r="D100" s="53" t="s">
        <v>1779</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5" t="s">
        <v>299</v>
      </c>
      <c r="J100" s="53" t="s">
        <v>1793</v>
      </c>
      <c r="K100" s="51" t="str">
        <f ca="1">LeaveTracker[[#This Row],[Days]]&amp;" "&amp;LeaveTracker[[#This Row],[Type of Leave]]</f>
        <v>1 OTHER</v>
      </c>
      <c r="L100" s="9">
        <f ca="1">NETWORKDAYS(LeaveTracker[[#This Row],[Start Date]],LeaveTracker[[#This Row],[End Date]],lstHolidays)</f>
        <v>1</v>
      </c>
      <c r="M100" s="9"/>
    </row>
    <row r="101" spans="1:13" ht="30" customHeight="1" x14ac:dyDescent="0.3">
      <c r="A101" s="51">
        <v>511</v>
      </c>
      <c r="B101" s="59">
        <v>44790</v>
      </c>
      <c r="C101" s="59">
        <v>44760</v>
      </c>
      <c r="D101" s="53" t="s">
        <v>1794</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5" t="s">
        <v>81</v>
      </c>
      <c r="J101" s="53"/>
      <c r="K101" s="51" t="str">
        <f ca="1">LeaveTracker[[#This Row],[Days]]&amp;" "&amp;LeaveTracker[[#This Row],[Type of Leave]]</f>
        <v>3 SL</v>
      </c>
      <c r="L101" s="9">
        <f ca="1">NETWORKDAYS(LeaveTracker[[#This Row],[Start Date]],LeaveTracker[[#This Row],[End Date]],lstHolidays)</f>
        <v>3</v>
      </c>
      <c r="M101" s="9"/>
    </row>
    <row r="102" spans="1:13" ht="30" customHeight="1" x14ac:dyDescent="0.3">
      <c r="A102" s="51">
        <v>512</v>
      </c>
      <c r="B102" s="59">
        <v>44790</v>
      </c>
      <c r="C102" s="59">
        <v>44760</v>
      </c>
      <c r="D102" s="53" t="s">
        <v>1795</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5" t="s">
        <v>299</v>
      </c>
      <c r="J102" s="53" t="s">
        <v>1738</v>
      </c>
      <c r="K102" s="51" t="str">
        <f ca="1">LeaveTracker[[#This Row],[Days]]&amp;" "&amp;LeaveTracker[[#This Row],[Type of Leave]]</f>
        <v>1 OTHER</v>
      </c>
      <c r="L102" s="9">
        <f ca="1">NETWORKDAYS(LeaveTracker[[#This Row],[Start Date]],LeaveTracker[[#This Row],[End Date]],lstHolidays)</f>
        <v>1</v>
      </c>
      <c r="M102" s="9"/>
    </row>
    <row r="103" spans="1:13" ht="30" customHeight="1" x14ac:dyDescent="0.3">
      <c r="A103" s="51">
        <v>512</v>
      </c>
      <c r="B103" s="59">
        <v>44790</v>
      </c>
      <c r="C103" s="59">
        <v>44760</v>
      </c>
      <c r="D103" s="53" t="s">
        <v>1795</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5" t="s">
        <v>299</v>
      </c>
      <c r="J103" s="53" t="s">
        <v>1738</v>
      </c>
      <c r="K103" s="51" t="str">
        <f ca="1">LeaveTracker[[#This Row],[Days]]&amp;" "&amp;LeaveTracker[[#This Row],[Type of Leave]]</f>
        <v>1 OTHER</v>
      </c>
      <c r="L103" s="9">
        <f ca="1">NETWORKDAYS(LeaveTracker[[#This Row],[Start Date]],LeaveTracker[[#This Row],[End Date]],lstHolidays)</f>
        <v>1</v>
      </c>
      <c r="M103" s="9"/>
    </row>
    <row r="104" spans="1:13" ht="30" customHeight="1" x14ac:dyDescent="0.3">
      <c r="A104" s="51">
        <v>512</v>
      </c>
      <c r="B104" s="59">
        <v>44790</v>
      </c>
      <c r="C104" s="59">
        <v>44760</v>
      </c>
      <c r="D104" s="53" t="s">
        <v>1795</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5" t="s">
        <v>299</v>
      </c>
      <c r="J104" s="53" t="s">
        <v>1738</v>
      </c>
      <c r="K104" s="51" t="str">
        <f ca="1">LeaveTracker[[#This Row],[Days]]&amp;" "&amp;LeaveTracker[[#This Row],[Type of Leave]]</f>
        <v>1 OTHER</v>
      </c>
      <c r="L104" s="9">
        <f ca="1">NETWORKDAYS(LeaveTracker[[#This Row],[Start Date]],LeaveTracker[[#This Row],[End Date]],lstHolidays)</f>
        <v>1</v>
      </c>
      <c r="M104" s="9"/>
    </row>
    <row r="105" spans="1:13" ht="30" customHeight="1" x14ac:dyDescent="0.3">
      <c r="A105" s="51">
        <v>513</v>
      </c>
      <c r="B105" s="59">
        <v>44790</v>
      </c>
      <c r="C105" s="59">
        <v>44762</v>
      </c>
      <c r="D105" s="53" t="s">
        <v>1796</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5" t="s">
        <v>81</v>
      </c>
      <c r="J105" s="53"/>
      <c r="K105" s="51" t="str">
        <f ca="1">LeaveTracker[[#This Row],[Days]]&amp;" "&amp;LeaveTracker[[#This Row],[Type of Leave]]</f>
        <v>55 SL</v>
      </c>
      <c r="L105" s="9">
        <f ca="1">NETWORKDAYS(LeaveTracker[[#This Row],[Start Date]],LeaveTracker[[#This Row],[End Date]],lstHolidays)</f>
        <v>55</v>
      </c>
      <c r="M105" s="9"/>
    </row>
    <row r="106" spans="1:13" ht="30" customHeight="1" x14ac:dyDescent="0.3">
      <c r="A106" s="51">
        <v>514</v>
      </c>
      <c r="B106" s="59">
        <v>44790</v>
      </c>
      <c r="C106" s="59">
        <v>44665</v>
      </c>
      <c r="D106" s="53" t="s">
        <v>1797</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5" t="s">
        <v>76</v>
      </c>
      <c r="J106" s="53"/>
      <c r="K106" s="51" t="str">
        <f ca="1">LeaveTracker[[#This Row],[Days]]&amp;" "&amp;LeaveTracker[[#This Row],[Type of Leave]]</f>
        <v>66 Maternity</v>
      </c>
      <c r="L106" s="9">
        <f ca="1">NETWORKDAYS(LeaveTracker[[#This Row],[Start Date]],LeaveTracker[[#This Row],[End Date]],lstHolidays)</f>
        <v>66</v>
      </c>
      <c r="M106" s="9"/>
    </row>
    <row r="107" spans="1:13" ht="30" customHeight="1" x14ac:dyDescent="0.3">
      <c r="A107" s="51">
        <v>515</v>
      </c>
      <c r="B107" s="59">
        <v>44790</v>
      </c>
      <c r="C107" s="59">
        <v>44751</v>
      </c>
      <c r="D107" s="53" t="s">
        <v>1798</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5" t="s">
        <v>299</v>
      </c>
      <c r="J107" s="53" t="s">
        <v>300</v>
      </c>
      <c r="K107" s="51" t="str">
        <f ca="1">LeaveTracker[[#This Row],[Days]]&amp;" "&amp;LeaveTracker[[#This Row],[Type of Leave]]</f>
        <v>4 OTHER</v>
      </c>
      <c r="L107" s="9">
        <f ca="1">NETWORKDAYS(LeaveTracker[[#This Row],[Start Date]],LeaveTracker[[#This Row],[End Date]],lstHolidays)</f>
        <v>4</v>
      </c>
      <c r="M107" s="9"/>
    </row>
    <row r="108" spans="1:13" ht="30" customHeight="1" x14ac:dyDescent="0.3">
      <c r="A108" s="51">
        <v>516</v>
      </c>
      <c r="B108" s="59">
        <v>44790</v>
      </c>
      <c r="C108" s="59">
        <v>44713</v>
      </c>
      <c r="D108" s="53" t="s">
        <v>1799</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5" t="s">
        <v>82</v>
      </c>
      <c r="J108" s="53"/>
      <c r="K108" s="51" t="str">
        <f ca="1">LeaveTracker[[#This Row],[Days]]&amp;" "&amp;LeaveTracker[[#This Row],[Type of Leave]]</f>
        <v>34 VL</v>
      </c>
      <c r="L108" s="9">
        <f ca="1">NETWORKDAYS(LeaveTracker[[#This Row],[Start Date]],LeaveTracker[[#This Row],[End Date]],lstHolidays)</f>
        <v>34</v>
      </c>
      <c r="M108" s="9"/>
    </row>
    <row r="109" spans="1:13" ht="30" customHeight="1" x14ac:dyDescent="0.3">
      <c r="A109" s="51">
        <v>517</v>
      </c>
      <c r="B109" s="59">
        <v>44790</v>
      </c>
      <c r="C109" s="59">
        <v>44716</v>
      </c>
      <c r="D109" s="53" t="s">
        <v>1799</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5" t="s">
        <v>81</v>
      </c>
      <c r="J109" s="53"/>
      <c r="K109" s="51" t="str">
        <f ca="1">LeaveTracker[[#This Row],[Days]]&amp;" "&amp;LeaveTracker[[#This Row],[Type of Leave]]</f>
        <v>3 SL</v>
      </c>
      <c r="L109" s="9">
        <f ca="1">NETWORKDAYS(LeaveTracker[[#This Row],[Start Date]],LeaveTracker[[#This Row],[End Date]],lstHolidays)</f>
        <v>3</v>
      </c>
      <c r="M109" s="9"/>
    </row>
    <row r="110" spans="1:13" ht="30" customHeight="1" x14ac:dyDescent="0.3">
      <c r="A110" s="51">
        <v>518</v>
      </c>
      <c r="B110" s="59">
        <v>44790</v>
      </c>
      <c r="C110" s="59">
        <v>44712</v>
      </c>
      <c r="D110" s="53" t="s">
        <v>1800</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5" t="s">
        <v>299</v>
      </c>
      <c r="J110" s="53" t="s">
        <v>646</v>
      </c>
      <c r="K110" s="51" t="str">
        <f ca="1">LeaveTracker[[#This Row],[Days]]&amp;" "&amp;LeaveTracker[[#This Row],[Type of Leave]]</f>
        <v>1 OTHER</v>
      </c>
      <c r="L110" s="9">
        <f ca="1">NETWORKDAYS(LeaveTracker[[#This Row],[Start Date]],LeaveTracker[[#This Row],[End Date]],lstHolidays)</f>
        <v>1</v>
      </c>
      <c r="M110" s="9"/>
    </row>
    <row r="111" spans="1:13" ht="30" customHeight="1" x14ac:dyDescent="0.3">
      <c r="A111" s="51">
        <v>519</v>
      </c>
      <c r="B111" s="59">
        <v>44790</v>
      </c>
      <c r="C111" s="59">
        <v>44734</v>
      </c>
      <c r="D111" s="53" t="s">
        <v>1801</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5" t="s">
        <v>81</v>
      </c>
      <c r="J111" s="53"/>
      <c r="K111" s="51" t="str">
        <f ca="1">LeaveTracker[[#This Row],[Days]]&amp;" "&amp;LeaveTracker[[#This Row],[Type of Leave]]</f>
        <v>1 SL</v>
      </c>
      <c r="L111" s="9">
        <f ca="1">NETWORKDAYS(LeaveTracker[[#This Row],[Start Date]],LeaveTracker[[#This Row],[End Date]],lstHolidays)</f>
        <v>1</v>
      </c>
      <c r="M111" s="9"/>
    </row>
    <row r="112" spans="1:13" ht="30" customHeight="1" x14ac:dyDescent="0.3">
      <c r="A112" s="51">
        <v>520</v>
      </c>
      <c r="B112" s="59">
        <v>44790</v>
      </c>
      <c r="C112" s="59">
        <v>44712</v>
      </c>
      <c r="D112" s="53" t="s">
        <v>1802</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5" t="s">
        <v>299</v>
      </c>
      <c r="J112" s="53" t="s">
        <v>693</v>
      </c>
      <c r="K112" s="51" t="str">
        <f ca="1">LeaveTracker[[#This Row],[Days]]&amp;" "&amp;LeaveTracker[[#This Row],[Type of Leave]]</f>
        <v>0 OTHER</v>
      </c>
      <c r="L112" s="9">
        <f ca="1">NETWORKDAYS(LeaveTracker[[#This Row],[Start Date]],LeaveTracker[[#This Row],[End Date]],lstHolidays)</f>
        <v>0</v>
      </c>
      <c r="M112" s="9"/>
    </row>
    <row r="113" spans="1:13" ht="30" customHeight="1" x14ac:dyDescent="0.3">
      <c r="A113" s="51">
        <v>521</v>
      </c>
      <c r="B113" s="59">
        <v>44790</v>
      </c>
      <c r="C113" s="59">
        <v>44671</v>
      </c>
      <c r="D113" s="53" t="s">
        <v>1803</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5" t="s">
        <v>81</v>
      </c>
      <c r="J113" s="53"/>
      <c r="K113" s="51" t="str">
        <f ca="1">LeaveTracker[[#This Row],[Days]]&amp;" "&amp;LeaveTracker[[#This Row],[Type of Leave]]</f>
        <v>5 SL</v>
      </c>
      <c r="L113" s="9">
        <f ca="1">NETWORKDAYS(LeaveTracker[[#This Row],[Start Date]],LeaveTracker[[#This Row],[End Date]],lstHolidays)</f>
        <v>5</v>
      </c>
      <c r="M113" s="9"/>
    </row>
    <row r="114" spans="1:13" ht="30" customHeight="1" x14ac:dyDescent="0.3">
      <c r="A114" s="51">
        <v>522</v>
      </c>
      <c r="B114" s="59">
        <v>44790</v>
      </c>
      <c r="C114" s="59">
        <v>44709</v>
      </c>
      <c r="D114" s="53" t="s">
        <v>1803</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5" t="s">
        <v>81</v>
      </c>
      <c r="J114" s="53"/>
      <c r="K114" s="51" t="str">
        <f ca="1">LeaveTracker[[#This Row],[Days]]&amp;" "&amp;LeaveTracker[[#This Row],[Type of Leave]]</f>
        <v>1 SL</v>
      </c>
      <c r="L114" s="9">
        <f ca="1">NETWORKDAYS(LeaveTracker[[#This Row],[Start Date]],LeaveTracker[[#This Row],[End Date]],lstHolidays)</f>
        <v>1</v>
      </c>
      <c r="M114" s="9"/>
    </row>
    <row r="115" spans="1:13" ht="30" customHeight="1" x14ac:dyDescent="0.3">
      <c r="A115" s="51">
        <v>523</v>
      </c>
      <c r="B115" s="59">
        <v>44790</v>
      </c>
      <c r="C115" s="59">
        <v>44683</v>
      </c>
      <c r="D115" s="53" t="s">
        <v>1803</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5" t="s">
        <v>81</v>
      </c>
      <c r="J115" s="53"/>
      <c r="K115" s="51" t="str">
        <f ca="1">LeaveTracker[[#This Row],[Days]]&amp;" "&amp;LeaveTracker[[#This Row],[Type of Leave]]</f>
        <v>5 SL</v>
      </c>
      <c r="L115" s="9">
        <f ca="1">NETWORKDAYS(LeaveTracker[[#This Row],[Start Date]],LeaveTracker[[#This Row],[End Date]],lstHolidays)</f>
        <v>5</v>
      </c>
      <c r="M115" s="9"/>
    </row>
    <row r="116" spans="1:13" ht="30" customHeight="1" x14ac:dyDescent="0.3">
      <c r="A116" s="51">
        <v>524</v>
      </c>
      <c r="B116" s="59">
        <v>44790</v>
      </c>
      <c r="C116" s="59">
        <v>44725</v>
      </c>
      <c r="D116" s="53" t="s">
        <v>1804</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5" t="s">
        <v>299</v>
      </c>
      <c r="J116" s="53" t="s">
        <v>1738</v>
      </c>
      <c r="K116" s="51" t="str">
        <f ca="1">LeaveTracker[[#This Row],[Days]]&amp;" "&amp;LeaveTracker[[#This Row],[Type of Leave]]</f>
        <v>1 OTHER</v>
      </c>
      <c r="L116" s="9">
        <f ca="1">NETWORKDAYS(LeaveTracker[[#This Row],[Start Date]],LeaveTracker[[#This Row],[End Date]],lstHolidays)</f>
        <v>1</v>
      </c>
      <c r="M116" s="9"/>
    </row>
    <row r="117" spans="1:13" ht="30" customHeight="1" x14ac:dyDescent="0.3">
      <c r="A117" s="51">
        <v>524</v>
      </c>
      <c r="B117" s="59">
        <v>44790</v>
      </c>
      <c r="C117" s="59">
        <v>44725</v>
      </c>
      <c r="D117" s="53" t="s">
        <v>1804</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5" t="s">
        <v>299</v>
      </c>
      <c r="J117" s="53" t="s">
        <v>1738</v>
      </c>
      <c r="K117" s="51" t="str">
        <f ca="1">LeaveTracker[[#This Row],[Days]]&amp;" "&amp;LeaveTracker[[#This Row],[Type of Leave]]</f>
        <v>1 OTHER</v>
      </c>
      <c r="L117" s="9">
        <f ca="1">NETWORKDAYS(LeaveTracker[[#This Row],[Start Date]],LeaveTracker[[#This Row],[End Date]],lstHolidays)</f>
        <v>1</v>
      </c>
      <c r="M117" s="9"/>
    </row>
    <row r="118" spans="1:13" ht="30" customHeight="1" x14ac:dyDescent="0.3">
      <c r="A118" s="51">
        <v>525</v>
      </c>
      <c r="B118" s="59">
        <v>44790</v>
      </c>
      <c r="C118" s="59">
        <v>44688</v>
      </c>
      <c r="D118" s="53" t="s">
        <v>1804</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5" t="s">
        <v>299</v>
      </c>
      <c r="J118" s="53" t="s">
        <v>1738</v>
      </c>
      <c r="K118" s="51" t="str">
        <f ca="1">LeaveTracker[[#This Row],[Days]]&amp;" "&amp;LeaveTracker[[#This Row],[Type of Leave]]</f>
        <v>3 OTHER</v>
      </c>
      <c r="L118" s="9">
        <f ca="1">NETWORKDAYS(LeaveTracker[[#This Row],[Start Date]],LeaveTracker[[#This Row],[End Date]],lstHolidays)</f>
        <v>3</v>
      </c>
      <c r="M118" s="9"/>
    </row>
    <row r="119" spans="1:13" ht="30" customHeight="1" x14ac:dyDescent="0.3">
      <c r="A119" s="51">
        <v>526</v>
      </c>
      <c r="B119" s="59">
        <v>44790</v>
      </c>
      <c r="C119" s="59">
        <v>44732</v>
      </c>
      <c r="D119" s="53" t="s">
        <v>1805</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5" t="s">
        <v>82</v>
      </c>
      <c r="J119" s="53"/>
      <c r="K119" s="51" t="str">
        <f ca="1">LeaveTracker[[#This Row],[Days]]&amp;" "&amp;LeaveTracker[[#This Row],[Type of Leave]]</f>
        <v>1 VL</v>
      </c>
      <c r="L119" s="9">
        <f ca="1">NETWORKDAYS(LeaveTracker[[#This Row],[Start Date]],LeaveTracker[[#This Row],[End Date]],lstHolidays)</f>
        <v>1</v>
      </c>
      <c r="M119" s="9"/>
    </row>
    <row r="120" spans="1:13" ht="30" customHeight="1" x14ac:dyDescent="0.3">
      <c r="A120" s="51">
        <v>527</v>
      </c>
      <c r="B120" s="59">
        <v>44790</v>
      </c>
      <c r="C120" s="59">
        <v>44719</v>
      </c>
      <c r="D120" s="53" t="s">
        <v>1805</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5" t="s">
        <v>82</v>
      </c>
      <c r="J120" s="53"/>
      <c r="K120" s="51" t="str">
        <f ca="1">LeaveTracker[[#This Row],[Days]]&amp;" "&amp;LeaveTracker[[#This Row],[Type of Leave]]</f>
        <v>1 VL</v>
      </c>
      <c r="L120" s="9">
        <f ca="1">NETWORKDAYS(LeaveTracker[[#This Row],[Start Date]],LeaveTracker[[#This Row],[End Date]],lstHolidays)</f>
        <v>1</v>
      </c>
      <c r="M120" s="9"/>
    </row>
    <row r="121" spans="1:13" ht="30" customHeight="1" x14ac:dyDescent="0.3">
      <c r="A121" s="51">
        <v>528</v>
      </c>
      <c r="B121" s="59">
        <v>44790</v>
      </c>
      <c r="C121" s="59">
        <v>44718</v>
      </c>
      <c r="D121" s="53" t="s">
        <v>1806</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5" t="s">
        <v>299</v>
      </c>
      <c r="J121" s="53" t="s">
        <v>1807</v>
      </c>
      <c r="K121" s="51" t="str">
        <f ca="1">LeaveTracker[[#This Row],[Days]]&amp;" "&amp;LeaveTracker[[#This Row],[Type of Leave]]</f>
        <v>2 OTHER</v>
      </c>
      <c r="L121" s="9">
        <f ca="1">NETWORKDAYS(LeaveTracker[[#This Row],[Start Date]],LeaveTracker[[#This Row],[End Date]],lstHolidays)</f>
        <v>2</v>
      </c>
      <c r="M121" s="9"/>
    </row>
    <row r="122" spans="1:13" ht="30" customHeight="1" x14ac:dyDescent="0.3">
      <c r="A122" s="51">
        <v>529</v>
      </c>
      <c r="B122" s="59">
        <v>44790</v>
      </c>
      <c r="C122" s="59">
        <v>44741</v>
      </c>
      <c r="D122" s="53" t="s">
        <v>1808</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5" t="s">
        <v>81</v>
      </c>
      <c r="J122" s="53"/>
      <c r="K122" s="51" t="str">
        <f ca="1">LeaveTracker[[#This Row],[Days]]&amp;" "&amp;LeaveTracker[[#This Row],[Type of Leave]]</f>
        <v>1 SL</v>
      </c>
      <c r="L122" s="9">
        <f ca="1">NETWORKDAYS(LeaveTracker[[#This Row],[Start Date]],LeaveTracker[[#This Row],[End Date]],lstHolidays)</f>
        <v>1</v>
      </c>
      <c r="M122" s="9"/>
    </row>
    <row r="123" spans="1:13" ht="30" customHeight="1" x14ac:dyDescent="0.3">
      <c r="A123" s="51">
        <v>530</v>
      </c>
      <c r="B123" s="59">
        <v>44790</v>
      </c>
      <c r="C123" s="59">
        <v>44732</v>
      </c>
      <c r="D123" s="53" t="s">
        <v>1809</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5" t="s">
        <v>81</v>
      </c>
      <c r="J123" s="53"/>
      <c r="K123" s="51" t="str">
        <f ca="1">LeaveTracker[[#This Row],[Days]]&amp;" "&amp;LeaveTracker[[#This Row],[Type of Leave]]</f>
        <v>5 SL</v>
      </c>
      <c r="L123" s="9">
        <f ca="1">NETWORKDAYS(LeaveTracker[[#This Row],[Start Date]],LeaveTracker[[#This Row],[End Date]],lstHolidays)</f>
        <v>5</v>
      </c>
      <c r="M123" s="9"/>
    </row>
    <row r="124" spans="1:13" ht="30" customHeight="1" x14ac:dyDescent="0.3">
      <c r="A124" s="51">
        <v>530</v>
      </c>
      <c r="B124" s="59">
        <v>44790</v>
      </c>
      <c r="C124" s="59">
        <v>44732</v>
      </c>
      <c r="D124" s="53" t="s">
        <v>1809</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5" t="s">
        <v>81</v>
      </c>
      <c r="J124" s="53"/>
      <c r="K124" s="51" t="str">
        <f ca="1">LeaveTracker[[#This Row],[Days]]&amp;" "&amp;LeaveTracker[[#This Row],[Type of Leave]]</f>
        <v>4 SL</v>
      </c>
      <c r="L124" s="9">
        <f ca="1">NETWORKDAYS(LeaveTracker[[#This Row],[Start Date]],LeaveTracker[[#This Row],[End Date]],lstHolidays)</f>
        <v>4</v>
      </c>
      <c r="M124" s="9"/>
    </row>
    <row r="125" spans="1:13" ht="30" customHeight="1" x14ac:dyDescent="0.3">
      <c r="A125" s="51">
        <v>530</v>
      </c>
      <c r="B125" s="59">
        <v>44790</v>
      </c>
      <c r="C125" s="59">
        <v>44732</v>
      </c>
      <c r="D125" s="53" t="s">
        <v>1809</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5" t="s">
        <v>81</v>
      </c>
      <c r="J125" s="53"/>
      <c r="K125" s="51" t="str">
        <f ca="1">LeaveTracker[[#This Row],[Days]]&amp;" "&amp;LeaveTracker[[#This Row],[Type of Leave]]</f>
        <v>5 SL</v>
      </c>
      <c r="L125" s="9">
        <f ca="1">NETWORKDAYS(LeaveTracker[[#This Row],[Start Date]],LeaveTracker[[#This Row],[End Date]],lstHolidays)</f>
        <v>5</v>
      </c>
      <c r="M125" s="9"/>
    </row>
    <row r="126" spans="1:13" ht="30" customHeight="1" x14ac:dyDescent="0.3">
      <c r="A126" s="51">
        <v>531</v>
      </c>
      <c r="B126" s="59">
        <v>44790</v>
      </c>
      <c r="C126" s="59">
        <v>44732</v>
      </c>
      <c r="D126" s="53" t="s">
        <v>1809</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5" t="s">
        <v>81</v>
      </c>
      <c r="J126" s="53"/>
      <c r="K126" s="51" t="str">
        <f ca="1">LeaveTracker[[#This Row],[Days]]&amp;" "&amp;LeaveTracker[[#This Row],[Type of Leave]]</f>
        <v>0 SL</v>
      </c>
      <c r="L126" s="9">
        <f ca="1">NETWORKDAYS(LeaveTracker[[#This Row],[Start Date]],LeaveTracker[[#This Row],[End Date]],lstHolidays)</f>
        <v>0</v>
      </c>
      <c r="M126" s="9"/>
    </row>
    <row r="127" spans="1:13" ht="30" customHeight="1" x14ac:dyDescent="0.3">
      <c r="A127" s="51">
        <v>531</v>
      </c>
      <c r="B127" s="59">
        <v>44790</v>
      </c>
      <c r="C127" s="59">
        <v>44732</v>
      </c>
      <c r="D127" s="53" t="s">
        <v>1809</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5"/>
      <c r="J127" s="53"/>
      <c r="K127" s="51" t="str">
        <f ca="1">LeaveTracker[[#This Row],[Days]]&amp;" "&amp;LeaveTracker[[#This Row],[Type of Leave]]</f>
        <v xml:space="preserve">5 </v>
      </c>
      <c r="L127" s="9">
        <f ca="1">NETWORKDAYS(LeaveTracker[[#This Row],[Start Date]],LeaveTracker[[#This Row],[End Date]],lstHolidays)</f>
        <v>5</v>
      </c>
      <c r="M127" s="9"/>
    </row>
    <row r="128" spans="1:13" ht="30" customHeight="1" x14ac:dyDescent="0.3">
      <c r="A128" s="51">
        <v>532</v>
      </c>
      <c r="B128" s="59">
        <v>44790</v>
      </c>
      <c r="C128" s="59">
        <v>44753</v>
      </c>
      <c r="D128" s="53" t="s">
        <v>1810</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5" t="s">
        <v>81</v>
      </c>
      <c r="J128" s="53"/>
      <c r="K128" s="51" t="str">
        <f ca="1">LeaveTracker[[#This Row],[Days]]&amp;" "&amp;LeaveTracker[[#This Row],[Type of Leave]]</f>
        <v>1 SL</v>
      </c>
      <c r="L128" s="9">
        <f ca="1">NETWORKDAYS(LeaveTracker[[#This Row],[Start Date]],LeaveTracker[[#This Row],[End Date]],lstHolidays)</f>
        <v>1</v>
      </c>
      <c r="M128" s="9"/>
    </row>
    <row r="129" spans="1:13" ht="30" customHeight="1" x14ac:dyDescent="0.3">
      <c r="A129" s="51">
        <v>533</v>
      </c>
      <c r="B129" s="59">
        <v>44790</v>
      </c>
      <c r="C129" s="59">
        <v>44753</v>
      </c>
      <c r="D129" s="53" t="s">
        <v>1811</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5" t="s">
        <v>81</v>
      </c>
      <c r="J129" s="53"/>
      <c r="K129" s="51" t="str">
        <f ca="1">LeaveTracker[[#This Row],[Days]]&amp;" "&amp;LeaveTracker[[#This Row],[Type of Leave]]</f>
        <v>5 SL</v>
      </c>
      <c r="L129" s="9">
        <f ca="1">NETWORKDAYS(LeaveTracker[[#This Row],[Start Date]],LeaveTracker[[#This Row],[End Date]],lstHolidays)</f>
        <v>5</v>
      </c>
      <c r="M129" s="9"/>
    </row>
    <row r="130" spans="1:13" ht="30" customHeight="1" x14ac:dyDescent="0.3">
      <c r="A130" s="51">
        <v>533</v>
      </c>
      <c r="B130" s="59">
        <v>44790</v>
      </c>
      <c r="C130" s="59">
        <v>44753</v>
      </c>
      <c r="D130" s="53" t="s">
        <v>1811</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5" t="s">
        <v>81</v>
      </c>
      <c r="J130" s="53"/>
      <c r="K130" s="51" t="str">
        <f ca="1">LeaveTracker[[#This Row],[Days]]&amp;" "&amp;LeaveTracker[[#This Row],[Type of Leave]]</f>
        <v>5 SL</v>
      </c>
      <c r="L130" s="9">
        <f ca="1">NETWORKDAYS(LeaveTracker[[#This Row],[Start Date]],LeaveTracker[[#This Row],[End Date]],lstHolidays)</f>
        <v>5</v>
      </c>
      <c r="M130" s="9"/>
    </row>
    <row r="131" spans="1:13" ht="30" customHeight="1" x14ac:dyDescent="0.3">
      <c r="A131" s="51">
        <v>533</v>
      </c>
      <c r="B131" s="59">
        <v>44790</v>
      </c>
      <c r="C131" s="59">
        <v>44753</v>
      </c>
      <c r="D131" s="53" t="s">
        <v>1811</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5"/>
      <c r="J131" s="53"/>
      <c r="K131" s="51" t="str">
        <f ca="1">LeaveTracker[[#This Row],[Days]]&amp;" "&amp;LeaveTracker[[#This Row],[Type of Leave]]</f>
        <v xml:space="preserve">2 </v>
      </c>
      <c r="L131" s="9">
        <f ca="1">NETWORKDAYS(LeaveTracker[[#This Row],[Start Date]],LeaveTracker[[#This Row],[End Date]],lstHolidays)</f>
        <v>2</v>
      </c>
      <c r="M131" s="9"/>
    </row>
    <row r="132" spans="1:13" ht="30" customHeight="1" x14ac:dyDescent="0.3">
      <c r="A132" s="51">
        <v>534</v>
      </c>
      <c r="B132" s="59">
        <v>44790</v>
      </c>
      <c r="C132" s="59">
        <v>44720</v>
      </c>
      <c r="D132" s="53" t="s">
        <v>1812</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5" t="s">
        <v>81</v>
      </c>
      <c r="J132" s="53"/>
      <c r="K132" s="51" t="str">
        <f ca="1">LeaveTracker[[#This Row],[Days]]&amp;" "&amp;LeaveTracker[[#This Row],[Type of Leave]]</f>
        <v>1 SL</v>
      </c>
      <c r="L132" s="9">
        <f ca="1">NETWORKDAYS(LeaveTracker[[#This Row],[Start Date]],LeaveTracker[[#This Row],[End Date]],lstHolidays)</f>
        <v>1</v>
      </c>
      <c r="M132" s="9"/>
    </row>
    <row r="133" spans="1:13" ht="30" customHeight="1" x14ac:dyDescent="0.3">
      <c r="A133" s="51">
        <v>535</v>
      </c>
      <c r="B133" s="59">
        <v>44790</v>
      </c>
      <c r="C133" s="59">
        <v>44757</v>
      </c>
      <c r="D133" s="53" t="s">
        <v>1813</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5" t="s">
        <v>81</v>
      </c>
      <c r="J133" s="53"/>
      <c r="K133" s="51" t="str">
        <f ca="1">LeaveTracker[[#This Row],[Days]]&amp;" "&amp;LeaveTracker[[#This Row],[Type of Leave]]</f>
        <v>2 SL</v>
      </c>
      <c r="L133" s="9">
        <f ca="1">NETWORKDAYS(LeaveTracker[[#This Row],[Start Date]],LeaveTracker[[#This Row],[End Date]],lstHolidays)</f>
        <v>2</v>
      </c>
      <c r="M133" s="9"/>
    </row>
    <row r="134" spans="1:13" ht="30" customHeight="1" x14ac:dyDescent="0.3">
      <c r="A134" s="51">
        <v>535</v>
      </c>
      <c r="B134" s="59">
        <v>44790</v>
      </c>
      <c r="C134" s="59">
        <v>44757</v>
      </c>
      <c r="D134" s="53" t="s">
        <v>1813</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5" t="s">
        <v>81</v>
      </c>
      <c r="J134" s="53"/>
      <c r="K134" s="51" t="str">
        <f ca="1">LeaveTracker[[#This Row],[Days]]&amp;" "&amp;LeaveTracker[[#This Row],[Type of Leave]]</f>
        <v>4 SL</v>
      </c>
      <c r="L134" s="9">
        <f ca="1">NETWORKDAYS(LeaveTracker[[#This Row],[Start Date]],LeaveTracker[[#This Row],[End Date]],lstHolidays)</f>
        <v>4</v>
      </c>
      <c r="M134" s="9"/>
    </row>
    <row r="135" spans="1:13" ht="30" customHeight="1" x14ac:dyDescent="0.3">
      <c r="A135" s="51">
        <v>535</v>
      </c>
      <c r="B135" s="59">
        <v>44790</v>
      </c>
      <c r="C135" s="59">
        <v>44757</v>
      </c>
      <c r="D135" s="53" t="s">
        <v>1813</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5" t="s">
        <v>81</v>
      </c>
      <c r="J135" s="53"/>
      <c r="K135" s="51" t="str">
        <f ca="1">LeaveTracker[[#This Row],[Days]]&amp;" "&amp;LeaveTracker[[#This Row],[Type of Leave]]</f>
        <v>0 SL</v>
      </c>
      <c r="L135" s="9">
        <f ca="1">NETWORKDAYS(LeaveTracker[[#This Row],[Start Date]],LeaveTracker[[#This Row],[End Date]],lstHolidays)</f>
        <v>0</v>
      </c>
      <c r="M135" s="9"/>
    </row>
    <row r="136" spans="1:13" ht="30" customHeight="1" x14ac:dyDescent="0.3">
      <c r="A136" s="51">
        <v>536</v>
      </c>
      <c r="B136" s="59">
        <v>44790</v>
      </c>
      <c r="C136" s="59">
        <v>44760</v>
      </c>
      <c r="D136" s="53" t="s">
        <v>1814</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5" t="s">
        <v>81</v>
      </c>
      <c r="J136" s="53"/>
      <c r="K136" s="51" t="str">
        <f ca="1">LeaveTracker[[#This Row],[Days]]&amp;" "&amp;LeaveTracker[[#This Row],[Type of Leave]]</f>
        <v>2 SL</v>
      </c>
      <c r="L136" s="9">
        <f ca="1">NETWORKDAYS(LeaveTracker[[#This Row],[Start Date]],LeaveTracker[[#This Row],[End Date]],lstHolidays)</f>
        <v>2</v>
      </c>
      <c r="M136" s="9"/>
    </row>
    <row r="137" spans="1:13" ht="30" customHeight="1" x14ac:dyDescent="0.3">
      <c r="A137" s="51">
        <v>537</v>
      </c>
      <c r="B137" s="59">
        <v>44790</v>
      </c>
      <c r="C137" s="59">
        <v>44753</v>
      </c>
      <c r="D137" s="53" t="s">
        <v>1815</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5" t="s">
        <v>81</v>
      </c>
      <c r="J137" s="53"/>
      <c r="K137" s="51" t="str">
        <f ca="1">LeaveTracker[[#This Row],[Days]]&amp;" "&amp;LeaveTracker[[#This Row],[Type of Leave]]</f>
        <v>2 SL</v>
      </c>
      <c r="L137" s="9">
        <f ca="1">NETWORKDAYS(LeaveTracker[[#This Row],[Start Date]],LeaveTracker[[#This Row],[End Date]],lstHolidays)</f>
        <v>2</v>
      </c>
      <c r="M137" s="9"/>
    </row>
    <row r="138" spans="1:13" ht="30" customHeight="1" x14ac:dyDescent="0.3">
      <c r="A138" s="51">
        <v>538</v>
      </c>
      <c r="B138" s="59">
        <v>44790</v>
      </c>
      <c r="C138" s="59">
        <v>44732</v>
      </c>
      <c r="D138" s="53" t="s">
        <v>1816</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5" t="s">
        <v>81</v>
      </c>
      <c r="J138" s="53"/>
      <c r="K138" s="51" t="str">
        <f ca="1">LeaveTracker[[#This Row],[Days]]&amp;" "&amp;LeaveTracker[[#This Row],[Type of Leave]]</f>
        <v>3 SL</v>
      </c>
      <c r="L138" s="9">
        <f ca="1">NETWORKDAYS(LeaveTracker[[#This Row],[Start Date]],LeaveTracker[[#This Row],[End Date]],lstHolidays)</f>
        <v>3</v>
      </c>
      <c r="M138" s="9"/>
    </row>
    <row r="139" spans="1:13" ht="30" customHeight="1" x14ac:dyDescent="0.3">
      <c r="A139" s="51">
        <v>539</v>
      </c>
      <c r="B139" s="59">
        <v>44790</v>
      </c>
      <c r="C139" s="59">
        <v>44733</v>
      </c>
      <c r="D139" s="53" t="s">
        <v>1817</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5" t="s">
        <v>299</v>
      </c>
      <c r="J139" s="53" t="s">
        <v>1807</v>
      </c>
      <c r="K139" s="51" t="str">
        <f ca="1">LeaveTracker[[#This Row],[Days]]&amp;" "&amp;LeaveTracker[[#This Row],[Type of Leave]]</f>
        <v>1 OTHER</v>
      </c>
      <c r="L139" s="9">
        <f ca="1">NETWORKDAYS(LeaveTracker[[#This Row],[Start Date]],LeaveTracker[[#This Row],[End Date]],lstHolidays)</f>
        <v>1</v>
      </c>
      <c r="M139" s="9"/>
    </row>
    <row r="140" spans="1:13" ht="30" customHeight="1" x14ac:dyDescent="0.3">
      <c r="A140" s="51">
        <v>540</v>
      </c>
      <c r="B140" s="59">
        <v>44790</v>
      </c>
      <c r="C140" s="59">
        <v>44727</v>
      </c>
      <c r="D140" s="53" t="s">
        <v>1818</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5" t="s">
        <v>81</v>
      </c>
      <c r="J140" s="53"/>
      <c r="K140" s="51" t="str">
        <f ca="1">LeaveTracker[[#This Row],[Days]]&amp;" "&amp;LeaveTracker[[#This Row],[Type of Leave]]</f>
        <v>4 SL</v>
      </c>
      <c r="L140" s="9">
        <f ca="1">NETWORKDAYS(LeaveTracker[[#This Row],[Start Date]],LeaveTracker[[#This Row],[End Date]],lstHolidays)</f>
        <v>4</v>
      </c>
      <c r="M140" s="9"/>
    </row>
    <row r="141" spans="1:13" ht="30" customHeight="1" x14ac:dyDescent="0.3">
      <c r="A141" s="51">
        <v>540</v>
      </c>
      <c r="B141" s="59">
        <v>44790</v>
      </c>
      <c r="C141" s="59">
        <v>44727</v>
      </c>
      <c r="D141" s="53" t="s">
        <v>1818</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5" t="s">
        <v>81</v>
      </c>
      <c r="J141" s="53"/>
      <c r="K141" s="51" t="str">
        <f ca="1">LeaveTracker[[#This Row],[Days]]&amp;" "&amp;LeaveTracker[[#This Row],[Type of Leave]]</f>
        <v>4 SL</v>
      </c>
      <c r="L141" s="9">
        <f ca="1">NETWORKDAYS(LeaveTracker[[#This Row],[Start Date]],LeaveTracker[[#This Row],[End Date]],lstHolidays)</f>
        <v>4</v>
      </c>
      <c r="M141" s="9"/>
    </row>
    <row r="142" spans="1:13" ht="30" customHeight="1" x14ac:dyDescent="0.3">
      <c r="A142" s="51">
        <v>540</v>
      </c>
      <c r="B142" s="59">
        <v>44790</v>
      </c>
      <c r="C142" s="59">
        <v>44727</v>
      </c>
      <c r="D142" s="53" t="s">
        <v>1818</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5" t="s">
        <v>81</v>
      </c>
      <c r="J142" s="53"/>
      <c r="K142" s="51" t="str">
        <f ca="1">LeaveTracker[[#This Row],[Days]]&amp;" "&amp;LeaveTracker[[#This Row],[Type of Leave]]</f>
        <v>1 SL</v>
      </c>
      <c r="L142" s="9">
        <f ca="1">NETWORKDAYS(LeaveTracker[[#This Row],[Start Date]],LeaveTracker[[#This Row],[End Date]],lstHolidays)</f>
        <v>1</v>
      </c>
      <c r="M142" s="9"/>
    </row>
    <row r="143" spans="1:13" ht="30" customHeight="1" x14ac:dyDescent="0.3">
      <c r="A143" s="51">
        <v>541</v>
      </c>
      <c r="B143" s="59">
        <v>44804</v>
      </c>
      <c r="C143" s="59">
        <v>44719</v>
      </c>
      <c r="D143" s="53" t="s">
        <v>1819</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5" t="s">
        <v>81</v>
      </c>
      <c r="J143" s="53"/>
      <c r="K143" s="51" t="str">
        <f ca="1">LeaveTracker[[#This Row],[Days]]&amp;" "&amp;LeaveTracker[[#This Row],[Type of Leave]]</f>
        <v>3 SL</v>
      </c>
      <c r="L143" s="9">
        <f ca="1">NETWORKDAYS(LeaveTracker[[#This Row],[Start Date]],LeaveTracker[[#This Row],[End Date]],lstHolidays)</f>
        <v>3</v>
      </c>
      <c r="M143" s="9"/>
    </row>
    <row r="144" spans="1:13" ht="30" customHeight="1" x14ac:dyDescent="0.3">
      <c r="A144" s="51">
        <v>542</v>
      </c>
      <c r="B144" s="59">
        <v>44804</v>
      </c>
      <c r="C144" s="59">
        <v>44693</v>
      </c>
      <c r="D144" s="53" t="s">
        <v>1819</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5" t="s">
        <v>82</v>
      </c>
      <c r="J144" s="53"/>
      <c r="K144" s="51" t="str">
        <f ca="1">LeaveTracker[[#This Row],[Days]]&amp;" "&amp;LeaveTracker[[#This Row],[Type of Leave]]</f>
        <v>5 VL</v>
      </c>
      <c r="L144" s="9">
        <f ca="1">NETWORKDAYS(LeaveTracker[[#This Row],[Start Date]],LeaveTracker[[#This Row],[End Date]],lstHolidays)</f>
        <v>5</v>
      </c>
      <c r="M144" s="9"/>
    </row>
    <row r="145" spans="1:13" ht="30" customHeight="1" x14ac:dyDescent="0.3">
      <c r="A145" s="51">
        <v>543</v>
      </c>
      <c r="B145" s="59">
        <v>44804</v>
      </c>
      <c r="C145" s="59">
        <v>44699</v>
      </c>
      <c r="D145" s="53" t="s">
        <v>1820</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5" t="s">
        <v>1025</v>
      </c>
      <c r="J145" s="53" t="s">
        <v>1025</v>
      </c>
      <c r="K145" s="51" t="str">
        <f ca="1">LeaveTracker[[#This Row],[Days]]&amp;" "&amp;LeaveTracker[[#This Row],[Type of Leave]]</f>
        <v>1 WITHOUTPAY</v>
      </c>
      <c r="L145" s="9">
        <f ca="1">NETWORKDAYS(LeaveTracker[[#This Row],[Start Date]],LeaveTracker[[#This Row],[End Date]],lstHolidays)</f>
        <v>1</v>
      </c>
      <c r="M145" s="9"/>
    </row>
    <row r="146" spans="1:13" ht="30" customHeight="1" x14ac:dyDescent="0.3">
      <c r="A146" s="51">
        <v>544</v>
      </c>
      <c r="B146" s="59">
        <v>44804</v>
      </c>
      <c r="C146" s="59">
        <v>44728</v>
      </c>
      <c r="D146" s="53" t="s">
        <v>1819</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5" t="s">
        <v>81</v>
      </c>
      <c r="J146" s="53"/>
      <c r="K146" s="51" t="str">
        <f ca="1">LeaveTracker[[#This Row],[Days]]&amp;" "&amp;LeaveTracker[[#This Row],[Type of Leave]]</f>
        <v>2 SL</v>
      </c>
      <c r="L146" s="9">
        <f ca="1">NETWORKDAYS(LeaveTracker[[#This Row],[Start Date]],LeaveTracker[[#This Row],[End Date]],lstHolidays)</f>
        <v>2</v>
      </c>
      <c r="M146" s="9"/>
    </row>
    <row r="147" spans="1:13" ht="30" customHeight="1" x14ac:dyDescent="0.3">
      <c r="A147" s="51">
        <v>545</v>
      </c>
      <c r="B147" s="59">
        <v>44804</v>
      </c>
      <c r="C147" s="59">
        <v>44726</v>
      </c>
      <c r="D147" s="53" t="s">
        <v>1819</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5" t="s">
        <v>81</v>
      </c>
      <c r="J147" s="53"/>
      <c r="K147" s="51" t="str">
        <f ca="1">LeaveTracker[[#This Row],[Days]]&amp;" "&amp;LeaveTracker[[#This Row],[Type of Leave]]</f>
        <v>1 SL</v>
      </c>
      <c r="L147" s="9">
        <f ca="1">NETWORKDAYS(LeaveTracker[[#This Row],[Start Date]],LeaveTracker[[#This Row],[End Date]],lstHolidays)</f>
        <v>1</v>
      </c>
      <c r="M147" s="9"/>
    </row>
    <row r="148" spans="1:13" ht="30" customHeight="1" x14ac:dyDescent="0.3">
      <c r="A148" s="51">
        <v>545</v>
      </c>
      <c r="B148" s="59">
        <v>44804</v>
      </c>
      <c r="C148" s="59">
        <v>44726</v>
      </c>
      <c r="D148" s="53" t="s">
        <v>1819</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5" t="s">
        <v>81</v>
      </c>
      <c r="J148" s="53"/>
      <c r="K148" s="51" t="str">
        <f ca="1">LeaveTracker[[#This Row],[Days]]&amp;" "&amp;LeaveTracker[[#This Row],[Type of Leave]]</f>
        <v>1 SL</v>
      </c>
      <c r="L148" s="9">
        <f ca="1">NETWORKDAYS(LeaveTracker[[#This Row],[Start Date]],LeaveTracker[[#This Row],[End Date]],lstHolidays)</f>
        <v>1</v>
      </c>
      <c r="M148" s="9"/>
    </row>
    <row r="149" spans="1:13" ht="30" customHeight="1" x14ac:dyDescent="0.3">
      <c r="A149" s="51">
        <v>546</v>
      </c>
      <c r="B149" s="59">
        <v>44804</v>
      </c>
      <c r="C149" s="59">
        <v>44798</v>
      </c>
      <c r="D149" s="53" t="s">
        <v>1821</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5" t="s">
        <v>81</v>
      </c>
      <c r="J149" s="53"/>
      <c r="K149" s="51" t="str">
        <f ca="1">LeaveTracker[[#This Row],[Days]]&amp;" "&amp;LeaveTracker[[#This Row],[Type of Leave]]</f>
        <v>1 SL</v>
      </c>
      <c r="L149" s="9">
        <f ca="1">NETWORKDAYS(LeaveTracker[[#This Row],[Start Date]],LeaveTracker[[#This Row],[End Date]],lstHolidays)</f>
        <v>1</v>
      </c>
      <c r="M149" s="9"/>
    </row>
    <row r="150" spans="1:13" ht="30" customHeight="1" x14ac:dyDescent="0.3">
      <c r="A150" s="51">
        <v>547</v>
      </c>
      <c r="B150" s="59">
        <v>44804</v>
      </c>
      <c r="C150" s="59">
        <v>44761</v>
      </c>
      <c r="D150" s="53" t="s">
        <v>1822</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5" t="s">
        <v>81</v>
      </c>
      <c r="J150" s="53"/>
      <c r="K150" s="51" t="str">
        <f ca="1">LeaveTracker[[#This Row],[Days]]&amp;" "&amp;LeaveTracker[[#This Row],[Type of Leave]]</f>
        <v>1 SL</v>
      </c>
      <c r="L150" s="9">
        <f ca="1">NETWORKDAYS(LeaveTracker[[#This Row],[Start Date]],LeaveTracker[[#This Row],[End Date]],lstHolidays)</f>
        <v>1</v>
      </c>
      <c r="M150" s="9"/>
    </row>
    <row r="151" spans="1:13" ht="30" customHeight="1" x14ac:dyDescent="0.3">
      <c r="A151" s="51">
        <v>548</v>
      </c>
      <c r="B151" s="59">
        <v>44804</v>
      </c>
      <c r="C151" s="59">
        <v>44755</v>
      </c>
      <c r="D151" s="53" t="s">
        <v>1823</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5" t="s">
        <v>81</v>
      </c>
      <c r="J151" s="53"/>
      <c r="K151" s="51" t="str">
        <f ca="1">LeaveTracker[[#This Row],[Days]]&amp;" "&amp;LeaveTracker[[#This Row],[Type of Leave]]</f>
        <v>1 SL</v>
      </c>
      <c r="L151" s="9">
        <f ca="1">NETWORKDAYS(LeaveTracker[[#This Row],[Start Date]],LeaveTracker[[#This Row],[End Date]],lstHolidays)</f>
        <v>1</v>
      </c>
      <c r="M151" s="9"/>
    </row>
    <row r="152" spans="1:13" ht="30" customHeight="1" x14ac:dyDescent="0.3">
      <c r="A152" s="51">
        <v>549</v>
      </c>
      <c r="B152" s="59">
        <v>44804</v>
      </c>
      <c r="C152" s="59">
        <v>44734</v>
      </c>
      <c r="D152" s="53" t="s">
        <v>1823</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5" t="s">
        <v>81</v>
      </c>
      <c r="J152" s="53"/>
      <c r="K152" s="51" t="str">
        <f ca="1">LeaveTracker[[#This Row],[Days]]&amp;" "&amp;LeaveTracker[[#This Row],[Type of Leave]]</f>
        <v>1 SL</v>
      </c>
      <c r="L152" s="9">
        <f ca="1">NETWORKDAYS(LeaveTracker[[#This Row],[Start Date]],LeaveTracker[[#This Row],[End Date]],lstHolidays)</f>
        <v>1</v>
      </c>
      <c r="M152" s="9"/>
    </row>
    <row r="153" spans="1:13" ht="30" customHeight="1" x14ac:dyDescent="0.3">
      <c r="A153" s="51">
        <v>550</v>
      </c>
      <c r="B153" s="59">
        <v>44804</v>
      </c>
      <c r="C153" s="59">
        <v>44726</v>
      </c>
      <c r="D153" s="53" t="s">
        <v>1824</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5" t="s">
        <v>299</v>
      </c>
      <c r="J153" s="53" t="s">
        <v>158</v>
      </c>
      <c r="K153" s="51" t="str">
        <f ca="1">LeaveTracker[[#This Row],[Days]]&amp;" "&amp;LeaveTracker[[#This Row],[Type of Leave]]</f>
        <v>1 OTHER</v>
      </c>
      <c r="L153" s="9">
        <f ca="1">NETWORKDAYS(LeaveTracker[[#This Row],[Start Date]],LeaveTracker[[#This Row],[End Date]],lstHolidays)</f>
        <v>1</v>
      </c>
      <c r="M153" s="9"/>
    </row>
    <row r="154" spans="1:13" ht="30" customHeight="1" x14ac:dyDescent="0.3">
      <c r="A154" s="51">
        <v>551</v>
      </c>
      <c r="B154" s="59">
        <v>44804</v>
      </c>
      <c r="C154" s="59">
        <v>44725</v>
      </c>
      <c r="D154" s="53" t="s">
        <v>1824</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5" t="s">
        <v>82</v>
      </c>
      <c r="J154" s="53"/>
      <c r="K154" s="51" t="str">
        <f ca="1">LeaveTracker[[#This Row],[Days]]&amp;" "&amp;LeaveTracker[[#This Row],[Type of Leave]]</f>
        <v>5 VL</v>
      </c>
      <c r="L154" s="9">
        <f ca="1">NETWORKDAYS(LeaveTracker[[#This Row],[Start Date]],LeaveTracker[[#This Row],[End Date]],lstHolidays)</f>
        <v>5</v>
      </c>
      <c r="M154" s="9"/>
    </row>
    <row r="155" spans="1:13" ht="30" customHeight="1" x14ac:dyDescent="0.3">
      <c r="A155" s="51">
        <v>552</v>
      </c>
      <c r="B155" s="59">
        <v>44804</v>
      </c>
      <c r="C155" s="59">
        <v>44706</v>
      </c>
      <c r="D155" s="53" t="s">
        <v>1825</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5" t="s">
        <v>81</v>
      </c>
      <c r="J155" s="53"/>
      <c r="K155" s="51" t="str">
        <f ca="1">LeaveTracker[[#This Row],[Days]]&amp;" "&amp;LeaveTracker[[#This Row],[Type of Leave]]</f>
        <v>1 SL</v>
      </c>
      <c r="L155" s="9">
        <f ca="1">NETWORKDAYS(LeaveTracker[[#This Row],[Start Date]],LeaveTracker[[#This Row],[End Date]],lstHolidays)</f>
        <v>1</v>
      </c>
      <c r="M155" s="9"/>
    </row>
    <row r="156" spans="1:13" ht="30" customHeight="1" x14ac:dyDescent="0.3">
      <c r="A156" s="51">
        <v>553</v>
      </c>
      <c r="B156" s="59">
        <v>44804</v>
      </c>
      <c r="C156" s="59">
        <v>44697</v>
      </c>
      <c r="D156" s="53" t="s">
        <v>256</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5" t="s">
        <v>299</v>
      </c>
      <c r="J156" s="53" t="s">
        <v>1807</v>
      </c>
      <c r="K156" s="51" t="str">
        <f ca="1">LeaveTracker[[#This Row],[Days]]&amp;" "&amp;LeaveTracker[[#This Row],[Type of Leave]]</f>
        <v>1 OTHER</v>
      </c>
      <c r="L156" s="9">
        <f ca="1">NETWORKDAYS(LeaveTracker[[#This Row],[Start Date]],LeaveTracker[[#This Row],[End Date]],lstHolidays)</f>
        <v>1</v>
      </c>
      <c r="M156" s="9"/>
    </row>
    <row r="157" spans="1:13" ht="30" customHeight="1" x14ac:dyDescent="0.3">
      <c r="A157" s="51">
        <v>554</v>
      </c>
      <c r="B157" s="59">
        <v>44804</v>
      </c>
      <c r="C157" s="59">
        <v>44714</v>
      </c>
      <c r="D157" s="53" t="s">
        <v>1826</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5" t="s">
        <v>81</v>
      </c>
      <c r="J157" s="53"/>
      <c r="K157" s="51" t="str">
        <f ca="1">LeaveTracker[[#This Row],[Days]]&amp;" "&amp;LeaveTracker[[#This Row],[Type of Leave]]</f>
        <v>2 SL</v>
      </c>
      <c r="L157" s="9">
        <f ca="1">NETWORKDAYS(LeaveTracker[[#This Row],[Start Date]],LeaveTracker[[#This Row],[End Date]],lstHolidays)</f>
        <v>2</v>
      </c>
      <c r="M157" s="9"/>
    </row>
    <row r="158" spans="1:13" ht="30" customHeight="1" x14ac:dyDescent="0.3">
      <c r="A158" s="51">
        <v>554</v>
      </c>
      <c r="B158" s="59">
        <v>44804</v>
      </c>
      <c r="C158" s="59">
        <v>44714</v>
      </c>
      <c r="D158" s="53" t="s">
        <v>1826</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5" t="s">
        <v>81</v>
      </c>
      <c r="J158" s="53"/>
      <c r="K158" s="51" t="str">
        <f ca="1">LeaveTracker[[#This Row],[Days]]&amp;" "&amp;LeaveTracker[[#This Row],[Type of Leave]]</f>
        <v>5 SL</v>
      </c>
      <c r="L158" s="9">
        <f ca="1">NETWORKDAYS(LeaveTracker[[#This Row],[Start Date]],LeaveTracker[[#This Row],[End Date]],lstHolidays)</f>
        <v>5</v>
      </c>
      <c r="M158" s="9"/>
    </row>
    <row r="159" spans="1:13" ht="30" customHeight="1" x14ac:dyDescent="0.3">
      <c r="A159" s="51">
        <v>554</v>
      </c>
      <c r="B159" s="59">
        <v>44804</v>
      </c>
      <c r="C159" s="59">
        <v>44714</v>
      </c>
      <c r="D159" s="53" t="s">
        <v>1826</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5" t="s">
        <v>81</v>
      </c>
      <c r="J159" s="53"/>
      <c r="K159" s="51" t="str">
        <f ca="1">LeaveTracker[[#This Row],[Days]]&amp;" "&amp;LeaveTracker[[#This Row],[Type of Leave]]</f>
        <v>2 SL</v>
      </c>
      <c r="L159" s="9">
        <f ca="1">NETWORKDAYS(LeaveTracker[[#This Row],[Start Date]],LeaveTracker[[#This Row],[End Date]],lstHolidays)</f>
        <v>2</v>
      </c>
      <c r="M159" s="9"/>
    </row>
    <row r="160" spans="1:13" ht="30" customHeight="1" x14ac:dyDescent="0.3">
      <c r="A160" s="51">
        <v>555</v>
      </c>
      <c r="B160" s="59">
        <v>44804</v>
      </c>
      <c r="C160" s="59">
        <v>44746</v>
      </c>
      <c r="D160" s="53" t="s">
        <v>1827</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5" t="s">
        <v>82</v>
      </c>
      <c r="J160" s="53"/>
      <c r="K160" s="51" t="str">
        <f ca="1">LeaveTracker[[#This Row],[Days]]&amp;" "&amp;LeaveTracker[[#This Row],[Type of Leave]]</f>
        <v>2 VL</v>
      </c>
      <c r="L160" s="9">
        <f ca="1">NETWORKDAYS(LeaveTracker[[#This Row],[Start Date]],LeaveTracker[[#This Row],[End Date]],lstHolidays)</f>
        <v>2</v>
      </c>
      <c r="M160" s="9"/>
    </row>
    <row r="161" spans="1:13" ht="30" customHeight="1" x14ac:dyDescent="0.3">
      <c r="A161" s="51">
        <v>556</v>
      </c>
      <c r="B161" s="59">
        <v>44804</v>
      </c>
      <c r="C161" s="59">
        <v>44746</v>
      </c>
      <c r="D161" s="53" t="s">
        <v>1827</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5" t="s">
        <v>81</v>
      </c>
      <c r="J161" s="53"/>
      <c r="K161" s="51" t="str">
        <f ca="1">LeaveTracker[[#This Row],[Days]]&amp;" "&amp;LeaveTracker[[#This Row],[Type of Leave]]</f>
        <v>1 SL</v>
      </c>
      <c r="L161" s="9">
        <f ca="1">NETWORKDAYS(LeaveTracker[[#This Row],[Start Date]],LeaveTracker[[#This Row],[End Date]],lstHolidays)</f>
        <v>1</v>
      </c>
      <c r="M161" s="9"/>
    </row>
    <row r="162" spans="1:13" ht="30" customHeight="1" x14ac:dyDescent="0.3">
      <c r="A162" s="51">
        <v>557</v>
      </c>
      <c r="B162" s="59">
        <v>44804</v>
      </c>
      <c r="C162" s="59">
        <v>44741</v>
      </c>
      <c r="D162" s="53" t="s">
        <v>1828</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5" t="s">
        <v>81</v>
      </c>
      <c r="J162" s="53"/>
      <c r="K162" s="51" t="str">
        <f ca="1">LeaveTracker[[#This Row],[Days]]&amp;" "&amp;LeaveTracker[[#This Row],[Type of Leave]]</f>
        <v>2 SL</v>
      </c>
      <c r="L162" s="9">
        <f ca="1">NETWORKDAYS(LeaveTracker[[#This Row],[Start Date]],LeaveTracker[[#This Row],[End Date]],lstHolidays)</f>
        <v>2</v>
      </c>
      <c r="M162" s="9"/>
    </row>
    <row r="163" spans="1:13" ht="30" customHeight="1" x14ac:dyDescent="0.3">
      <c r="A163" s="51">
        <v>558</v>
      </c>
      <c r="B163" s="59">
        <v>44804</v>
      </c>
      <c r="C163" s="59">
        <v>44743</v>
      </c>
      <c r="D163" s="53" t="s">
        <v>1829</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5" t="s">
        <v>81</v>
      </c>
      <c r="J163" s="53"/>
      <c r="K163" s="51" t="str">
        <f ca="1">LeaveTracker[[#This Row],[Days]]&amp;" "&amp;LeaveTracker[[#This Row],[Type of Leave]]</f>
        <v>1 SL</v>
      </c>
      <c r="L163" s="9">
        <f ca="1">NETWORKDAYS(LeaveTracker[[#This Row],[Start Date]],LeaveTracker[[#This Row],[End Date]],lstHolidays)</f>
        <v>1</v>
      </c>
      <c r="M163" s="9"/>
    </row>
    <row r="164" spans="1:13" ht="30" customHeight="1" x14ac:dyDescent="0.3">
      <c r="A164" s="51">
        <v>559</v>
      </c>
      <c r="B164" s="59">
        <v>44804</v>
      </c>
      <c r="C164" s="59">
        <v>44746</v>
      </c>
      <c r="D164" s="53" t="s">
        <v>1830</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5" t="s">
        <v>81</v>
      </c>
      <c r="J164" s="53"/>
      <c r="K164" s="51" t="str">
        <f ca="1">LeaveTracker[[#This Row],[Days]]&amp;" "&amp;LeaveTracker[[#This Row],[Type of Leave]]</f>
        <v>2 SL</v>
      </c>
      <c r="L164" s="9">
        <f ca="1">NETWORKDAYS(LeaveTracker[[#This Row],[Start Date]],LeaveTracker[[#This Row],[End Date]],lstHolidays)</f>
        <v>2</v>
      </c>
      <c r="M164" s="9"/>
    </row>
    <row r="165" spans="1:13" ht="30" customHeight="1" x14ac:dyDescent="0.3">
      <c r="A165" s="51">
        <v>560</v>
      </c>
      <c r="B165" s="59">
        <v>44804</v>
      </c>
      <c r="C165" s="59">
        <v>44741</v>
      </c>
      <c r="D165" s="53" t="s">
        <v>1831</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5" t="s">
        <v>81</v>
      </c>
      <c r="J165" s="53"/>
      <c r="K165" s="51" t="str">
        <f ca="1">LeaveTracker[[#This Row],[Days]]&amp;" "&amp;LeaveTracker[[#This Row],[Type of Leave]]</f>
        <v>2 SL</v>
      </c>
      <c r="L165" s="9">
        <f ca="1">NETWORKDAYS(LeaveTracker[[#This Row],[Start Date]],LeaveTracker[[#This Row],[End Date]],lstHolidays)</f>
        <v>2</v>
      </c>
      <c r="M165" s="9"/>
    </row>
    <row r="166" spans="1:13" ht="30" customHeight="1" x14ac:dyDescent="0.3">
      <c r="A166" s="51">
        <v>561</v>
      </c>
      <c r="B166" s="59">
        <v>44804</v>
      </c>
      <c r="C166" s="59">
        <v>44739</v>
      </c>
      <c r="D166" s="53" t="s">
        <v>1832</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5" t="s">
        <v>81</v>
      </c>
      <c r="J166" s="53"/>
      <c r="K166" s="51" t="str">
        <f ca="1">LeaveTracker[[#This Row],[Days]]&amp;" "&amp;LeaveTracker[[#This Row],[Type of Leave]]</f>
        <v>1 SL</v>
      </c>
      <c r="L166" s="9">
        <f ca="1">NETWORKDAYS(LeaveTracker[[#This Row],[Start Date]],LeaveTracker[[#This Row],[End Date]],lstHolidays)</f>
        <v>1</v>
      </c>
      <c r="M166" s="9"/>
    </row>
    <row r="167" spans="1:13" ht="30" customHeight="1" x14ac:dyDescent="0.3">
      <c r="A167" s="51">
        <v>562</v>
      </c>
      <c r="B167" s="59">
        <v>44804</v>
      </c>
      <c r="C167" s="59">
        <v>44738</v>
      </c>
      <c r="D167" s="53" t="s">
        <v>1833</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5" t="s">
        <v>81</v>
      </c>
      <c r="J167" s="53"/>
      <c r="K167" s="51" t="str">
        <f ca="1">LeaveTracker[[#This Row],[Days]]&amp;" "&amp;LeaveTracker[[#This Row],[Type of Leave]]</f>
        <v>1 SL</v>
      </c>
      <c r="L167" s="9">
        <f ca="1">NETWORKDAYS(LeaveTracker[[#This Row],[Start Date]],LeaveTracker[[#This Row],[End Date]],lstHolidays)</f>
        <v>1</v>
      </c>
      <c r="M167" s="9"/>
    </row>
    <row r="168" spans="1:13" ht="30" customHeight="1" x14ac:dyDescent="0.3">
      <c r="A168" s="51">
        <v>563</v>
      </c>
      <c r="B168" s="59">
        <v>44804</v>
      </c>
      <c r="C168" s="59">
        <v>44739</v>
      </c>
      <c r="D168" s="53" t="s">
        <v>346</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5" t="s">
        <v>81</v>
      </c>
      <c r="J168" s="53"/>
      <c r="K168" s="51" t="str">
        <f ca="1">LeaveTracker[[#This Row],[Days]]&amp;" "&amp;LeaveTracker[[#This Row],[Type of Leave]]</f>
        <v>1 SL</v>
      </c>
      <c r="L168" s="9">
        <f ca="1">NETWORKDAYS(LeaveTracker[[#This Row],[Start Date]],LeaveTracker[[#This Row],[End Date]],lstHolidays)</f>
        <v>1</v>
      </c>
      <c r="M168" s="9"/>
    </row>
    <row r="169" spans="1:13" ht="30" customHeight="1" x14ac:dyDescent="0.3">
      <c r="A169" s="51">
        <v>564</v>
      </c>
      <c r="B169" s="59">
        <v>44804</v>
      </c>
      <c r="C169" s="59">
        <v>44764</v>
      </c>
      <c r="D169" s="53" t="s">
        <v>1055</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5" t="s">
        <v>81</v>
      </c>
      <c r="J169" s="53"/>
      <c r="K169" s="51" t="str">
        <f ca="1">LeaveTracker[[#This Row],[Days]]&amp;" "&amp;LeaveTracker[[#This Row],[Type of Leave]]</f>
        <v>2 SL</v>
      </c>
      <c r="L169" s="9">
        <f ca="1">NETWORKDAYS(LeaveTracker[[#This Row],[Start Date]],LeaveTracker[[#This Row],[End Date]],lstHolidays)</f>
        <v>2</v>
      </c>
      <c r="M169" s="9"/>
    </row>
    <row r="170" spans="1:13" ht="30" customHeight="1" x14ac:dyDescent="0.3">
      <c r="A170" s="51">
        <v>565</v>
      </c>
      <c r="B170" s="59">
        <v>44806</v>
      </c>
      <c r="C170" s="59">
        <v>44742</v>
      </c>
      <c r="D170" s="53" t="s">
        <v>1805</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5" t="s">
        <v>299</v>
      </c>
      <c r="J170" s="53" t="s">
        <v>1807</v>
      </c>
      <c r="K170" s="51" t="str">
        <f ca="1">LeaveTracker[[#This Row],[Days]]&amp;" "&amp;LeaveTracker[[#This Row],[Type of Leave]]</f>
        <v>1 OTHER</v>
      </c>
      <c r="L170" s="9">
        <f ca="1">NETWORKDAYS(LeaveTracker[[#This Row],[Start Date]],LeaveTracker[[#This Row],[End Date]],lstHolidays)</f>
        <v>1</v>
      </c>
      <c r="M170" s="9"/>
    </row>
    <row r="171" spans="1:13" ht="30" customHeight="1" x14ac:dyDescent="0.3">
      <c r="A171" s="51">
        <v>566</v>
      </c>
      <c r="B171" s="59">
        <v>44806</v>
      </c>
      <c r="C171" s="59">
        <v>44748</v>
      </c>
      <c r="D171" s="53" t="s">
        <v>1834</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5" t="s">
        <v>82</v>
      </c>
      <c r="J171" s="53"/>
      <c r="K171" s="51" t="str">
        <f ca="1">LeaveTracker[[#This Row],[Days]]&amp;" "&amp;LeaveTracker[[#This Row],[Type of Leave]]</f>
        <v>1 VL</v>
      </c>
      <c r="L171" s="9">
        <f ca="1">NETWORKDAYS(LeaveTracker[[#This Row],[Start Date]],LeaveTracker[[#This Row],[End Date]],lstHolidays)</f>
        <v>1</v>
      </c>
      <c r="M171" s="9"/>
    </row>
    <row r="172" spans="1:13" ht="30" customHeight="1" x14ac:dyDescent="0.3">
      <c r="A172" s="51">
        <v>567</v>
      </c>
      <c r="B172" s="59">
        <v>44806</v>
      </c>
      <c r="C172" s="59">
        <v>44673</v>
      </c>
      <c r="D172" s="53" t="s">
        <v>1835</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5" t="s">
        <v>82</v>
      </c>
      <c r="J172" s="53"/>
      <c r="K172" s="51" t="str">
        <f ca="1">LeaveTracker[[#This Row],[Days]]&amp;" "&amp;LeaveTracker[[#This Row],[Type of Leave]]</f>
        <v>9 VL</v>
      </c>
      <c r="L172" s="9">
        <f ca="1">NETWORKDAYS(LeaveTracker[[#This Row],[Start Date]],LeaveTracker[[#This Row],[End Date]],lstHolidays)</f>
        <v>9</v>
      </c>
      <c r="M172" s="9"/>
    </row>
    <row r="173" spans="1:13" ht="30" customHeight="1" x14ac:dyDescent="0.3">
      <c r="A173" s="51">
        <v>568</v>
      </c>
      <c r="B173" s="59">
        <v>44806</v>
      </c>
      <c r="C173" s="59">
        <v>44713</v>
      </c>
      <c r="D173" s="53" t="s">
        <v>1836</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5" t="s">
        <v>81</v>
      </c>
      <c r="J173" s="53"/>
      <c r="K173" s="51" t="str">
        <f ca="1">LeaveTracker[[#This Row],[Days]]&amp;" "&amp;LeaveTracker[[#This Row],[Type of Leave]]</f>
        <v>1 SL</v>
      </c>
      <c r="L173" s="9">
        <f ca="1">NETWORKDAYS(LeaveTracker[[#This Row],[Start Date]],LeaveTracker[[#This Row],[End Date]],lstHolidays)</f>
        <v>1</v>
      </c>
      <c r="M173" s="9"/>
    </row>
    <row r="174" spans="1:13" ht="30" customHeight="1" x14ac:dyDescent="0.3">
      <c r="A174" s="51">
        <v>569</v>
      </c>
      <c r="B174" s="59">
        <v>44806</v>
      </c>
      <c r="C174" s="59">
        <v>44711</v>
      </c>
      <c r="D174" s="53" t="s">
        <v>1836</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5" t="s">
        <v>81</v>
      </c>
      <c r="J174" s="53"/>
      <c r="K174" s="51" t="str">
        <f ca="1">LeaveTracker[[#This Row],[Days]]&amp;" "&amp;LeaveTracker[[#This Row],[Type of Leave]]</f>
        <v>1 SL</v>
      </c>
      <c r="L174" s="9">
        <f ca="1">NETWORKDAYS(LeaveTracker[[#This Row],[Start Date]],LeaveTracker[[#This Row],[End Date]],lstHolidays)</f>
        <v>1</v>
      </c>
      <c r="M174" s="9"/>
    </row>
    <row r="175" spans="1:13" ht="30" customHeight="1" x14ac:dyDescent="0.3">
      <c r="A175" s="51">
        <v>570</v>
      </c>
      <c r="B175" s="59">
        <v>44806</v>
      </c>
      <c r="C175" s="59">
        <v>44763</v>
      </c>
      <c r="D175" s="53" t="s">
        <v>1837</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5" t="s">
        <v>81</v>
      </c>
      <c r="J175" s="53"/>
      <c r="K175" s="51" t="str">
        <f ca="1">LeaveTracker[[#This Row],[Days]]&amp;" "&amp;LeaveTracker[[#This Row],[Type of Leave]]</f>
        <v>1 SL</v>
      </c>
      <c r="L175" s="9">
        <f ca="1">NETWORKDAYS(LeaveTracker[[#This Row],[Start Date]],LeaveTracker[[#This Row],[End Date]],lstHolidays)</f>
        <v>1</v>
      </c>
      <c r="M175" s="9"/>
    </row>
    <row r="176" spans="1:13" ht="30" customHeight="1" x14ac:dyDescent="0.3">
      <c r="A176" s="51">
        <v>571</v>
      </c>
      <c r="B176" s="59">
        <v>44806</v>
      </c>
      <c r="C176" s="59">
        <v>44734</v>
      </c>
      <c r="D176" s="53" t="s">
        <v>1837</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5" t="s">
        <v>299</v>
      </c>
      <c r="J176" s="53" t="s">
        <v>1807</v>
      </c>
      <c r="K176" s="51" t="str">
        <f ca="1">LeaveTracker[[#This Row],[Days]]&amp;" "&amp;LeaveTracker[[#This Row],[Type of Leave]]</f>
        <v>1 OTHER</v>
      </c>
      <c r="L176" s="9">
        <f ca="1">NETWORKDAYS(LeaveTracker[[#This Row],[Start Date]],LeaveTracker[[#This Row],[End Date]],lstHolidays)</f>
        <v>1</v>
      </c>
      <c r="M176" s="9"/>
    </row>
    <row r="177" spans="1:13" ht="30" customHeight="1" x14ac:dyDescent="0.3">
      <c r="A177" s="51">
        <v>572</v>
      </c>
      <c r="B177" s="59">
        <v>44806</v>
      </c>
      <c r="C177" s="59">
        <v>44767</v>
      </c>
      <c r="D177" s="53" t="s">
        <v>1836</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5" t="s">
        <v>81</v>
      </c>
      <c r="J177" s="53"/>
      <c r="K177" s="51" t="str">
        <f ca="1">LeaveTracker[[#This Row],[Days]]&amp;" "&amp;LeaveTracker[[#This Row],[Type of Leave]]</f>
        <v>0 SL</v>
      </c>
      <c r="L177" s="9">
        <f ca="1">NETWORKDAYS(LeaveTracker[[#This Row],[Start Date]],LeaveTracker[[#This Row],[End Date]],lstHolidays)</f>
        <v>0</v>
      </c>
      <c r="M177" s="9"/>
    </row>
    <row r="178" spans="1:13" ht="30" customHeight="1" x14ac:dyDescent="0.3">
      <c r="A178" s="51">
        <v>572</v>
      </c>
      <c r="B178" s="59">
        <v>44806</v>
      </c>
      <c r="C178" s="59">
        <v>44767</v>
      </c>
      <c r="D178" s="53" t="s">
        <v>1836</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5" t="s">
        <v>81</v>
      </c>
      <c r="J178" s="53"/>
      <c r="K178" s="51" t="str">
        <f ca="1">LeaveTracker[[#This Row],[Days]]&amp;" "&amp;LeaveTracker[[#This Row],[Type of Leave]]</f>
        <v>0 SL</v>
      </c>
      <c r="L178" s="9">
        <f ca="1">NETWORKDAYS(LeaveTracker[[#This Row],[Start Date]],LeaveTracker[[#This Row],[End Date]],lstHolidays)</f>
        <v>0</v>
      </c>
      <c r="M178" s="9"/>
    </row>
    <row r="179" spans="1:13" ht="30" customHeight="1" x14ac:dyDescent="0.3">
      <c r="A179" s="51">
        <v>572</v>
      </c>
      <c r="B179" s="59">
        <v>44806</v>
      </c>
      <c r="C179" s="59">
        <v>44767</v>
      </c>
      <c r="D179" s="53" t="s">
        <v>1836</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5" t="s">
        <v>81</v>
      </c>
      <c r="J179" s="53"/>
      <c r="K179" s="51" t="str">
        <f ca="1">LeaveTracker[[#This Row],[Days]]&amp;" "&amp;LeaveTracker[[#This Row],[Type of Leave]]</f>
        <v>0 SL</v>
      </c>
      <c r="L179" s="9">
        <f ca="1">NETWORKDAYS(LeaveTracker[[#This Row],[Start Date]],LeaveTracker[[#This Row],[End Date]],lstHolidays)</f>
        <v>0</v>
      </c>
      <c r="M179" s="9"/>
    </row>
    <row r="180" spans="1:13" ht="30" customHeight="1" x14ac:dyDescent="0.3">
      <c r="A180" s="51">
        <v>573</v>
      </c>
      <c r="B180" s="59">
        <v>44806</v>
      </c>
      <c r="C180" s="59">
        <v>44706</v>
      </c>
      <c r="D180" s="53" t="s">
        <v>1836</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5" t="s">
        <v>81</v>
      </c>
      <c r="J180" s="53"/>
      <c r="K180" s="51" t="str">
        <f ca="1">LeaveTracker[[#This Row],[Days]]&amp;" "&amp;LeaveTracker[[#This Row],[Type of Leave]]</f>
        <v>1 SL</v>
      </c>
      <c r="L180" s="9">
        <f ca="1">NETWORKDAYS(LeaveTracker[[#This Row],[Start Date]],LeaveTracker[[#This Row],[End Date]],lstHolidays)</f>
        <v>1</v>
      </c>
      <c r="M180" s="9"/>
    </row>
    <row r="181" spans="1:13" ht="30" customHeight="1" x14ac:dyDescent="0.3">
      <c r="A181" s="51">
        <v>573</v>
      </c>
      <c r="B181" s="59">
        <v>44806</v>
      </c>
      <c r="C181" s="59">
        <v>44706</v>
      </c>
      <c r="D181" s="53" t="s">
        <v>1836</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5" t="s">
        <v>81</v>
      </c>
      <c r="J181" s="53"/>
      <c r="K181" s="51" t="str">
        <f ca="1">LeaveTracker[[#This Row],[Days]]&amp;" "&amp;LeaveTracker[[#This Row],[Type of Leave]]</f>
        <v>0 SL</v>
      </c>
      <c r="L181" s="9">
        <f ca="1">NETWORKDAYS(LeaveTracker[[#This Row],[Start Date]],LeaveTracker[[#This Row],[End Date]],lstHolidays)</f>
        <v>0</v>
      </c>
      <c r="M181" s="9"/>
    </row>
    <row r="182" spans="1:13" ht="30" customHeight="1" x14ac:dyDescent="0.3">
      <c r="A182" s="51">
        <v>574</v>
      </c>
      <c r="B182" s="59">
        <v>44806</v>
      </c>
      <c r="C182" s="59">
        <v>44740</v>
      </c>
      <c r="D182" s="53" t="s">
        <v>1794</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5" t="s">
        <v>81</v>
      </c>
      <c r="J182" s="53"/>
      <c r="K182" s="51" t="str">
        <f ca="1">LeaveTracker[[#This Row],[Days]]&amp;" "&amp;LeaveTracker[[#This Row],[Type of Leave]]</f>
        <v>2 SL</v>
      </c>
      <c r="L182" s="9">
        <f ca="1">NETWORKDAYS(LeaveTracker[[#This Row],[Start Date]],LeaveTracker[[#This Row],[End Date]],lstHolidays)</f>
        <v>2</v>
      </c>
      <c r="M182" s="9"/>
    </row>
    <row r="183" spans="1:13" ht="30" customHeight="1" x14ac:dyDescent="0.3">
      <c r="A183" s="51">
        <v>575</v>
      </c>
      <c r="B183" s="59">
        <v>44806</v>
      </c>
      <c r="C183" s="59">
        <v>44739</v>
      </c>
      <c r="D183" s="53" t="s">
        <v>1838</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5" t="s">
        <v>82</v>
      </c>
      <c r="J183" s="53"/>
      <c r="K183" s="51" t="str">
        <f ca="1">LeaveTracker[[#This Row],[Days]]&amp;" "&amp;LeaveTracker[[#This Row],[Type of Leave]]</f>
        <v>1 VL</v>
      </c>
      <c r="L183" s="9">
        <f ca="1">NETWORKDAYS(LeaveTracker[[#This Row],[Start Date]],LeaveTracker[[#This Row],[End Date]],lstHolidays)</f>
        <v>1</v>
      </c>
      <c r="M183" s="9"/>
    </row>
    <row r="184" spans="1:13" ht="30" customHeight="1" x14ac:dyDescent="0.3">
      <c r="A184" s="51">
        <v>576</v>
      </c>
      <c r="B184" s="59">
        <v>44806</v>
      </c>
      <c r="C184" s="59">
        <v>44699</v>
      </c>
      <c r="D184" s="53" t="s">
        <v>1839</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5" t="s">
        <v>81</v>
      </c>
      <c r="J184" s="53"/>
      <c r="K184" s="51" t="str">
        <f ca="1">LeaveTracker[[#This Row],[Days]]&amp;" "&amp;LeaveTracker[[#This Row],[Type of Leave]]</f>
        <v>2 SL</v>
      </c>
      <c r="L184" s="9">
        <f ca="1">NETWORKDAYS(LeaveTracker[[#This Row],[Start Date]],LeaveTracker[[#This Row],[End Date]],lstHolidays)</f>
        <v>2</v>
      </c>
      <c r="M184" s="9"/>
    </row>
    <row r="185" spans="1:13" ht="30" customHeight="1" x14ac:dyDescent="0.3">
      <c r="A185" s="51">
        <v>577</v>
      </c>
      <c r="B185" s="59">
        <v>44806</v>
      </c>
      <c r="C185" s="59">
        <v>44760</v>
      </c>
      <c r="D185" s="53" t="s">
        <v>1840</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5" t="s">
        <v>82</v>
      </c>
      <c r="J185" s="53"/>
      <c r="K185" s="51" t="str">
        <f ca="1">LeaveTracker[[#This Row],[Days]]&amp;" "&amp;LeaveTracker[[#This Row],[Type of Leave]]</f>
        <v>1 VL</v>
      </c>
      <c r="L185" s="9">
        <f ca="1">NETWORKDAYS(LeaveTracker[[#This Row],[Start Date]],LeaveTracker[[#This Row],[End Date]],lstHolidays)</f>
        <v>1</v>
      </c>
      <c r="M185" s="9"/>
    </row>
    <row r="186" spans="1:13" ht="30" customHeight="1" x14ac:dyDescent="0.3">
      <c r="A186" s="51">
        <v>578</v>
      </c>
      <c r="B186" s="59">
        <v>44806</v>
      </c>
      <c r="C186" s="59">
        <v>44755</v>
      </c>
      <c r="D186" s="53" t="s">
        <v>1840</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5" t="s">
        <v>81</v>
      </c>
      <c r="J186" s="53"/>
      <c r="K186" s="51" t="str">
        <f ca="1">LeaveTracker[[#This Row],[Days]]&amp;" "&amp;LeaveTracker[[#This Row],[Type of Leave]]</f>
        <v>1 SL</v>
      </c>
      <c r="L186" s="9">
        <f ca="1">NETWORKDAYS(LeaveTracker[[#This Row],[Start Date]],LeaveTracker[[#This Row],[End Date]],lstHolidays)</f>
        <v>1</v>
      </c>
      <c r="M186" s="9"/>
    </row>
    <row r="187" spans="1:13" ht="30" customHeight="1" x14ac:dyDescent="0.3">
      <c r="A187" s="51">
        <v>579</v>
      </c>
      <c r="B187" s="59">
        <v>44806</v>
      </c>
      <c r="C187" s="59">
        <v>44747</v>
      </c>
      <c r="D187" s="53" t="s">
        <v>1819</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5" t="s">
        <v>82</v>
      </c>
      <c r="J187" s="53"/>
      <c r="K187" s="51" t="str">
        <f ca="1">LeaveTracker[[#This Row],[Days]]&amp;" "&amp;LeaveTracker[[#This Row],[Type of Leave]]</f>
        <v>3 VL</v>
      </c>
      <c r="L187" s="9">
        <f ca="1">NETWORKDAYS(LeaveTracker[[#This Row],[Start Date]],LeaveTracker[[#This Row],[End Date]],lstHolidays)</f>
        <v>3</v>
      </c>
      <c r="M187" s="9"/>
    </row>
    <row r="188" spans="1:13" ht="30" customHeight="1" x14ac:dyDescent="0.3">
      <c r="A188" s="51">
        <v>580</v>
      </c>
      <c r="B188" s="59">
        <v>44806</v>
      </c>
      <c r="C188" s="59">
        <v>44748</v>
      </c>
      <c r="D188" s="53" t="s">
        <v>1819</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5" t="s">
        <v>81</v>
      </c>
      <c r="J188" s="53"/>
      <c r="K188" s="51" t="str">
        <f ca="1">LeaveTracker[[#This Row],[Days]]&amp;" "&amp;LeaveTracker[[#This Row],[Type of Leave]]</f>
        <v>1 SL</v>
      </c>
      <c r="L188" s="9">
        <f ca="1">NETWORKDAYS(LeaveTracker[[#This Row],[Start Date]],LeaveTracker[[#This Row],[End Date]],lstHolidays)</f>
        <v>1</v>
      </c>
      <c r="M188" s="9"/>
    </row>
    <row r="189" spans="1:13" ht="30" customHeight="1" x14ac:dyDescent="0.3">
      <c r="A189" s="51">
        <v>581</v>
      </c>
      <c r="B189" s="59">
        <v>44806</v>
      </c>
      <c r="C189" s="59">
        <v>44747</v>
      </c>
      <c r="D189" s="53" t="s">
        <v>1841</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5" t="s">
        <v>82</v>
      </c>
      <c r="J189" s="53"/>
      <c r="K189" s="51" t="str">
        <f ca="1">LeaveTracker[[#This Row],[Days]]&amp;" "&amp;LeaveTracker[[#This Row],[Type of Leave]]</f>
        <v>5 VL</v>
      </c>
      <c r="L189" s="9">
        <f ca="1">NETWORKDAYS(LeaveTracker[[#This Row],[Start Date]],LeaveTracker[[#This Row],[End Date]],lstHolidays)</f>
        <v>5</v>
      </c>
      <c r="M189" s="9"/>
    </row>
    <row r="190" spans="1:13" ht="30" customHeight="1" x14ac:dyDescent="0.3">
      <c r="A190" s="51">
        <v>582</v>
      </c>
      <c r="B190" s="59">
        <v>44806</v>
      </c>
      <c r="C190" s="59">
        <v>44748</v>
      </c>
      <c r="D190" s="53" t="s">
        <v>1842</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5" t="s">
        <v>81</v>
      </c>
      <c r="J190" s="53"/>
      <c r="K190" s="51" t="str">
        <f ca="1">LeaveTracker[[#This Row],[Days]]&amp;" "&amp;LeaveTracker[[#This Row],[Type of Leave]]</f>
        <v>2 SL</v>
      </c>
      <c r="L190" s="9">
        <f ca="1">NETWORKDAYS(LeaveTracker[[#This Row],[Start Date]],LeaveTracker[[#This Row],[End Date]],lstHolidays)</f>
        <v>2</v>
      </c>
      <c r="M190" s="9"/>
    </row>
    <row r="191" spans="1:13" ht="30" customHeight="1" x14ac:dyDescent="0.3">
      <c r="A191" s="51">
        <v>583</v>
      </c>
      <c r="B191" s="59">
        <v>44806</v>
      </c>
      <c r="C191" s="59">
        <v>44747</v>
      </c>
      <c r="D191" s="53" t="s">
        <v>1825</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5" t="s">
        <v>81</v>
      </c>
      <c r="J191" s="53"/>
      <c r="K191" s="51" t="str">
        <f ca="1">LeaveTracker[[#This Row],[Days]]&amp;" "&amp;LeaveTracker[[#This Row],[Type of Leave]]</f>
        <v>1 SL</v>
      </c>
      <c r="L191" s="9">
        <f ca="1">NETWORKDAYS(LeaveTracker[[#This Row],[Start Date]],LeaveTracker[[#This Row],[End Date]],lstHolidays)</f>
        <v>1</v>
      </c>
      <c r="M191" s="9"/>
    </row>
    <row r="192" spans="1:13" ht="30" customHeight="1" x14ac:dyDescent="0.3">
      <c r="A192" s="51">
        <v>584</v>
      </c>
      <c r="B192" s="59">
        <v>44806</v>
      </c>
      <c r="C192" s="59">
        <v>44753</v>
      </c>
      <c r="D192" s="53" t="s">
        <v>1843</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5" t="s">
        <v>81</v>
      </c>
      <c r="J192" s="53"/>
      <c r="K192" s="51" t="str">
        <f ca="1">LeaveTracker[[#This Row],[Days]]&amp;" "&amp;LeaveTracker[[#This Row],[Type of Leave]]</f>
        <v>0 SL</v>
      </c>
      <c r="L192" s="9">
        <f ca="1">NETWORKDAYS(LeaveTracker[[#This Row],[Start Date]],LeaveTracker[[#This Row],[End Date]],lstHolidays)</f>
        <v>0</v>
      </c>
      <c r="M192" s="9"/>
    </row>
    <row r="193" spans="1:13" ht="30" customHeight="1" x14ac:dyDescent="0.3">
      <c r="A193" s="51">
        <v>585</v>
      </c>
      <c r="B193" s="59">
        <v>44806</v>
      </c>
      <c r="C193" s="59">
        <v>44686</v>
      </c>
      <c r="D193" s="53" t="s">
        <v>1841</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5" t="s">
        <v>81</v>
      </c>
      <c r="J193" s="53"/>
      <c r="K193" s="51" t="str">
        <f ca="1">LeaveTracker[[#This Row],[Days]]&amp;" "&amp;LeaveTracker[[#This Row],[Type of Leave]]</f>
        <v>1 SL</v>
      </c>
      <c r="L193" s="9">
        <f ca="1">NETWORKDAYS(LeaveTracker[[#This Row],[Start Date]],LeaveTracker[[#This Row],[End Date]],lstHolidays)</f>
        <v>1</v>
      </c>
      <c r="M193" s="9"/>
    </row>
    <row r="194" spans="1:13" ht="30" customHeight="1" x14ac:dyDescent="0.3">
      <c r="A194" s="51">
        <v>586</v>
      </c>
      <c r="B194" s="59">
        <v>44806</v>
      </c>
      <c r="C194" s="59">
        <v>44725</v>
      </c>
      <c r="D194" s="53" t="s">
        <v>1840</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5" t="s">
        <v>81</v>
      </c>
      <c r="J194" s="53"/>
      <c r="K194" s="51" t="str">
        <f ca="1">LeaveTracker[[#This Row],[Days]]&amp;" "&amp;LeaveTracker[[#This Row],[Type of Leave]]</f>
        <v>1 SL</v>
      </c>
      <c r="L194" s="9">
        <f ca="1">NETWORKDAYS(LeaveTracker[[#This Row],[Start Date]],LeaveTracker[[#This Row],[End Date]],lstHolidays)</f>
        <v>1</v>
      </c>
      <c r="M194" s="9"/>
    </row>
    <row r="195" spans="1:13" ht="30" customHeight="1" x14ac:dyDescent="0.3">
      <c r="A195" s="51">
        <v>587</v>
      </c>
      <c r="B195" s="59">
        <v>44806</v>
      </c>
      <c r="C195" s="59">
        <v>44746</v>
      </c>
      <c r="D195" s="53" t="s">
        <v>1844</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5" t="s">
        <v>81</v>
      </c>
      <c r="J195" s="53"/>
      <c r="K195" s="51" t="str">
        <f ca="1">LeaveTracker[[#This Row],[Days]]&amp;" "&amp;LeaveTracker[[#This Row],[Type of Leave]]</f>
        <v>20 SL</v>
      </c>
      <c r="L195" s="9">
        <f ca="1">NETWORKDAYS(LeaveTracker[[#This Row],[Start Date]],LeaveTracker[[#This Row],[End Date]],lstHolidays)</f>
        <v>20</v>
      </c>
      <c r="M195" s="9"/>
    </row>
    <row r="196" spans="1:13" ht="30" customHeight="1" x14ac:dyDescent="0.3">
      <c r="A196" s="51">
        <v>588</v>
      </c>
      <c r="B196" s="59">
        <v>44806</v>
      </c>
      <c r="C196" s="59">
        <v>44767</v>
      </c>
      <c r="D196" s="53" t="s">
        <v>1845</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5" t="s">
        <v>81</v>
      </c>
      <c r="J196" s="53"/>
      <c r="K196" s="51" t="str">
        <f ca="1">LeaveTracker[[#This Row],[Days]]&amp;" "&amp;LeaveTracker[[#This Row],[Type of Leave]]</f>
        <v>5 SL</v>
      </c>
      <c r="L196" s="9">
        <f ca="1">NETWORKDAYS(LeaveTracker[[#This Row],[Start Date]],LeaveTracker[[#This Row],[End Date]],lstHolidays)</f>
        <v>5</v>
      </c>
      <c r="M196" s="9"/>
    </row>
    <row r="197" spans="1:13" ht="30" customHeight="1" x14ac:dyDescent="0.3">
      <c r="A197" s="51">
        <v>588</v>
      </c>
      <c r="B197" s="59">
        <v>44806</v>
      </c>
      <c r="C197" s="59">
        <v>44767</v>
      </c>
      <c r="D197" s="53" t="s">
        <v>1845</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5" t="s">
        <v>81</v>
      </c>
      <c r="J197" s="53"/>
      <c r="K197" s="51" t="str">
        <f ca="1">LeaveTracker[[#This Row],[Days]]&amp;" "&amp;LeaveTracker[[#This Row],[Type of Leave]]</f>
        <v>5 SL</v>
      </c>
      <c r="L197" s="9">
        <f ca="1">NETWORKDAYS(LeaveTracker[[#This Row],[Start Date]],LeaveTracker[[#This Row],[End Date]],lstHolidays)</f>
        <v>5</v>
      </c>
      <c r="M197" s="9"/>
    </row>
    <row r="198" spans="1:13" ht="30" customHeight="1" x14ac:dyDescent="0.3">
      <c r="A198" s="51">
        <v>589</v>
      </c>
      <c r="B198" s="59">
        <v>44806</v>
      </c>
      <c r="C198" s="59">
        <v>44756</v>
      </c>
      <c r="D198" s="53" t="s">
        <v>1792</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5" t="s">
        <v>81</v>
      </c>
      <c r="J198" s="53"/>
      <c r="K198" s="51" t="str">
        <f ca="1">LeaveTracker[[#This Row],[Days]]&amp;" "&amp;LeaveTracker[[#This Row],[Type of Leave]]</f>
        <v>1 SL</v>
      </c>
      <c r="L198" s="9">
        <f ca="1">NETWORKDAYS(LeaveTracker[[#This Row],[Start Date]],LeaveTracker[[#This Row],[End Date]],lstHolidays)</f>
        <v>1</v>
      </c>
      <c r="M198" s="9"/>
    </row>
    <row r="199" spans="1:13" ht="30" customHeight="1" x14ac:dyDescent="0.3">
      <c r="A199" s="51">
        <v>590</v>
      </c>
      <c r="B199" s="59">
        <v>44806</v>
      </c>
      <c r="C199" s="59">
        <v>44767</v>
      </c>
      <c r="D199" s="53" t="s">
        <v>1846</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5" t="s">
        <v>81</v>
      </c>
      <c r="J199" s="53"/>
      <c r="K199" s="51" t="str">
        <f ca="1">LeaveTracker[[#This Row],[Days]]&amp;" "&amp;LeaveTracker[[#This Row],[Type of Leave]]</f>
        <v>4 SL</v>
      </c>
      <c r="L199" s="9">
        <f ca="1">NETWORKDAYS(LeaveTracker[[#This Row],[Start Date]],LeaveTracker[[#This Row],[End Date]],lstHolidays)</f>
        <v>4</v>
      </c>
      <c r="M199" s="9"/>
    </row>
    <row r="200" spans="1:13" ht="30" customHeight="1" x14ac:dyDescent="0.3">
      <c r="A200" s="51">
        <v>591</v>
      </c>
      <c r="B200" s="59">
        <v>44806</v>
      </c>
      <c r="C200" s="59">
        <v>44727</v>
      </c>
      <c r="D200" s="53" t="s">
        <v>1847</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5" t="s">
        <v>81</v>
      </c>
      <c r="J200" s="53"/>
      <c r="K200" s="51" t="str">
        <f ca="1">LeaveTracker[[#This Row],[Days]]&amp;" "&amp;LeaveTracker[[#This Row],[Type of Leave]]</f>
        <v>2 SL</v>
      </c>
      <c r="L200" s="9">
        <f ca="1">NETWORKDAYS(LeaveTracker[[#This Row],[Start Date]],LeaveTracker[[#This Row],[End Date]],lstHolidays)</f>
        <v>2</v>
      </c>
      <c r="M200" s="9"/>
    </row>
    <row r="201" spans="1:13" ht="30" customHeight="1" x14ac:dyDescent="0.3">
      <c r="A201" s="51">
        <v>592</v>
      </c>
      <c r="B201" s="59">
        <v>44806</v>
      </c>
      <c r="C201" s="59">
        <v>44677</v>
      </c>
      <c r="D201" s="53" t="s">
        <v>1847</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5" t="s">
        <v>81</v>
      </c>
      <c r="J201" s="53"/>
      <c r="K201" s="51" t="str">
        <f ca="1">LeaveTracker[[#This Row],[Days]]&amp;" "&amp;LeaveTracker[[#This Row],[Type of Leave]]</f>
        <v>5 SL</v>
      </c>
      <c r="L201" s="9">
        <f ca="1">NETWORKDAYS(LeaveTracker[[#This Row],[Start Date]],LeaveTracker[[#This Row],[End Date]],lstHolidays)</f>
        <v>5</v>
      </c>
      <c r="M201" s="9"/>
    </row>
    <row r="202" spans="1:13" ht="30" customHeight="1" x14ac:dyDescent="0.3">
      <c r="A202" s="51">
        <v>593</v>
      </c>
      <c r="B202" s="59">
        <v>44806</v>
      </c>
      <c r="C202" s="59">
        <v>44748</v>
      </c>
      <c r="D202" s="53" t="s">
        <v>1848</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5" t="s">
        <v>299</v>
      </c>
      <c r="J202" s="53" t="s">
        <v>1738</v>
      </c>
      <c r="K202" s="51" t="str">
        <f ca="1">LeaveTracker[[#This Row],[Days]]&amp;" "&amp;LeaveTracker[[#This Row],[Type of Leave]]</f>
        <v>2 OTHER</v>
      </c>
      <c r="L202" s="9">
        <f ca="1">NETWORKDAYS(LeaveTracker[[#This Row],[Start Date]],LeaveTracker[[#This Row],[End Date]],lstHolidays)</f>
        <v>2</v>
      </c>
      <c r="M202" s="9"/>
    </row>
    <row r="203" spans="1:13" ht="30" customHeight="1" x14ac:dyDescent="0.3">
      <c r="A203" s="51">
        <v>594</v>
      </c>
      <c r="B203" s="59">
        <v>44806</v>
      </c>
      <c r="C203" s="59">
        <v>44697</v>
      </c>
      <c r="D203" s="53" t="s">
        <v>1848</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5" t="s">
        <v>299</v>
      </c>
      <c r="J203" s="53" t="s">
        <v>1807</v>
      </c>
      <c r="K203" s="51" t="str">
        <f ca="1">LeaveTracker[[#This Row],[Days]]&amp;" "&amp;LeaveTracker[[#This Row],[Type of Leave]]</f>
        <v>0 OTHER</v>
      </c>
      <c r="L203" s="9">
        <f ca="1">NETWORKDAYS(LeaveTracker[[#This Row],[Start Date]],LeaveTracker[[#This Row],[End Date]],lstHolidays)</f>
        <v>0</v>
      </c>
      <c r="M203" s="9"/>
    </row>
    <row r="204" spans="1:13" ht="30" customHeight="1" x14ac:dyDescent="0.3">
      <c r="A204" s="51">
        <v>595</v>
      </c>
      <c r="B204" s="59">
        <v>44806</v>
      </c>
      <c r="C204" s="59">
        <v>44697</v>
      </c>
      <c r="D204" s="53" t="s">
        <v>1848</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5" t="s">
        <v>299</v>
      </c>
      <c r="J204" s="53" t="s">
        <v>1738</v>
      </c>
      <c r="K204" s="51" t="str">
        <f ca="1">LeaveTracker[[#This Row],[Days]]&amp;" "&amp;LeaveTracker[[#This Row],[Type of Leave]]</f>
        <v>3 OTHER</v>
      </c>
      <c r="L204" s="9">
        <f ca="1">NETWORKDAYS(LeaveTracker[[#This Row],[Start Date]],LeaveTracker[[#This Row],[End Date]],lstHolidays)</f>
        <v>3</v>
      </c>
      <c r="M204" s="9"/>
    </row>
    <row r="205" spans="1:13" ht="30" customHeight="1" x14ac:dyDescent="0.3">
      <c r="A205" s="51">
        <v>596</v>
      </c>
      <c r="B205" s="59">
        <v>44806</v>
      </c>
      <c r="C205" s="59">
        <v>44677</v>
      </c>
      <c r="D205" s="53" t="s">
        <v>1849</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5" t="s">
        <v>299</v>
      </c>
      <c r="J205" s="53" t="s">
        <v>1738</v>
      </c>
      <c r="K205" s="51" t="str">
        <f ca="1">LeaveTracker[[#This Row],[Days]]&amp;" "&amp;LeaveTracker[[#This Row],[Type of Leave]]</f>
        <v>2 OTHER</v>
      </c>
      <c r="L205" s="9">
        <f ca="1">NETWORKDAYS(LeaveTracker[[#This Row],[Start Date]],LeaveTracker[[#This Row],[End Date]],lstHolidays)</f>
        <v>2</v>
      </c>
      <c r="M205" s="9"/>
    </row>
    <row r="206" spans="1:13" ht="30" customHeight="1" x14ac:dyDescent="0.3">
      <c r="A206" s="51">
        <v>596</v>
      </c>
      <c r="B206" s="59">
        <v>44806</v>
      </c>
      <c r="C206" s="59">
        <v>44677</v>
      </c>
      <c r="D206" s="53" t="s">
        <v>1849</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5" t="s">
        <v>299</v>
      </c>
      <c r="J206" s="53" t="s">
        <v>1738</v>
      </c>
      <c r="K206" s="51" t="str">
        <f ca="1">LeaveTracker[[#This Row],[Days]]&amp;" "&amp;LeaveTracker[[#This Row],[Type of Leave]]</f>
        <v>3 OTHER</v>
      </c>
      <c r="L206" s="9">
        <f ca="1">NETWORKDAYS(LeaveTracker[[#This Row],[Start Date]],LeaveTracker[[#This Row],[End Date]],lstHolidays)</f>
        <v>3</v>
      </c>
      <c r="M206" s="9"/>
    </row>
    <row r="207" spans="1:13" ht="30" customHeight="1" x14ac:dyDescent="0.3">
      <c r="A207" s="51">
        <v>597</v>
      </c>
      <c r="B207" s="59">
        <v>44806</v>
      </c>
      <c r="C207" s="59">
        <v>44753</v>
      </c>
      <c r="D207" s="53" t="s">
        <v>1850</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5" t="s">
        <v>299</v>
      </c>
      <c r="J207" s="53" t="s">
        <v>1038</v>
      </c>
      <c r="K207" s="51" t="str">
        <f ca="1">LeaveTracker[[#This Row],[Days]]&amp;" "&amp;LeaveTracker[[#This Row],[Type of Leave]]</f>
        <v>1 OTHER</v>
      </c>
      <c r="L207" s="9">
        <f ca="1">NETWORKDAYS(LeaveTracker[[#This Row],[Start Date]],LeaveTracker[[#This Row],[End Date]],lstHolidays)</f>
        <v>1</v>
      </c>
      <c r="M207" s="9"/>
    </row>
    <row r="208" spans="1:13" ht="30" customHeight="1" x14ac:dyDescent="0.3">
      <c r="A208" s="51">
        <v>598</v>
      </c>
      <c r="B208" s="59">
        <v>44806</v>
      </c>
      <c r="C208" s="59">
        <v>44739</v>
      </c>
      <c r="D208" s="53" t="s">
        <v>1846</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5" t="s">
        <v>81</v>
      </c>
      <c r="J208" s="53"/>
      <c r="K208" s="51" t="str">
        <f ca="1">LeaveTracker[[#This Row],[Days]]&amp;" "&amp;LeaveTracker[[#This Row],[Type of Leave]]</f>
        <v>2 SL</v>
      </c>
      <c r="L208" s="9">
        <f ca="1">NETWORKDAYS(LeaveTracker[[#This Row],[Start Date]],LeaveTracker[[#This Row],[End Date]],lstHolidays)</f>
        <v>2</v>
      </c>
      <c r="M208" s="9"/>
    </row>
    <row r="209" spans="1:13" ht="30" customHeight="1" x14ac:dyDescent="0.3">
      <c r="A209" s="51">
        <v>599</v>
      </c>
      <c r="B209" s="59">
        <v>44806</v>
      </c>
      <c r="C209" s="59">
        <v>44755</v>
      </c>
      <c r="D209" s="53" t="s">
        <v>1851</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5" t="s">
        <v>299</v>
      </c>
      <c r="J209" s="53" t="s">
        <v>1807</v>
      </c>
      <c r="K209" s="51" t="str">
        <f ca="1">LeaveTracker[[#This Row],[Days]]&amp;" "&amp;LeaveTracker[[#This Row],[Type of Leave]]</f>
        <v>1 OTHER</v>
      </c>
      <c r="L209" s="9">
        <f ca="1">NETWORKDAYS(LeaveTracker[[#This Row],[Start Date]],LeaveTracker[[#This Row],[End Date]],lstHolidays)</f>
        <v>1</v>
      </c>
      <c r="M209" s="9"/>
    </row>
    <row r="210" spans="1:13" ht="30" customHeight="1" x14ac:dyDescent="0.3">
      <c r="A210" s="51">
        <v>600</v>
      </c>
      <c r="B210" s="59">
        <v>44806</v>
      </c>
      <c r="C210" s="59">
        <v>44757</v>
      </c>
      <c r="D210" s="53" t="s">
        <v>1846</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5" t="s">
        <v>299</v>
      </c>
      <c r="J210" s="53" t="s">
        <v>1807</v>
      </c>
      <c r="K210" s="51" t="str">
        <f ca="1">LeaveTracker[[#This Row],[Days]]&amp;" "&amp;LeaveTracker[[#This Row],[Type of Leave]]</f>
        <v>2 OTHER</v>
      </c>
      <c r="L210" s="9">
        <f ca="1">NETWORKDAYS(LeaveTracker[[#This Row],[Start Date]],LeaveTracker[[#This Row],[End Date]],lstHolidays)</f>
        <v>2</v>
      </c>
      <c r="M210" s="9"/>
    </row>
    <row r="211" spans="1:13" ht="30" customHeight="1" x14ac:dyDescent="0.3">
      <c r="A211" s="51">
        <v>601</v>
      </c>
      <c r="B211" s="59">
        <v>44806</v>
      </c>
      <c r="C211" s="59">
        <v>44719</v>
      </c>
      <c r="D211" s="53" t="s">
        <v>1846</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5" t="s">
        <v>81</v>
      </c>
      <c r="J211" s="53"/>
      <c r="K211" s="51" t="str">
        <f ca="1">LeaveTracker[[#This Row],[Days]]&amp;" "&amp;LeaveTracker[[#This Row],[Type of Leave]]</f>
        <v>2 SL</v>
      </c>
      <c r="L211" s="9">
        <f ca="1">NETWORKDAYS(LeaveTracker[[#This Row],[Start Date]],LeaveTracker[[#This Row],[End Date]],lstHolidays)</f>
        <v>2</v>
      </c>
      <c r="M211" s="9"/>
    </row>
    <row r="212" spans="1:13" ht="30" customHeight="1" x14ac:dyDescent="0.3">
      <c r="A212" s="51">
        <v>602</v>
      </c>
      <c r="B212" s="59">
        <v>44806</v>
      </c>
      <c r="C212" s="59">
        <v>44756</v>
      </c>
      <c r="D212" s="53" t="s">
        <v>1851</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5" t="s">
        <v>81</v>
      </c>
      <c r="J212" s="53"/>
      <c r="K212" s="51" t="str">
        <f ca="1">LeaveTracker[[#This Row],[Days]]&amp;" "&amp;LeaveTracker[[#This Row],[Type of Leave]]</f>
        <v>1 SL</v>
      </c>
      <c r="L212" s="9">
        <f ca="1">NETWORKDAYS(LeaveTracker[[#This Row],[Start Date]],LeaveTracker[[#This Row],[End Date]],lstHolidays)</f>
        <v>1</v>
      </c>
      <c r="M212" s="9"/>
    </row>
    <row r="213" spans="1:13" ht="30" customHeight="1" x14ac:dyDescent="0.3">
      <c r="A213" s="51">
        <v>603</v>
      </c>
      <c r="B213" s="59">
        <v>44806</v>
      </c>
      <c r="C213" s="59">
        <v>44705</v>
      </c>
      <c r="D213" s="53" t="s">
        <v>1852</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5" t="s">
        <v>81</v>
      </c>
      <c r="J213" s="53"/>
      <c r="K213" s="51" t="str">
        <f ca="1">LeaveTracker[[#This Row],[Days]]&amp;" "&amp;LeaveTracker[[#This Row],[Type of Leave]]</f>
        <v>4 SL</v>
      </c>
      <c r="L213" s="9">
        <f ca="1">NETWORKDAYS(LeaveTracker[[#This Row],[Start Date]],LeaveTracker[[#This Row],[End Date]],lstHolidays)</f>
        <v>4</v>
      </c>
      <c r="M213" s="9"/>
    </row>
    <row r="214" spans="1:13" ht="30" customHeight="1" x14ac:dyDescent="0.3">
      <c r="A214" s="51">
        <v>604</v>
      </c>
      <c r="B214" s="59">
        <v>44806</v>
      </c>
      <c r="C214" s="59">
        <v>44751</v>
      </c>
      <c r="D214" s="53" t="s">
        <v>1853</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5" t="s">
        <v>81</v>
      </c>
      <c r="J214" s="53"/>
      <c r="K214" s="51" t="str">
        <f ca="1">LeaveTracker[[#This Row],[Days]]&amp;" "&amp;LeaveTracker[[#This Row],[Type of Leave]]</f>
        <v>3 SL</v>
      </c>
      <c r="L214" s="9">
        <f ca="1">NETWORKDAYS(LeaveTracker[[#This Row],[Start Date]],LeaveTracker[[#This Row],[End Date]],lstHolidays)</f>
        <v>3</v>
      </c>
      <c r="M214" s="9"/>
    </row>
    <row r="215" spans="1:13" ht="30" customHeight="1" x14ac:dyDescent="0.3">
      <c r="A215" s="51">
        <v>605</v>
      </c>
      <c r="B215" s="59">
        <v>44806</v>
      </c>
      <c r="C215" s="59">
        <v>44755</v>
      </c>
      <c r="D215" s="53" t="s">
        <v>1854</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5" t="s">
        <v>81</v>
      </c>
      <c r="J215" s="53"/>
      <c r="K215" s="51" t="str">
        <f ca="1">LeaveTracker[[#This Row],[Days]]&amp;" "&amp;LeaveTracker[[#This Row],[Type of Leave]]</f>
        <v>1 SL</v>
      </c>
      <c r="L215" s="9">
        <f ca="1">NETWORKDAYS(LeaveTracker[[#This Row],[Start Date]],LeaveTracker[[#This Row],[End Date]],lstHolidays)</f>
        <v>1</v>
      </c>
      <c r="M215" s="9"/>
    </row>
    <row r="216" spans="1:13" ht="30" customHeight="1" x14ac:dyDescent="0.3">
      <c r="A216" s="51">
        <v>606</v>
      </c>
      <c r="B216" s="59">
        <v>44806</v>
      </c>
      <c r="C216" s="59">
        <v>44701</v>
      </c>
      <c r="D216" s="53" t="s">
        <v>1840</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5" t="s">
        <v>299</v>
      </c>
      <c r="J216" s="53" t="s">
        <v>1807</v>
      </c>
      <c r="K216" s="51" t="str">
        <f ca="1">LeaveTracker[[#This Row],[Days]]&amp;" "&amp;LeaveTracker[[#This Row],[Type of Leave]]</f>
        <v>1 OTHER</v>
      </c>
      <c r="L216" s="9">
        <f ca="1">NETWORKDAYS(LeaveTracker[[#This Row],[Start Date]],LeaveTracker[[#This Row],[End Date]],lstHolidays)</f>
        <v>1</v>
      </c>
      <c r="M216" s="9"/>
    </row>
    <row r="217" spans="1:13" ht="30" customHeight="1" x14ac:dyDescent="0.3">
      <c r="A217" s="51">
        <v>607</v>
      </c>
      <c r="B217" s="59">
        <v>44806</v>
      </c>
      <c r="C217" s="59">
        <v>44683</v>
      </c>
      <c r="D217" s="53" t="s">
        <v>1840</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5" t="s">
        <v>81</v>
      </c>
      <c r="J217" s="53"/>
      <c r="K217" s="51" t="str">
        <f ca="1">LeaveTracker[[#This Row],[Days]]&amp;" "&amp;LeaveTracker[[#This Row],[Type of Leave]]</f>
        <v>3 SL</v>
      </c>
      <c r="L217" s="9">
        <f ca="1">NETWORKDAYS(LeaveTracker[[#This Row],[Start Date]],LeaveTracker[[#This Row],[End Date]],lstHolidays)</f>
        <v>3</v>
      </c>
      <c r="M217" s="9"/>
    </row>
    <row r="218" spans="1:13" ht="30" customHeight="1" x14ac:dyDescent="0.3">
      <c r="A218" s="51">
        <v>608</v>
      </c>
      <c r="B218" s="59">
        <v>44811</v>
      </c>
      <c r="C218" s="59">
        <v>44670</v>
      </c>
      <c r="D218" s="53" t="s">
        <v>1791</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5" t="s">
        <v>82</v>
      </c>
      <c r="J218" s="53"/>
      <c r="K218" s="51" t="str">
        <f ca="1">LeaveTracker[[#This Row],[Days]]&amp;" "&amp;LeaveTracker[[#This Row],[Type of Leave]]</f>
        <v>70 VL</v>
      </c>
      <c r="L218" s="9">
        <f ca="1">NETWORKDAYS(LeaveTracker[[#This Row],[Start Date]],LeaveTracker[[#This Row],[End Date]],lstHolidays)</f>
        <v>70</v>
      </c>
      <c r="M218" s="9"/>
    </row>
    <row r="219" spans="1:13" ht="30" customHeight="1" x14ac:dyDescent="0.3">
      <c r="A219" s="51">
        <v>609</v>
      </c>
      <c r="B219" s="59">
        <v>44811</v>
      </c>
      <c r="C219" s="59">
        <v>44589</v>
      </c>
      <c r="D219" s="53" t="s">
        <v>1779</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5" t="s">
        <v>299</v>
      </c>
      <c r="J219" s="53" t="s">
        <v>1807</v>
      </c>
      <c r="K219" s="51" t="str">
        <f ca="1">LeaveTracker[[#This Row],[Days]]&amp;" "&amp;LeaveTracker[[#This Row],[Type of Leave]]</f>
        <v>1 OTHER</v>
      </c>
      <c r="L219" s="9">
        <f ca="1">NETWORKDAYS(LeaveTracker[[#This Row],[Start Date]],LeaveTracker[[#This Row],[End Date]],lstHolidays)</f>
        <v>1</v>
      </c>
      <c r="M219" s="9"/>
    </row>
    <row r="220" spans="1:13" ht="30" customHeight="1" x14ac:dyDescent="0.3">
      <c r="A220" s="51">
        <v>610</v>
      </c>
      <c r="B220" s="59">
        <v>44811</v>
      </c>
      <c r="C220" s="59">
        <v>44750</v>
      </c>
      <c r="D220" s="53" t="s">
        <v>1777</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5" t="s">
        <v>81</v>
      </c>
      <c r="J220" s="53"/>
      <c r="K220" s="51" t="str">
        <f ca="1">LeaveTracker[[#This Row],[Days]]&amp;" "&amp;LeaveTracker[[#This Row],[Type of Leave]]</f>
        <v>1 SL</v>
      </c>
      <c r="L220" s="9">
        <f ca="1">NETWORKDAYS(LeaveTracker[[#This Row],[Start Date]],LeaveTracker[[#This Row],[End Date]],lstHolidays)</f>
        <v>1</v>
      </c>
      <c r="M220" s="9"/>
    </row>
    <row r="221" spans="1:13" ht="30" customHeight="1" x14ac:dyDescent="0.3">
      <c r="A221" s="51">
        <v>611</v>
      </c>
      <c r="B221" s="59">
        <v>44811</v>
      </c>
      <c r="C221" s="59">
        <v>44741</v>
      </c>
      <c r="D221" s="53" t="s">
        <v>1777</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5" t="s">
        <v>81</v>
      </c>
      <c r="J221" s="53"/>
      <c r="K221" s="51" t="str">
        <f ca="1">LeaveTracker[[#This Row],[Days]]&amp;" "&amp;LeaveTracker[[#This Row],[Type of Leave]]</f>
        <v>1 SL</v>
      </c>
      <c r="L221" s="9">
        <f ca="1">NETWORKDAYS(LeaveTracker[[#This Row],[Start Date]],LeaveTracker[[#This Row],[End Date]],lstHolidays)</f>
        <v>1</v>
      </c>
      <c r="M221" s="9"/>
    </row>
    <row r="222" spans="1:13" ht="30" customHeight="1" x14ac:dyDescent="0.3">
      <c r="A222" s="51">
        <v>612</v>
      </c>
      <c r="B222" s="59">
        <v>44811</v>
      </c>
      <c r="C222" s="59">
        <v>44746</v>
      </c>
      <c r="D222" s="53" t="s">
        <v>1134</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5" t="s">
        <v>81</v>
      </c>
      <c r="J222" s="53"/>
      <c r="K222" s="51" t="str">
        <f ca="1">LeaveTracker[[#This Row],[Days]]&amp;" "&amp;LeaveTracker[[#This Row],[Type of Leave]]</f>
        <v>3 SL</v>
      </c>
      <c r="L222" s="9">
        <f ca="1">NETWORKDAYS(LeaveTracker[[#This Row],[Start Date]],LeaveTracker[[#This Row],[End Date]],lstHolidays)</f>
        <v>3</v>
      </c>
      <c r="M222" s="9"/>
    </row>
    <row r="223" spans="1:13" ht="30" customHeight="1" x14ac:dyDescent="0.3">
      <c r="A223" s="51">
        <v>612</v>
      </c>
      <c r="B223" s="59">
        <v>44811</v>
      </c>
      <c r="C223" s="59">
        <v>44746</v>
      </c>
      <c r="D223" s="53" t="s">
        <v>1134</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5" t="s">
        <v>81</v>
      </c>
      <c r="J223" s="53"/>
      <c r="K223" s="51" t="str">
        <f ca="1">LeaveTracker[[#This Row],[Days]]&amp;" "&amp;LeaveTracker[[#This Row],[Type of Leave]]</f>
        <v>1 SL</v>
      </c>
      <c r="L223" s="9">
        <f ca="1">NETWORKDAYS(LeaveTracker[[#This Row],[Start Date]],LeaveTracker[[#This Row],[End Date]],lstHolidays)</f>
        <v>1</v>
      </c>
      <c r="M223" s="9"/>
    </row>
    <row r="224" spans="1:13" ht="30" customHeight="1" x14ac:dyDescent="0.3">
      <c r="A224" s="51">
        <v>613</v>
      </c>
      <c r="B224" s="59">
        <v>44811</v>
      </c>
      <c r="C224" s="59">
        <v>44740</v>
      </c>
      <c r="D224" s="53" t="s">
        <v>1736</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5" t="s">
        <v>299</v>
      </c>
      <c r="J224" s="53" t="s">
        <v>1738</v>
      </c>
      <c r="K224" s="51" t="str">
        <f ca="1">LeaveTracker[[#This Row],[Days]]&amp;" "&amp;LeaveTracker[[#This Row],[Type of Leave]]</f>
        <v>2 OTHER</v>
      </c>
      <c r="L224" s="9">
        <f ca="1">NETWORKDAYS(LeaveTracker[[#This Row],[Start Date]],LeaveTracker[[#This Row],[End Date]],lstHolidays)</f>
        <v>2</v>
      </c>
      <c r="M224" s="9"/>
    </row>
    <row r="225" spans="1:13" ht="30" customHeight="1" x14ac:dyDescent="0.3">
      <c r="A225" s="51">
        <v>614</v>
      </c>
      <c r="B225" s="59">
        <v>44811</v>
      </c>
      <c r="C225" s="59">
        <v>44742</v>
      </c>
      <c r="D225" s="53" t="s">
        <v>1855</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5" t="s">
        <v>299</v>
      </c>
      <c r="J225" s="53" t="s">
        <v>1738</v>
      </c>
      <c r="K225" s="51" t="str">
        <f ca="1">LeaveTracker[[#This Row],[Days]]&amp;" "&amp;LeaveTracker[[#This Row],[Type of Leave]]</f>
        <v>3 OTHER</v>
      </c>
      <c r="L225" s="9">
        <f ca="1">NETWORKDAYS(LeaveTracker[[#This Row],[Start Date]],LeaveTracker[[#This Row],[End Date]],lstHolidays)</f>
        <v>3</v>
      </c>
      <c r="M225" s="9"/>
    </row>
    <row r="226" spans="1:13" ht="30" customHeight="1" x14ac:dyDescent="0.3">
      <c r="A226" s="51">
        <v>615</v>
      </c>
      <c r="B226" s="59">
        <v>44811</v>
      </c>
      <c r="C226" s="59">
        <v>44753</v>
      </c>
      <c r="D226" s="53" t="s">
        <v>1856</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5" t="s">
        <v>299</v>
      </c>
      <c r="J226" s="53" t="s">
        <v>1807</v>
      </c>
      <c r="K226" s="51" t="str">
        <f ca="1">LeaveTracker[[#This Row],[Days]]&amp;" "&amp;LeaveTracker[[#This Row],[Type of Leave]]</f>
        <v>3 OTHER</v>
      </c>
      <c r="L226" s="9">
        <f ca="1">NETWORKDAYS(LeaveTracker[[#This Row],[Start Date]],LeaveTracker[[#This Row],[End Date]],lstHolidays)</f>
        <v>3</v>
      </c>
      <c r="M226" s="9"/>
    </row>
    <row r="227" spans="1:13" ht="30" customHeight="1" x14ac:dyDescent="0.3">
      <c r="A227" s="51">
        <v>616</v>
      </c>
      <c r="B227" s="59">
        <v>44811</v>
      </c>
      <c r="C227" s="59">
        <v>44749</v>
      </c>
      <c r="D227" s="53" t="s">
        <v>1857</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5" t="s">
        <v>82</v>
      </c>
      <c r="J227" s="53"/>
      <c r="K227" s="51" t="str">
        <f ca="1">LeaveTracker[[#This Row],[Days]]&amp;" "&amp;LeaveTracker[[#This Row],[Type of Leave]]</f>
        <v>5 VL</v>
      </c>
      <c r="L227" s="9">
        <f ca="1">NETWORKDAYS(LeaveTracker[[#This Row],[Start Date]],LeaveTracker[[#This Row],[End Date]],lstHolidays)</f>
        <v>5</v>
      </c>
      <c r="M227" s="9"/>
    </row>
    <row r="228" spans="1:13" ht="30" customHeight="1" x14ac:dyDescent="0.3">
      <c r="A228" s="51">
        <v>617</v>
      </c>
      <c r="B228" s="59">
        <v>44811</v>
      </c>
      <c r="C228" s="59">
        <v>44750</v>
      </c>
      <c r="D228" s="53" t="s">
        <v>1858</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5" t="s">
        <v>81</v>
      </c>
      <c r="J228" s="53"/>
      <c r="K228" s="51" t="str">
        <f ca="1">LeaveTracker[[#This Row],[Days]]&amp;" "&amp;LeaveTracker[[#This Row],[Type of Leave]]</f>
        <v>2 SL</v>
      </c>
      <c r="L228" s="9">
        <f ca="1">NETWORKDAYS(LeaveTracker[[#This Row],[Start Date]],LeaveTracker[[#This Row],[End Date]],lstHolidays)</f>
        <v>2</v>
      </c>
      <c r="M228" s="9"/>
    </row>
    <row r="229" spans="1:13" ht="30" customHeight="1" x14ac:dyDescent="0.3">
      <c r="A229" s="51">
        <v>618</v>
      </c>
      <c r="B229" s="59">
        <v>44811</v>
      </c>
      <c r="C229" s="59">
        <v>44718</v>
      </c>
      <c r="D229" s="53" t="s">
        <v>1851</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5" t="s">
        <v>81</v>
      </c>
      <c r="J229" s="53"/>
      <c r="K229" s="51" t="str">
        <f ca="1">LeaveTracker[[#This Row],[Days]]&amp;" "&amp;LeaveTracker[[#This Row],[Type of Leave]]</f>
        <v>1 SL</v>
      </c>
      <c r="L229" s="9">
        <f ca="1">NETWORKDAYS(LeaveTracker[[#This Row],[Start Date]],LeaveTracker[[#This Row],[End Date]],lstHolidays)</f>
        <v>1</v>
      </c>
      <c r="M229" s="9"/>
    </row>
    <row r="230" spans="1:13" ht="30" customHeight="1" x14ac:dyDescent="0.3">
      <c r="A230" s="51">
        <v>619</v>
      </c>
      <c r="B230" s="59">
        <v>44811</v>
      </c>
      <c r="C230" s="59">
        <v>44799</v>
      </c>
      <c r="D230" s="53" t="s">
        <v>1859</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5" t="s">
        <v>81</v>
      </c>
      <c r="J230" s="53"/>
      <c r="K230" s="51" t="str">
        <f ca="1">LeaveTracker[[#This Row],[Days]]&amp;" "&amp;LeaveTracker[[#This Row],[Type of Leave]]</f>
        <v>1 SL</v>
      </c>
      <c r="L230" s="9">
        <f ca="1">NETWORKDAYS(LeaveTracker[[#This Row],[Start Date]],LeaveTracker[[#This Row],[End Date]],lstHolidays)</f>
        <v>1</v>
      </c>
      <c r="M230" s="9"/>
    </row>
    <row r="231" spans="1:13" ht="30" customHeight="1" x14ac:dyDescent="0.3">
      <c r="A231" s="51">
        <v>619</v>
      </c>
      <c r="B231" s="59">
        <v>44811</v>
      </c>
      <c r="C231" s="59">
        <v>44799</v>
      </c>
      <c r="D231" s="53" t="s">
        <v>1859</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5" t="s">
        <v>81</v>
      </c>
      <c r="J231" s="53"/>
      <c r="K231" s="51" t="str">
        <f ca="1">LeaveTracker[[#This Row],[Days]]&amp;" "&amp;LeaveTracker[[#This Row],[Type of Leave]]</f>
        <v>1 SL</v>
      </c>
      <c r="L231" s="9">
        <f ca="1">NETWORKDAYS(LeaveTracker[[#This Row],[Start Date]],LeaveTracker[[#This Row],[End Date]],lstHolidays)</f>
        <v>1</v>
      </c>
      <c r="M231" s="9"/>
    </row>
    <row r="232" spans="1:13" ht="30" customHeight="1" x14ac:dyDescent="0.3">
      <c r="A232" s="51">
        <v>620</v>
      </c>
      <c r="B232" s="59">
        <v>44811</v>
      </c>
      <c r="C232" s="59">
        <v>44692</v>
      </c>
      <c r="D232" s="53" t="s">
        <v>1859</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5" t="s">
        <v>81</v>
      </c>
      <c r="J232" s="53"/>
      <c r="K232" s="51" t="str">
        <f ca="1">LeaveTracker[[#This Row],[Days]]&amp;" "&amp;LeaveTracker[[#This Row],[Type of Leave]]</f>
        <v>1 SL</v>
      </c>
      <c r="L232" s="9">
        <f ca="1">NETWORKDAYS(LeaveTracker[[#This Row],[Start Date]],LeaveTracker[[#This Row],[End Date]],lstHolidays)</f>
        <v>1</v>
      </c>
      <c r="M232" s="9"/>
    </row>
    <row r="233" spans="1:13" ht="30" customHeight="1" x14ac:dyDescent="0.3">
      <c r="A233" s="51">
        <v>621</v>
      </c>
      <c r="B233" s="59">
        <v>44811</v>
      </c>
      <c r="C233" s="59">
        <v>44781</v>
      </c>
      <c r="D233" s="53" t="s">
        <v>1789</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5" t="s">
        <v>81</v>
      </c>
      <c r="J233" s="53"/>
      <c r="K233" s="51" t="str">
        <f ca="1">LeaveTracker[[#This Row],[Days]]&amp;" "&amp;LeaveTracker[[#This Row],[Type of Leave]]</f>
        <v>1 SL</v>
      </c>
      <c r="L233" s="9">
        <f ca="1">NETWORKDAYS(LeaveTracker[[#This Row],[Start Date]],LeaveTracker[[#This Row],[End Date]],lstHolidays)</f>
        <v>1</v>
      </c>
      <c r="M233" s="9"/>
    </row>
    <row r="234" spans="1:13" ht="30" customHeight="1" x14ac:dyDescent="0.3">
      <c r="A234" s="51">
        <v>621</v>
      </c>
      <c r="B234" s="59">
        <v>44811</v>
      </c>
      <c r="C234" s="59">
        <v>44781</v>
      </c>
      <c r="D234" s="53" t="s">
        <v>1789</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5" t="s">
        <v>81</v>
      </c>
      <c r="J234" s="53"/>
      <c r="K234" s="51" t="str">
        <f ca="1">LeaveTracker[[#This Row],[Days]]&amp;" "&amp;LeaveTracker[[#This Row],[Type of Leave]]</f>
        <v>1 SL</v>
      </c>
      <c r="L234" s="9">
        <f ca="1">NETWORKDAYS(LeaveTracker[[#This Row],[Start Date]],LeaveTracker[[#This Row],[End Date]],lstHolidays)</f>
        <v>1</v>
      </c>
      <c r="M234" s="9"/>
    </row>
    <row r="235" spans="1:13" ht="30" customHeight="1" x14ac:dyDescent="0.3">
      <c r="A235" s="51">
        <v>622</v>
      </c>
      <c r="B235" s="59">
        <v>44811</v>
      </c>
      <c r="C235" s="59">
        <v>44777</v>
      </c>
      <c r="D235" s="53" t="s">
        <v>737</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5" t="s">
        <v>299</v>
      </c>
      <c r="J235" s="53" t="s">
        <v>1807</v>
      </c>
      <c r="K235" s="51" t="str">
        <f ca="1">LeaveTracker[[#This Row],[Days]]&amp;" "&amp;LeaveTracker[[#This Row],[Type of Leave]]</f>
        <v>1 OTHER</v>
      </c>
      <c r="L235" s="9">
        <f ca="1">NETWORKDAYS(LeaveTracker[[#This Row],[Start Date]],LeaveTracker[[#This Row],[End Date]],lstHolidays)</f>
        <v>1</v>
      </c>
      <c r="M235" s="9"/>
    </row>
    <row r="236" spans="1:13" ht="30" customHeight="1" x14ac:dyDescent="0.3">
      <c r="A236" s="51">
        <v>623</v>
      </c>
      <c r="B236" s="59">
        <v>44811</v>
      </c>
      <c r="C236" s="59">
        <v>44757</v>
      </c>
      <c r="D236" s="53" t="s">
        <v>1860</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5" t="s">
        <v>81</v>
      </c>
      <c r="J236" s="53"/>
      <c r="K236" s="51" t="str">
        <f ca="1">LeaveTracker[[#This Row],[Days]]&amp;" "&amp;LeaveTracker[[#This Row],[Type of Leave]]</f>
        <v>3 SL</v>
      </c>
      <c r="L236" s="9">
        <f ca="1">NETWORKDAYS(LeaveTracker[[#This Row],[Start Date]],LeaveTracker[[#This Row],[End Date]],lstHolidays)</f>
        <v>3</v>
      </c>
      <c r="M236" s="9"/>
    </row>
    <row r="237" spans="1:13" ht="30" customHeight="1" x14ac:dyDescent="0.3">
      <c r="A237" s="51">
        <v>624</v>
      </c>
      <c r="B237" s="59">
        <v>44811</v>
      </c>
      <c r="C237" s="59">
        <v>44776</v>
      </c>
      <c r="D237" s="53" t="s">
        <v>1861</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5" t="s">
        <v>81</v>
      </c>
      <c r="J237" s="53"/>
      <c r="K237" s="51" t="str">
        <f ca="1">LeaveTracker[[#This Row],[Days]]&amp;" "&amp;LeaveTracker[[#This Row],[Type of Leave]]</f>
        <v>1 SL</v>
      </c>
      <c r="L237" s="9">
        <f ca="1">NETWORKDAYS(LeaveTracker[[#This Row],[Start Date]],LeaveTracker[[#This Row],[End Date]],lstHolidays)</f>
        <v>1</v>
      </c>
      <c r="M237" s="9"/>
    </row>
    <row r="238" spans="1:13" ht="30" customHeight="1" x14ac:dyDescent="0.3">
      <c r="A238" s="51">
        <v>625</v>
      </c>
      <c r="B238" s="59">
        <v>44811</v>
      </c>
      <c r="C238" s="59">
        <v>44741</v>
      </c>
      <c r="D238" s="53" t="s">
        <v>1862</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5" t="s">
        <v>81</v>
      </c>
      <c r="J238" s="53"/>
      <c r="K238" s="51" t="str">
        <f ca="1">LeaveTracker[[#This Row],[Days]]&amp;" "&amp;LeaveTracker[[#This Row],[Type of Leave]]</f>
        <v>1 SL</v>
      </c>
      <c r="L238" s="9">
        <f ca="1">NETWORKDAYS(LeaveTracker[[#This Row],[Start Date]],LeaveTracker[[#This Row],[End Date]],lstHolidays)</f>
        <v>1</v>
      </c>
      <c r="M238" s="9"/>
    </row>
    <row r="239" spans="1:13" ht="30" customHeight="1" x14ac:dyDescent="0.3">
      <c r="A239" s="51">
        <v>626</v>
      </c>
      <c r="B239" s="59">
        <v>44811</v>
      </c>
      <c r="C239" s="59">
        <v>44747</v>
      </c>
      <c r="D239" s="53" t="s">
        <v>1863</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5" t="s">
        <v>82</v>
      </c>
      <c r="J239" s="53"/>
      <c r="K239" s="51" t="str">
        <f ca="1">LeaveTracker[[#This Row],[Days]]&amp;" "&amp;LeaveTracker[[#This Row],[Type of Leave]]</f>
        <v>5 VL</v>
      </c>
      <c r="L239" s="9">
        <f ca="1">NETWORKDAYS(LeaveTracker[[#This Row],[Start Date]],LeaveTracker[[#This Row],[End Date]],lstHolidays)</f>
        <v>5</v>
      </c>
      <c r="M239" s="9"/>
    </row>
    <row r="240" spans="1:13" ht="30" customHeight="1" x14ac:dyDescent="0.3">
      <c r="A240" s="51">
        <v>627</v>
      </c>
      <c r="B240" s="59">
        <v>44811</v>
      </c>
      <c r="C240" s="59">
        <v>44785</v>
      </c>
      <c r="D240" s="53" t="s">
        <v>1846</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5" t="s">
        <v>81</v>
      </c>
      <c r="J240" s="53"/>
      <c r="K240" s="51" t="str">
        <f ca="1">LeaveTracker[[#This Row],[Days]]&amp;" "&amp;LeaveTracker[[#This Row],[Type of Leave]]</f>
        <v>2 SL</v>
      </c>
      <c r="L240" s="9">
        <f ca="1">NETWORKDAYS(LeaveTracker[[#This Row],[Start Date]],LeaveTracker[[#This Row],[End Date]],lstHolidays)</f>
        <v>2</v>
      </c>
      <c r="M240" s="9"/>
    </row>
    <row r="241" spans="1:13" ht="30" customHeight="1" x14ac:dyDescent="0.3">
      <c r="A241" s="51">
        <v>628</v>
      </c>
      <c r="B241" s="59">
        <v>44811</v>
      </c>
      <c r="C241" s="59">
        <v>44781</v>
      </c>
      <c r="D241" s="53" t="s">
        <v>1846</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5" t="s">
        <v>81</v>
      </c>
      <c r="J241" s="53"/>
      <c r="K241" s="51" t="str">
        <f ca="1">LeaveTracker[[#This Row],[Days]]&amp;" "&amp;LeaveTracker[[#This Row],[Type of Leave]]</f>
        <v>2 SL</v>
      </c>
      <c r="L241" s="9">
        <f ca="1">NETWORKDAYS(LeaveTracker[[#This Row],[Start Date]],LeaveTracker[[#This Row],[End Date]],lstHolidays)</f>
        <v>2</v>
      </c>
      <c r="M241" s="9"/>
    </row>
    <row r="242" spans="1:13" ht="30" customHeight="1" x14ac:dyDescent="0.3">
      <c r="A242" s="51">
        <v>629</v>
      </c>
      <c r="B242" s="59">
        <v>44819</v>
      </c>
      <c r="C242" s="59">
        <v>44783</v>
      </c>
      <c r="D242" s="53" t="s">
        <v>1864</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5" t="s">
        <v>299</v>
      </c>
      <c r="J242" s="53" t="s">
        <v>693</v>
      </c>
      <c r="K242" s="51" t="str">
        <f ca="1">LeaveTracker[[#This Row],[Days]]&amp;" "&amp;LeaveTracker[[#This Row],[Type of Leave]]</f>
        <v>0 OTHER</v>
      </c>
      <c r="L242" s="9">
        <f ca="1">NETWORKDAYS(LeaveTracker[[#This Row],[Start Date]],LeaveTracker[[#This Row],[End Date]],lstHolidays)</f>
        <v>0</v>
      </c>
      <c r="M242" s="9"/>
    </row>
    <row r="243" spans="1:13" ht="30" customHeight="1" x14ac:dyDescent="0.3">
      <c r="A243" s="51">
        <v>630</v>
      </c>
      <c r="B243" s="59">
        <v>44831</v>
      </c>
      <c r="C243" s="59">
        <v>44826</v>
      </c>
      <c r="D243" s="53" t="s">
        <v>1066</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5" t="s">
        <v>299</v>
      </c>
      <c r="J243" s="53" t="s">
        <v>693</v>
      </c>
      <c r="K243" s="51" t="str">
        <f ca="1">LeaveTracker[[#This Row],[Days]]&amp;" "&amp;LeaveTracker[[#This Row],[Type of Leave]]</f>
        <v>0 OTHER</v>
      </c>
      <c r="L243" s="9">
        <f ca="1">NETWORKDAYS(LeaveTracker[[#This Row],[Start Date]],LeaveTracker[[#This Row],[End Date]],lstHolidays)</f>
        <v>0</v>
      </c>
      <c r="M243" s="9"/>
    </row>
    <row r="244" spans="1:13" ht="30" customHeight="1" x14ac:dyDescent="0.3">
      <c r="A244" s="51">
        <v>631</v>
      </c>
      <c r="B244" s="59">
        <v>44838</v>
      </c>
      <c r="C244" s="59">
        <v>44757</v>
      </c>
      <c r="D244" s="53" t="s">
        <v>1771</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5" t="s">
        <v>82</v>
      </c>
      <c r="J244" s="53"/>
      <c r="K244" s="51" t="str">
        <f ca="1">LeaveTracker[[#This Row],[Days]]&amp;" "&amp;LeaveTracker[[#This Row],[Type of Leave]]</f>
        <v>3 VL</v>
      </c>
      <c r="L244" s="9">
        <f ca="1">NETWORKDAYS(LeaveTracker[[#This Row],[Start Date]],LeaveTracker[[#This Row],[End Date]],lstHolidays)</f>
        <v>3</v>
      </c>
      <c r="M244" s="9"/>
    </row>
    <row r="245" spans="1:13" ht="30" customHeight="1" x14ac:dyDescent="0.3">
      <c r="A245" s="51">
        <v>632</v>
      </c>
      <c r="B245" s="59">
        <v>44838</v>
      </c>
      <c r="C245" s="59">
        <v>44770</v>
      </c>
      <c r="D245" s="53" t="s">
        <v>1771</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5" t="s">
        <v>81</v>
      </c>
      <c r="J245" s="53"/>
      <c r="K245" s="51" t="str">
        <f ca="1">LeaveTracker[[#This Row],[Days]]&amp;" "&amp;LeaveTracker[[#This Row],[Type of Leave]]</f>
        <v>3 SL</v>
      </c>
      <c r="L245" s="9">
        <f ca="1">NETWORKDAYS(LeaveTracker[[#This Row],[Start Date]],LeaveTracker[[#This Row],[End Date]],lstHolidays)</f>
        <v>3</v>
      </c>
      <c r="M245" s="9"/>
    </row>
    <row r="246" spans="1:13" ht="30" customHeight="1" x14ac:dyDescent="0.3">
      <c r="A246" s="51">
        <v>633</v>
      </c>
      <c r="B246" s="59">
        <v>44838</v>
      </c>
      <c r="C246" s="59">
        <v>44833</v>
      </c>
      <c r="D246" s="53" t="s">
        <v>1771</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5" t="s">
        <v>81</v>
      </c>
      <c r="J246" s="53"/>
      <c r="K246" s="51" t="str">
        <f ca="1">LeaveTracker[[#This Row],[Days]]&amp;" "&amp;LeaveTracker[[#This Row],[Type of Leave]]</f>
        <v>1 SL</v>
      </c>
      <c r="L246" s="9">
        <f ca="1">NETWORKDAYS(LeaveTracker[[#This Row],[Start Date]],LeaveTracker[[#This Row],[End Date]],lstHolidays)</f>
        <v>1</v>
      </c>
      <c r="M246" s="9"/>
    </row>
    <row r="247" spans="1:13" ht="30" customHeight="1" x14ac:dyDescent="0.3">
      <c r="A247" s="51">
        <v>634</v>
      </c>
      <c r="B247" s="59">
        <v>44838</v>
      </c>
      <c r="C247" s="59">
        <v>44774</v>
      </c>
      <c r="D247" s="53" t="s">
        <v>1287</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5" t="s">
        <v>81</v>
      </c>
      <c r="J247" s="53"/>
      <c r="K247" s="51" t="str">
        <f ca="1">LeaveTracker[[#This Row],[Days]]&amp;" "&amp;LeaveTracker[[#This Row],[Type of Leave]]</f>
        <v>2 SL</v>
      </c>
      <c r="L247" s="9">
        <f ca="1">NETWORKDAYS(LeaveTracker[[#This Row],[Start Date]],LeaveTracker[[#This Row],[End Date]],lstHolidays)</f>
        <v>2</v>
      </c>
      <c r="M247" s="9"/>
    </row>
    <row r="248" spans="1:13" ht="30" customHeight="1" x14ac:dyDescent="0.3">
      <c r="A248" s="51">
        <v>635</v>
      </c>
      <c r="B248" s="59">
        <v>44838</v>
      </c>
      <c r="C248" s="59">
        <v>44795</v>
      </c>
      <c r="D248" s="53" t="s">
        <v>1865</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5" t="s">
        <v>81</v>
      </c>
      <c r="J248" s="53"/>
      <c r="K248" s="51" t="str">
        <f ca="1">LeaveTracker[[#This Row],[Days]]&amp;" "&amp;LeaveTracker[[#This Row],[Type of Leave]]</f>
        <v>1 SL</v>
      </c>
      <c r="L248" s="9">
        <f ca="1">NETWORKDAYS(LeaveTracker[[#This Row],[Start Date]],LeaveTracker[[#This Row],[End Date]],lstHolidays)</f>
        <v>1</v>
      </c>
      <c r="M248" s="9"/>
    </row>
    <row r="249" spans="1:13" ht="30" customHeight="1" x14ac:dyDescent="0.3">
      <c r="A249" s="51">
        <v>636</v>
      </c>
      <c r="B249" s="59">
        <v>44838</v>
      </c>
      <c r="C249" s="59">
        <v>44795</v>
      </c>
      <c r="D249" s="53" t="s">
        <v>1865</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5" t="s">
        <v>81</v>
      </c>
      <c r="J249" s="53"/>
      <c r="K249" s="51" t="str">
        <f ca="1">LeaveTracker[[#This Row],[Days]]&amp;" "&amp;LeaveTracker[[#This Row],[Type of Leave]]</f>
        <v>1 SL</v>
      </c>
      <c r="L249" s="9">
        <f ca="1">NETWORKDAYS(LeaveTracker[[#This Row],[Start Date]],LeaveTracker[[#This Row],[End Date]],lstHolidays)</f>
        <v>1</v>
      </c>
      <c r="M249" s="9"/>
    </row>
    <row r="250" spans="1:13" ht="30" customHeight="1" x14ac:dyDescent="0.3">
      <c r="A250" s="51">
        <v>637</v>
      </c>
      <c r="B250" s="59">
        <v>44838</v>
      </c>
      <c r="C250" s="59">
        <v>44809</v>
      </c>
      <c r="D250" s="53" t="s">
        <v>1865</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5" t="s">
        <v>81</v>
      </c>
      <c r="J250" s="53"/>
      <c r="K250" s="51" t="str">
        <f ca="1">LeaveTracker[[#This Row],[Days]]&amp;" "&amp;LeaveTracker[[#This Row],[Type of Leave]]</f>
        <v>1 SL</v>
      </c>
      <c r="L250" s="9">
        <f ca="1">NETWORKDAYS(LeaveTracker[[#This Row],[Start Date]],LeaveTracker[[#This Row],[End Date]],lstHolidays)</f>
        <v>1</v>
      </c>
      <c r="M250" s="9"/>
    </row>
    <row r="251" spans="1:13" ht="30" customHeight="1" x14ac:dyDescent="0.3">
      <c r="A251" s="51">
        <v>638</v>
      </c>
      <c r="B251" s="59">
        <v>44838</v>
      </c>
      <c r="C251" s="59">
        <v>44811</v>
      </c>
      <c r="D251" s="53" t="s">
        <v>1866</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5" t="s">
        <v>81</v>
      </c>
      <c r="J251" s="53"/>
      <c r="K251" s="51" t="str">
        <f ca="1">LeaveTracker[[#This Row],[Days]]&amp;" "&amp;LeaveTracker[[#This Row],[Type of Leave]]</f>
        <v>2 SL</v>
      </c>
      <c r="L251" s="9">
        <f ca="1">NETWORKDAYS(LeaveTracker[[#This Row],[Start Date]],LeaveTracker[[#This Row],[End Date]],lstHolidays)</f>
        <v>2</v>
      </c>
      <c r="M251" s="9"/>
    </row>
    <row r="252" spans="1:13" ht="30" customHeight="1" x14ac:dyDescent="0.3">
      <c r="A252" s="51">
        <v>639</v>
      </c>
      <c r="B252" s="59">
        <v>44838</v>
      </c>
      <c r="C252" s="59">
        <v>44803</v>
      </c>
      <c r="D252" s="53" t="s">
        <v>1773</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5" t="s">
        <v>81</v>
      </c>
      <c r="J252" s="53"/>
      <c r="K252" s="51" t="str">
        <f ca="1">LeaveTracker[[#This Row],[Days]]&amp;" "&amp;LeaveTracker[[#This Row],[Type of Leave]]</f>
        <v>1 SL</v>
      </c>
      <c r="L252" s="9">
        <f ca="1">NETWORKDAYS(LeaveTracker[[#This Row],[Start Date]],LeaveTracker[[#This Row],[End Date]],lstHolidays)</f>
        <v>1</v>
      </c>
      <c r="M252" s="9"/>
    </row>
    <row r="253" spans="1:13" ht="30" customHeight="1" x14ac:dyDescent="0.3">
      <c r="A253" s="51">
        <v>640</v>
      </c>
      <c r="B253" s="59">
        <v>44838</v>
      </c>
      <c r="C253" s="59">
        <v>44811</v>
      </c>
      <c r="D253" s="53" t="s">
        <v>1867</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5" t="s">
        <v>1025</v>
      </c>
      <c r="J253" s="53" t="s">
        <v>1025</v>
      </c>
      <c r="K253" s="51" t="str">
        <f ca="1">LeaveTracker[[#This Row],[Days]]&amp;" "&amp;LeaveTracker[[#This Row],[Type of Leave]]</f>
        <v>2 WITHOUTPAY</v>
      </c>
      <c r="L253" s="9">
        <f ca="1">NETWORKDAYS(LeaveTracker[[#This Row],[Start Date]],LeaveTracker[[#This Row],[End Date]],lstHolidays)</f>
        <v>2</v>
      </c>
      <c r="M253" s="9"/>
    </row>
    <row r="254" spans="1:13" ht="30" customHeight="1" x14ac:dyDescent="0.3">
      <c r="A254" s="51">
        <v>641</v>
      </c>
      <c r="B254" s="59">
        <v>44838</v>
      </c>
      <c r="C254" s="59">
        <v>44769</v>
      </c>
      <c r="D254" s="53" t="s">
        <v>1754</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5" t="s">
        <v>81</v>
      </c>
      <c r="J254" s="53"/>
      <c r="K254" s="51" t="str">
        <f ca="1">LeaveTracker[[#This Row],[Days]]&amp;" "&amp;LeaveTracker[[#This Row],[Type of Leave]]</f>
        <v>1 SL</v>
      </c>
      <c r="L254" s="9">
        <f ca="1">NETWORKDAYS(LeaveTracker[[#This Row],[Start Date]],LeaveTracker[[#This Row],[End Date]],lstHolidays)</f>
        <v>1</v>
      </c>
      <c r="M254" s="9"/>
    </row>
    <row r="255" spans="1:13" ht="30" customHeight="1" x14ac:dyDescent="0.3">
      <c r="A255" s="51">
        <v>642</v>
      </c>
      <c r="B255" s="59">
        <v>44838</v>
      </c>
      <c r="C255" s="59">
        <v>44770</v>
      </c>
      <c r="D255" s="53" t="s">
        <v>1805</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5" t="s">
        <v>82</v>
      </c>
      <c r="J255" s="53"/>
      <c r="K255" s="51" t="str">
        <f ca="1">LeaveTracker[[#This Row],[Days]]&amp;" "&amp;LeaveTracker[[#This Row],[Type of Leave]]</f>
        <v>1 VL</v>
      </c>
      <c r="L255" s="9">
        <f ca="1">NETWORKDAYS(LeaveTracker[[#This Row],[Start Date]],LeaveTracker[[#This Row],[End Date]],lstHolidays)</f>
        <v>1</v>
      </c>
      <c r="M255" s="9"/>
    </row>
    <row r="256" spans="1:13" ht="30" customHeight="1" x14ac:dyDescent="0.3">
      <c r="A256" s="51">
        <v>643</v>
      </c>
      <c r="B256" s="59">
        <v>44838</v>
      </c>
      <c r="C256" s="59">
        <v>44767</v>
      </c>
      <c r="D256" s="53" t="s">
        <v>1800</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5" t="s">
        <v>82</v>
      </c>
      <c r="J256" s="53"/>
      <c r="K256" s="51" t="str">
        <f ca="1">LeaveTracker[[#This Row],[Days]]&amp;" "&amp;LeaveTracker[[#This Row],[Type of Leave]]</f>
        <v>4 VL</v>
      </c>
      <c r="L256" s="9">
        <f ca="1">NETWORKDAYS(LeaveTracker[[#This Row],[Start Date]],LeaveTracker[[#This Row],[End Date]],lstHolidays)</f>
        <v>4</v>
      </c>
      <c r="M256" s="9"/>
    </row>
    <row r="257" spans="1:13" ht="30" customHeight="1" x14ac:dyDescent="0.3">
      <c r="A257" s="51">
        <v>643</v>
      </c>
      <c r="B257" s="59">
        <v>44838</v>
      </c>
      <c r="C257" s="59">
        <v>44768</v>
      </c>
      <c r="D257" s="53" t="s">
        <v>1800</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5" t="s">
        <v>82</v>
      </c>
      <c r="J257" s="53"/>
      <c r="K257" s="51" t="str">
        <f ca="1">LeaveTracker[[#This Row],[Days]]&amp;" "&amp;LeaveTracker[[#This Row],[Type of Leave]]</f>
        <v>0 VL</v>
      </c>
      <c r="L257" s="9">
        <f ca="1">NETWORKDAYS(LeaveTracker[[#This Row],[Start Date]],LeaveTracker[[#This Row],[End Date]],lstHolidays)</f>
        <v>0</v>
      </c>
      <c r="M257" s="9"/>
    </row>
    <row r="258" spans="1:13" ht="30" customHeight="1" x14ac:dyDescent="0.3">
      <c r="A258" s="51">
        <v>644</v>
      </c>
      <c r="B258" s="59">
        <v>44838</v>
      </c>
      <c r="C258" s="59">
        <v>44768</v>
      </c>
      <c r="D258" s="53" t="s">
        <v>1748</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5" t="s">
        <v>81</v>
      </c>
      <c r="J258" s="53"/>
      <c r="K258" s="51" t="str">
        <f ca="1">LeaveTracker[[#This Row],[Days]]&amp;" "&amp;LeaveTracker[[#This Row],[Type of Leave]]</f>
        <v>1 SL</v>
      </c>
      <c r="L258" s="9">
        <f ca="1">NETWORKDAYS(LeaveTracker[[#This Row],[Start Date]],LeaveTracker[[#This Row],[End Date]],lstHolidays)</f>
        <v>1</v>
      </c>
      <c r="M258" s="9"/>
    </row>
    <row r="259" spans="1:13" ht="30" customHeight="1" x14ac:dyDescent="0.3">
      <c r="A259" s="51">
        <v>645</v>
      </c>
      <c r="B259" s="59">
        <v>44838</v>
      </c>
      <c r="C259" s="59">
        <v>44763</v>
      </c>
      <c r="D259" s="53" t="s">
        <v>1748</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5" t="s">
        <v>81</v>
      </c>
      <c r="J259" s="53"/>
      <c r="K259" s="51" t="str">
        <f ca="1">LeaveTracker[[#This Row],[Days]]&amp;" "&amp;LeaveTracker[[#This Row],[Type of Leave]]</f>
        <v>1 SL</v>
      </c>
      <c r="L259" s="9">
        <f ca="1">NETWORKDAYS(LeaveTracker[[#This Row],[Start Date]],LeaveTracker[[#This Row],[End Date]],lstHolidays)</f>
        <v>1</v>
      </c>
      <c r="M259" s="9"/>
    </row>
    <row r="260" spans="1:13" ht="30" customHeight="1" x14ac:dyDescent="0.3">
      <c r="A260" s="51">
        <v>646</v>
      </c>
      <c r="B260" s="59">
        <v>44838</v>
      </c>
      <c r="C260" s="59">
        <v>44739</v>
      </c>
      <c r="D260" s="53" t="s">
        <v>1868</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5" t="s">
        <v>81</v>
      </c>
      <c r="J260" s="53"/>
      <c r="K260" s="51" t="str">
        <f ca="1">LeaveTracker[[#This Row],[Days]]&amp;" "&amp;LeaveTracker[[#This Row],[Type of Leave]]</f>
        <v>1 SL</v>
      </c>
      <c r="L260" s="9">
        <f ca="1">NETWORKDAYS(LeaveTracker[[#This Row],[Start Date]],LeaveTracker[[#This Row],[End Date]],lstHolidays)</f>
        <v>1</v>
      </c>
      <c r="M260" s="9"/>
    </row>
    <row r="261" spans="1:13" ht="30" customHeight="1" x14ac:dyDescent="0.3">
      <c r="A261" s="51">
        <v>647</v>
      </c>
      <c r="B261" s="59">
        <v>44838</v>
      </c>
      <c r="C261" s="59">
        <v>44718</v>
      </c>
      <c r="D261" s="53" t="s">
        <v>1868</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5" t="s">
        <v>82</v>
      </c>
      <c r="J261" s="53"/>
      <c r="K261" s="51" t="str">
        <f ca="1">LeaveTracker[[#This Row],[Days]]&amp;" "&amp;LeaveTracker[[#This Row],[Type of Leave]]</f>
        <v>2 VL</v>
      </c>
      <c r="L261" s="9">
        <f ca="1">NETWORKDAYS(LeaveTracker[[#This Row],[Start Date]],LeaveTracker[[#This Row],[End Date]],lstHolidays)</f>
        <v>2</v>
      </c>
      <c r="M261" s="9"/>
    </row>
    <row r="262" spans="1:13" ht="30" customHeight="1" x14ac:dyDescent="0.3">
      <c r="A262" s="51">
        <v>648</v>
      </c>
      <c r="B262" s="59">
        <v>44838</v>
      </c>
      <c r="C262" s="59">
        <v>44767</v>
      </c>
      <c r="D262" s="53" t="s">
        <v>1868</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5" t="s">
        <v>299</v>
      </c>
      <c r="J262" s="53" t="s">
        <v>158</v>
      </c>
      <c r="K262" s="51" t="str">
        <f ca="1">LeaveTracker[[#This Row],[Days]]&amp;" "&amp;LeaveTracker[[#This Row],[Type of Leave]]</f>
        <v>1 OTHER</v>
      </c>
      <c r="L262" s="9">
        <f ca="1">NETWORKDAYS(LeaveTracker[[#This Row],[Start Date]],LeaveTracker[[#This Row],[End Date]],lstHolidays)</f>
        <v>1</v>
      </c>
      <c r="M262" s="9"/>
    </row>
    <row r="263" spans="1:13" ht="30" customHeight="1" x14ac:dyDescent="0.3">
      <c r="A263" s="51">
        <v>649</v>
      </c>
      <c r="B263" s="59">
        <v>44838</v>
      </c>
      <c r="C263" s="59">
        <v>44770</v>
      </c>
      <c r="D263" s="53" t="s">
        <v>1782</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5" t="s">
        <v>81</v>
      </c>
      <c r="J263" s="53"/>
      <c r="K263" s="51" t="str">
        <f ca="1">LeaveTracker[[#This Row],[Days]]&amp;" "&amp;LeaveTracker[[#This Row],[Type of Leave]]</f>
        <v>2 SL</v>
      </c>
      <c r="L263" s="9">
        <f ca="1">NETWORKDAYS(LeaveTracker[[#This Row],[Start Date]],LeaveTracker[[#This Row],[End Date]],lstHolidays)</f>
        <v>2</v>
      </c>
      <c r="M263" s="9"/>
    </row>
    <row r="264" spans="1:13" ht="30" customHeight="1" x14ac:dyDescent="0.3">
      <c r="A264" s="51">
        <v>650</v>
      </c>
      <c r="B264" s="59">
        <v>44838</v>
      </c>
      <c r="C264" s="59">
        <v>44770</v>
      </c>
      <c r="D264" s="53" t="s">
        <v>1773</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5" t="s">
        <v>81</v>
      </c>
      <c r="J264" s="53"/>
      <c r="K264" s="51" t="str">
        <f ca="1">LeaveTracker[[#This Row],[Days]]&amp;" "&amp;LeaveTracker[[#This Row],[Type of Leave]]</f>
        <v>1 SL</v>
      </c>
      <c r="L264" s="9">
        <f ca="1">NETWORKDAYS(LeaveTracker[[#This Row],[Start Date]],LeaveTracker[[#This Row],[End Date]],lstHolidays)</f>
        <v>1</v>
      </c>
      <c r="M264" s="9"/>
    </row>
    <row r="265" spans="1:13" ht="30" customHeight="1" x14ac:dyDescent="0.3">
      <c r="A265" s="51">
        <v>651</v>
      </c>
      <c r="B265" s="59">
        <v>44838</v>
      </c>
      <c r="C265" s="59">
        <v>44812</v>
      </c>
      <c r="D265" s="53" t="s">
        <v>1868</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5" t="s">
        <v>81</v>
      </c>
      <c r="J265" s="53"/>
      <c r="K265" s="51" t="str">
        <f ca="1">LeaveTracker[[#This Row],[Days]]&amp;" "&amp;LeaveTracker[[#This Row],[Type of Leave]]</f>
        <v>2 SL</v>
      </c>
      <c r="L265" s="9">
        <f ca="1">NETWORKDAYS(LeaveTracker[[#This Row],[Start Date]],LeaveTracker[[#This Row],[End Date]],lstHolidays)</f>
        <v>2</v>
      </c>
      <c r="M265" s="9"/>
    </row>
    <row r="266" spans="1:13" ht="30" customHeight="1" x14ac:dyDescent="0.3">
      <c r="A266" s="51">
        <v>652</v>
      </c>
      <c r="B266" s="59">
        <v>44838</v>
      </c>
      <c r="C266" s="59">
        <v>44811</v>
      </c>
      <c r="D266" s="53" t="s">
        <v>303</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5" t="s">
        <v>81</v>
      </c>
      <c r="J266" s="53"/>
      <c r="K266" s="51" t="str">
        <f ca="1">LeaveTracker[[#This Row],[Days]]&amp;" "&amp;LeaveTracker[[#This Row],[Type of Leave]]</f>
        <v>2 SL</v>
      </c>
      <c r="L266" s="9">
        <f ca="1">NETWORKDAYS(LeaveTracker[[#This Row],[Start Date]],LeaveTracker[[#This Row],[End Date]],lstHolidays)</f>
        <v>2</v>
      </c>
      <c r="M266" s="9"/>
    </row>
    <row r="267" spans="1:13" ht="30" customHeight="1" x14ac:dyDescent="0.3">
      <c r="A267" s="51">
        <v>653</v>
      </c>
      <c r="B267" s="59">
        <v>44838</v>
      </c>
      <c r="C267" s="59">
        <v>44743</v>
      </c>
      <c r="D267" s="53" t="s">
        <v>1869</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5" t="s">
        <v>82</v>
      </c>
      <c r="J267" s="53"/>
      <c r="K267" s="51" t="str">
        <f ca="1">LeaveTracker[[#This Row],[Days]]&amp;" "&amp;LeaveTracker[[#This Row],[Type of Leave]]</f>
        <v>5 VL</v>
      </c>
      <c r="L267" s="9">
        <f ca="1">NETWORKDAYS(LeaveTracker[[#This Row],[Start Date]],LeaveTracker[[#This Row],[End Date]],lstHolidays)</f>
        <v>5</v>
      </c>
      <c r="M267" s="9"/>
    </row>
    <row r="268" spans="1:13" ht="30" customHeight="1" x14ac:dyDescent="0.3">
      <c r="A268" s="51">
        <v>654</v>
      </c>
      <c r="B268" s="59">
        <v>44838</v>
      </c>
      <c r="C268" s="59">
        <v>44795</v>
      </c>
      <c r="D268" s="53" t="s">
        <v>1870</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5" t="s">
        <v>299</v>
      </c>
      <c r="J268" s="53" t="s">
        <v>300</v>
      </c>
      <c r="K268" s="51" t="str">
        <f ca="1">LeaveTracker[[#This Row],[Days]]&amp;" "&amp;LeaveTracker[[#This Row],[Type of Leave]]</f>
        <v>4 OTHER</v>
      </c>
      <c r="L268" s="9">
        <f ca="1">NETWORKDAYS(LeaveTracker[[#This Row],[Start Date]],LeaveTracker[[#This Row],[End Date]],lstHolidays)</f>
        <v>4</v>
      </c>
      <c r="M268" s="9"/>
    </row>
    <row r="269" spans="1:13" ht="30" customHeight="1" x14ac:dyDescent="0.3">
      <c r="A269" s="51">
        <v>655</v>
      </c>
      <c r="B269" s="59">
        <v>44838</v>
      </c>
      <c r="C269" s="59">
        <v>44797</v>
      </c>
      <c r="D269" s="53" t="s">
        <v>1871</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5" t="s">
        <v>81</v>
      </c>
      <c r="J269" s="53"/>
      <c r="K269" s="51" t="str">
        <f ca="1">LeaveTracker[[#This Row],[Days]]&amp;" "&amp;LeaveTracker[[#This Row],[Type of Leave]]</f>
        <v>1 SL</v>
      </c>
      <c r="L269" s="9">
        <f ca="1">NETWORKDAYS(LeaveTracker[[#This Row],[Start Date]],LeaveTracker[[#This Row],[End Date]],lstHolidays)</f>
        <v>1</v>
      </c>
      <c r="M269" s="9"/>
    </row>
    <row r="270" spans="1:13" ht="30" customHeight="1" x14ac:dyDescent="0.3">
      <c r="A270" s="51">
        <v>656</v>
      </c>
      <c r="B270" s="59">
        <v>44838</v>
      </c>
      <c r="C270" s="59">
        <v>44797</v>
      </c>
      <c r="D270" s="53" t="s">
        <v>710</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5" t="s">
        <v>81</v>
      </c>
      <c r="J270" s="53"/>
      <c r="K270" s="51" t="str">
        <f ca="1">LeaveTracker[[#This Row],[Days]]&amp;" "&amp;LeaveTracker[[#This Row],[Type of Leave]]</f>
        <v>1 SL</v>
      </c>
      <c r="L270" s="9">
        <f ca="1">NETWORKDAYS(LeaveTracker[[#This Row],[Start Date]],LeaveTracker[[#This Row],[End Date]],lstHolidays)</f>
        <v>1</v>
      </c>
      <c r="M270" s="9"/>
    </row>
    <row r="271" spans="1:13" ht="30" customHeight="1" x14ac:dyDescent="0.3">
      <c r="A271" s="51">
        <v>656</v>
      </c>
      <c r="B271" s="59">
        <v>44838</v>
      </c>
      <c r="C271" s="59">
        <v>44797</v>
      </c>
      <c r="D271" s="53" t="s">
        <v>710</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5" t="s">
        <v>81</v>
      </c>
      <c r="J271" s="53"/>
      <c r="K271" s="51" t="str">
        <f ca="1">LeaveTracker[[#This Row],[Days]]&amp;" "&amp;LeaveTracker[[#This Row],[Type of Leave]]</f>
        <v>2 SL</v>
      </c>
      <c r="L271" s="9">
        <f ca="1">NETWORKDAYS(LeaveTracker[[#This Row],[Start Date]],LeaveTracker[[#This Row],[End Date]],lstHolidays)</f>
        <v>2</v>
      </c>
      <c r="M271" s="9"/>
    </row>
    <row r="272" spans="1:13" ht="30" customHeight="1" x14ac:dyDescent="0.3">
      <c r="A272" s="51">
        <v>657</v>
      </c>
      <c r="B272" s="59">
        <v>44844</v>
      </c>
      <c r="C272" s="59">
        <v>44769</v>
      </c>
      <c r="D272" s="53" t="s">
        <v>1768</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5" t="s">
        <v>81</v>
      </c>
      <c r="J272" s="53"/>
      <c r="K272" s="51" t="str">
        <f ca="1">LeaveTracker[[#This Row],[Days]]&amp;" "&amp;LeaveTracker[[#This Row],[Type of Leave]]</f>
        <v>1 SL</v>
      </c>
      <c r="L272" s="9">
        <f ca="1">NETWORKDAYS(LeaveTracker[[#This Row],[Start Date]],LeaveTracker[[#This Row],[End Date]],lstHolidays)</f>
        <v>1</v>
      </c>
      <c r="M272" s="9"/>
    </row>
    <row r="273" spans="1:13" ht="30" customHeight="1" x14ac:dyDescent="0.3">
      <c r="A273" s="51">
        <v>658</v>
      </c>
      <c r="B273" s="59">
        <v>44844</v>
      </c>
      <c r="C273" s="59">
        <v>44768</v>
      </c>
      <c r="D273" s="53" t="s">
        <v>1859</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5" t="s">
        <v>299</v>
      </c>
      <c r="J273" s="53" t="s">
        <v>1807</v>
      </c>
      <c r="K273" s="51" t="str">
        <f ca="1">LeaveTracker[[#This Row],[Days]]&amp;" "&amp;LeaveTracker[[#This Row],[Type of Leave]]</f>
        <v>1 OTHER</v>
      </c>
      <c r="L273" s="9">
        <f ca="1">NETWORKDAYS(LeaveTracker[[#This Row],[Start Date]],LeaveTracker[[#This Row],[End Date]],lstHolidays)</f>
        <v>1</v>
      </c>
      <c r="M273" s="9"/>
    </row>
    <row r="274" spans="1:13" ht="30" customHeight="1" x14ac:dyDescent="0.3">
      <c r="A274" s="51">
        <v>658</v>
      </c>
      <c r="B274" s="59">
        <v>44844</v>
      </c>
      <c r="C274" s="59">
        <v>44768</v>
      </c>
      <c r="D274" s="53" t="s">
        <v>1859</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5" t="s">
        <v>299</v>
      </c>
      <c r="J274" s="53" t="s">
        <v>1807</v>
      </c>
      <c r="K274" s="51" t="str">
        <f ca="1">LeaveTracker[[#This Row],[Days]]&amp;" "&amp;LeaveTracker[[#This Row],[Type of Leave]]</f>
        <v>1 OTHER</v>
      </c>
      <c r="L274" s="9">
        <f ca="1">NETWORKDAYS(LeaveTracker[[#This Row],[Start Date]],LeaveTracker[[#This Row],[End Date]],lstHolidays)</f>
        <v>1</v>
      </c>
      <c r="M274" s="9"/>
    </row>
    <row r="275" spans="1:13" ht="30" customHeight="1" x14ac:dyDescent="0.3">
      <c r="A275" s="51">
        <v>659</v>
      </c>
      <c r="B275" s="59">
        <v>44844</v>
      </c>
      <c r="C275" s="59">
        <v>44767</v>
      </c>
      <c r="D275" s="53" t="s">
        <v>1872</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5" t="s">
        <v>82</v>
      </c>
      <c r="J275" s="53"/>
      <c r="K275" s="51" t="str">
        <f ca="1">LeaveTracker[[#This Row],[Days]]&amp;" "&amp;LeaveTracker[[#This Row],[Type of Leave]]</f>
        <v>1 VL</v>
      </c>
      <c r="L275" s="9">
        <f ca="1">NETWORKDAYS(LeaveTracker[[#This Row],[Start Date]],LeaveTracker[[#This Row],[End Date]],lstHolidays)</f>
        <v>1</v>
      </c>
      <c r="M275" s="9"/>
    </row>
    <row r="276" spans="1:13" ht="30" customHeight="1" x14ac:dyDescent="0.3">
      <c r="A276" s="51">
        <v>660</v>
      </c>
      <c r="B276" s="59">
        <v>44844</v>
      </c>
      <c r="C276" s="59">
        <v>44767</v>
      </c>
      <c r="D276" s="53" t="s">
        <v>1873</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5" t="s">
        <v>81</v>
      </c>
      <c r="J276" s="53"/>
      <c r="K276" s="51" t="str">
        <f ca="1">LeaveTracker[[#This Row],[Days]]&amp;" "&amp;LeaveTracker[[#This Row],[Type of Leave]]</f>
        <v>2 SL</v>
      </c>
      <c r="L276" s="9">
        <f ca="1">NETWORKDAYS(LeaveTracker[[#This Row],[Start Date]],LeaveTracker[[#This Row],[End Date]],lstHolidays)</f>
        <v>2</v>
      </c>
      <c r="M276" s="9"/>
    </row>
    <row r="277" spans="1:13" ht="30" customHeight="1" x14ac:dyDescent="0.3">
      <c r="A277" s="51">
        <v>661</v>
      </c>
      <c r="B277" s="59">
        <v>44844</v>
      </c>
      <c r="C277" s="59">
        <v>44767</v>
      </c>
      <c r="D277" s="53" t="s">
        <v>1814</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5" t="s">
        <v>299</v>
      </c>
      <c r="J277" s="53" t="s">
        <v>1738</v>
      </c>
      <c r="K277" s="51" t="str">
        <f ca="1">LeaveTracker[[#This Row],[Days]]&amp;" "&amp;LeaveTracker[[#This Row],[Type of Leave]]</f>
        <v>1 OTHER</v>
      </c>
      <c r="L277" s="9">
        <f ca="1">NETWORKDAYS(LeaveTracker[[#This Row],[Start Date]],LeaveTracker[[#This Row],[End Date]],lstHolidays)</f>
        <v>1</v>
      </c>
      <c r="M277" s="9"/>
    </row>
    <row r="278" spans="1:13" ht="30" customHeight="1" x14ac:dyDescent="0.3">
      <c r="A278" s="51">
        <v>662</v>
      </c>
      <c r="B278" s="59">
        <v>44844</v>
      </c>
      <c r="C278" s="59">
        <v>44769</v>
      </c>
      <c r="D278" s="53" t="s">
        <v>1809</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5" t="s">
        <v>81</v>
      </c>
      <c r="J278" s="53"/>
      <c r="K278" s="51" t="str">
        <f ca="1">LeaveTracker[[#This Row],[Days]]&amp;" "&amp;LeaveTracker[[#This Row],[Type of Leave]]</f>
        <v>2 SL</v>
      </c>
      <c r="L278" s="9">
        <f ca="1">NETWORKDAYS(LeaveTracker[[#This Row],[Start Date]],LeaveTracker[[#This Row],[End Date]],lstHolidays)</f>
        <v>2</v>
      </c>
      <c r="M278" s="9"/>
    </row>
    <row r="279" spans="1:13" ht="30" customHeight="1" x14ac:dyDescent="0.3">
      <c r="A279" s="51">
        <v>663</v>
      </c>
      <c r="B279" s="59">
        <v>44844</v>
      </c>
      <c r="C279" s="59">
        <v>44770</v>
      </c>
      <c r="D279" s="53" t="s">
        <v>1810</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5" t="s">
        <v>82</v>
      </c>
      <c r="J279" s="53"/>
      <c r="K279" s="51" t="str">
        <f ca="1">LeaveTracker[[#This Row],[Days]]&amp;" "&amp;LeaveTracker[[#This Row],[Type of Leave]]</f>
        <v>2 VL</v>
      </c>
      <c r="L279" s="9">
        <f ca="1">NETWORKDAYS(LeaveTracker[[#This Row],[Start Date]],LeaveTracker[[#This Row],[End Date]],lstHolidays)</f>
        <v>2</v>
      </c>
      <c r="M279" s="9"/>
    </row>
    <row r="280" spans="1:13" ht="30" customHeight="1" x14ac:dyDescent="0.3">
      <c r="A280" s="51">
        <v>664</v>
      </c>
      <c r="B280" s="59">
        <v>44844</v>
      </c>
      <c r="C280" s="59">
        <v>44767</v>
      </c>
      <c r="D280" s="53" t="s">
        <v>1811</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5" t="s">
        <v>82</v>
      </c>
      <c r="J280" s="53"/>
      <c r="K280" s="51" t="str">
        <f ca="1">LeaveTracker[[#This Row],[Days]]&amp;" "&amp;LeaveTracker[[#This Row],[Type of Leave]]</f>
        <v>5 VL</v>
      </c>
      <c r="L280" s="9">
        <f ca="1">NETWORKDAYS(LeaveTracker[[#This Row],[Start Date]],LeaveTracker[[#This Row],[End Date]],lstHolidays)</f>
        <v>5</v>
      </c>
      <c r="M280" s="9"/>
    </row>
    <row r="281" spans="1:13" ht="30" customHeight="1" x14ac:dyDescent="0.3">
      <c r="A281" s="51">
        <v>664</v>
      </c>
      <c r="B281" s="59">
        <v>44844</v>
      </c>
      <c r="C281" s="59">
        <v>44767</v>
      </c>
      <c r="D281" s="53" t="s">
        <v>1811</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5" t="s">
        <v>82</v>
      </c>
      <c r="J281" s="53"/>
      <c r="K281" s="51" t="str">
        <f ca="1">LeaveTracker[[#This Row],[Days]]&amp;" "&amp;LeaveTracker[[#This Row],[Type of Leave]]</f>
        <v>5 VL</v>
      </c>
      <c r="L281" s="9">
        <f ca="1">NETWORKDAYS(LeaveTracker[[#This Row],[Start Date]],LeaveTracker[[#This Row],[End Date]],lstHolidays)</f>
        <v>5</v>
      </c>
      <c r="M281" s="9"/>
    </row>
    <row r="282" spans="1:13" ht="30" customHeight="1" x14ac:dyDescent="0.3">
      <c r="A282" s="51">
        <v>664</v>
      </c>
      <c r="B282" s="59">
        <v>44844</v>
      </c>
      <c r="C282" s="59">
        <v>44768</v>
      </c>
      <c r="D282" s="53" t="s">
        <v>1811</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5" t="s">
        <v>82</v>
      </c>
      <c r="J282" s="53"/>
      <c r="K282" s="51" t="str">
        <f ca="1">LeaveTracker[[#This Row],[Days]]&amp;" "&amp;LeaveTracker[[#This Row],[Type of Leave]]</f>
        <v>4 VL</v>
      </c>
      <c r="L282" s="9">
        <f ca="1">NETWORKDAYS(LeaveTracker[[#This Row],[Start Date]],LeaveTracker[[#This Row],[End Date]],lstHolidays)</f>
        <v>4</v>
      </c>
      <c r="M282" s="9"/>
    </row>
    <row r="283" spans="1:13" ht="30" customHeight="1" x14ac:dyDescent="0.3">
      <c r="A283" s="51">
        <v>665</v>
      </c>
      <c r="B283" s="59">
        <v>44844</v>
      </c>
      <c r="C283" s="59">
        <v>44767</v>
      </c>
      <c r="D283" s="53" t="s">
        <v>1775</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5" t="s">
        <v>82</v>
      </c>
      <c r="J283" s="53"/>
      <c r="K283" s="51" t="str">
        <f ca="1">LeaveTracker[[#This Row],[Days]]&amp;" "&amp;LeaveTracker[[#This Row],[Type of Leave]]</f>
        <v>1 VL</v>
      </c>
      <c r="L283" s="9">
        <f ca="1">NETWORKDAYS(LeaveTracker[[#This Row],[Start Date]],LeaveTracker[[#This Row],[End Date]],lstHolidays)</f>
        <v>1</v>
      </c>
      <c r="M283" s="9"/>
    </row>
    <row r="284" spans="1:13" ht="30" customHeight="1" x14ac:dyDescent="0.3">
      <c r="A284" s="51">
        <v>666</v>
      </c>
      <c r="B284" s="59">
        <v>44844</v>
      </c>
      <c r="C284" s="59">
        <v>44769</v>
      </c>
      <c r="D284" s="53" t="s">
        <v>1848</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5" t="s">
        <v>299</v>
      </c>
      <c r="J284" s="53" t="s">
        <v>1807</v>
      </c>
      <c r="K284" s="51" t="str">
        <f ca="1">LeaveTracker[[#This Row],[Days]]&amp;" "&amp;LeaveTracker[[#This Row],[Type of Leave]]</f>
        <v>1 OTHER</v>
      </c>
      <c r="L284" s="9">
        <f ca="1">NETWORKDAYS(LeaveTracker[[#This Row],[Start Date]],LeaveTracker[[#This Row],[End Date]],lstHolidays)</f>
        <v>1</v>
      </c>
      <c r="M284" s="9"/>
    </row>
    <row r="285" spans="1:13" ht="30" customHeight="1" x14ac:dyDescent="0.3">
      <c r="A285" s="51">
        <v>667</v>
      </c>
      <c r="B285" s="59">
        <v>44844</v>
      </c>
      <c r="C285" s="59">
        <v>44708</v>
      </c>
      <c r="D285" s="53" t="s">
        <v>1874</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5" t="s">
        <v>1025</v>
      </c>
      <c r="J285" s="53" t="s">
        <v>1025</v>
      </c>
      <c r="K285" s="51" t="str">
        <f ca="1">LeaveTracker[[#This Row],[Days]]&amp;" "&amp;LeaveTracker[[#This Row],[Type of Leave]]</f>
        <v>23 WITHOUTPAY</v>
      </c>
      <c r="L285" s="9">
        <f ca="1">NETWORKDAYS(LeaveTracker[[#This Row],[Start Date]],LeaveTracker[[#This Row],[End Date]],lstHolidays)</f>
        <v>23</v>
      </c>
      <c r="M285" s="9"/>
    </row>
    <row r="286" spans="1:13" ht="30" customHeight="1" x14ac:dyDescent="0.3">
      <c r="A286" s="51">
        <v>668</v>
      </c>
      <c r="B286" s="59">
        <v>44844</v>
      </c>
      <c r="C286" s="59">
        <v>44768</v>
      </c>
      <c r="D286" s="53" t="s">
        <v>1842</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5" t="s">
        <v>81</v>
      </c>
      <c r="J286" s="53"/>
      <c r="K286" s="51" t="str">
        <f ca="1">LeaveTracker[[#This Row],[Days]]&amp;" "&amp;LeaveTracker[[#This Row],[Type of Leave]]</f>
        <v>1 SL</v>
      </c>
      <c r="L286" s="9">
        <f ca="1">NETWORKDAYS(LeaveTracker[[#This Row],[Start Date]],LeaveTracker[[#This Row],[End Date]],lstHolidays)</f>
        <v>1</v>
      </c>
      <c r="M286" s="9"/>
    </row>
    <row r="287" spans="1:13" ht="30" customHeight="1" x14ac:dyDescent="0.3">
      <c r="A287" s="51">
        <v>669</v>
      </c>
      <c r="B287" s="59">
        <v>44844</v>
      </c>
      <c r="C287" s="59">
        <v>44770</v>
      </c>
      <c r="D287" s="53" t="s">
        <v>1844</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5" t="s">
        <v>81</v>
      </c>
      <c r="J287" s="53"/>
      <c r="K287" s="51" t="str">
        <f ca="1">LeaveTracker[[#This Row],[Days]]&amp;" "&amp;LeaveTracker[[#This Row],[Type of Leave]]</f>
        <v>1 SL</v>
      </c>
      <c r="L287" s="9">
        <f ca="1">NETWORKDAYS(LeaveTracker[[#This Row],[Start Date]],LeaveTracker[[#This Row],[End Date]],lstHolidays)</f>
        <v>1</v>
      </c>
      <c r="M287" s="9"/>
    </row>
    <row r="288" spans="1:13" ht="30" customHeight="1" x14ac:dyDescent="0.3">
      <c r="A288" s="51">
        <v>669</v>
      </c>
      <c r="B288" s="59">
        <v>44844</v>
      </c>
      <c r="C288" s="59">
        <v>44770</v>
      </c>
      <c r="D288" s="53" t="s">
        <v>1844</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5" t="s">
        <v>81</v>
      </c>
      <c r="J288" s="53"/>
      <c r="K288" s="51" t="str">
        <f ca="1">LeaveTracker[[#This Row],[Days]]&amp;" "&amp;LeaveTracker[[#This Row],[Type of Leave]]</f>
        <v>3 SL</v>
      </c>
      <c r="L288" s="9">
        <f ca="1">NETWORKDAYS(LeaveTracker[[#This Row],[Start Date]],LeaveTracker[[#This Row],[End Date]],lstHolidays)</f>
        <v>3</v>
      </c>
      <c r="M288" s="9"/>
    </row>
    <row r="289" spans="1:13" ht="30" customHeight="1" x14ac:dyDescent="0.3">
      <c r="A289" s="51">
        <v>670</v>
      </c>
      <c r="B289" s="59">
        <v>44844</v>
      </c>
      <c r="C289" s="59">
        <v>44767</v>
      </c>
      <c r="D289" s="53" t="s">
        <v>1853</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5" t="s">
        <v>81</v>
      </c>
      <c r="J289" s="53"/>
      <c r="K289" s="51" t="str">
        <f ca="1">LeaveTracker[[#This Row],[Days]]&amp;" "&amp;LeaveTracker[[#This Row],[Type of Leave]]</f>
        <v>1 SL</v>
      </c>
      <c r="L289" s="9">
        <f ca="1">NETWORKDAYS(LeaveTracker[[#This Row],[Start Date]],LeaveTracker[[#This Row],[End Date]],lstHolidays)</f>
        <v>1</v>
      </c>
      <c r="M289" s="9"/>
    </row>
    <row r="290" spans="1:13" ht="30" customHeight="1" x14ac:dyDescent="0.3">
      <c r="A290" s="51">
        <v>671</v>
      </c>
      <c r="B290" s="59">
        <v>44844</v>
      </c>
      <c r="C290" s="59">
        <v>44760</v>
      </c>
      <c r="D290" s="53" t="s">
        <v>1850</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5" t="s">
        <v>82</v>
      </c>
      <c r="J290" s="53"/>
      <c r="K290" s="51" t="str">
        <f ca="1">LeaveTracker[[#This Row],[Days]]&amp;" "&amp;LeaveTracker[[#This Row],[Type of Leave]]</f>
        <v>1 VL</v>
      </c>
      <c r="L290" s="9">
        <f ca="1">NETWORKDAYS(LeaveTracker[[#This Row],[Start Date]],LeaveTracker[[#This Row],[End Date]],lstHolidays)</f>
        <v>1</v>
      </c>
      <c r="M290" s="9"/>
    </row>
    <row r="291" spans="1:13" ht="30" customHeight="1" x14ac:dyDescent="0.3">
      <c r="A291" s="51">
        <v>671</v>
      </c>
      <c r="B291" s="59">
        <v>44844</v>
      </c>
      <c r="C291" s="59">
        <v>44760</v>
      </c>
      <c r="D291" s="53" t="s">
        <v>1850</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5" t="s">
        <v>82</v>
      </c>
      <c r="J291" s="53"/>
      <c r="K291" s="51" t="str">
        <f ca="1">LeaveTracker[[#This Row],[Days]]&amp;" "&amp;LeaveTracker[[#This Row],[Type of Leave]]</f>
        <v>1 VL</v>
      </c>
      <c r="L291" s="9">
        <f ca="1">NETWORKDAYS(LeaveTracker[[#This Row],[Start Date]],LeaveTracker[[#This Row],[End Date]],lstHolidays)</f>
        <v>1</v>
      </c>
      <c r="M291" s="9"/>
    </row>
    <row r="292" spans="1:13" ht="30" customHeight="1" x14ac:dyDescent="0.3">
      <c r="A292" s="51">
        <v>672</v>
      </c>
      <c r="B292" s="59">
        <v>44845</v>
      </c>
      <c r="C292" s="59">
        <v>44676</v>
      </c>
      <c r="D292" s="53" t="s">
        <v>1875</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5" t="s">
        <v>81</v>
      </c>
      <c r="J292" s="53"/>
      <c r="K292" s="51" t="str">
        <f ca="1">LeaveTracker[[#This Row],[Days]]&amp;" "&amp;LeaveTracker[[#This Row],[Type of Leave]]</f>
        <v>2 SL</v>
      </c>
      <c r="L292" s="9">
        <f ca="1">NETWORKDAYS(LeaveTracker[[#This Row],[Start Date]],LeaveTracker[[#This Row],[End Date]],lstHolidays)</f>
        <v>2</v>
      </c>
      <c r="M292" s="9"/>
    </row>
    <row r="293" spans="1:13" ht="30" customHeight="1" x14ac:dyDescent="0.3">
      <c r="A293" s="51">
        <v>673</v>
      </c>
      <c r="B293" s="59">
        <v>44845</v>
      </c>
      <c r="C293" s="59">
        <v>44793</v>
      </c>
      <c r="D293" s="53" t="s">
        <v>1858</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5" t="s">
        <v>299</v>
      </c>
      <c r="J293" s="53" t="s">
        <v>1807</v>
      </c>
      <c r="K293" s="51" t="str">
        <f ca="1">LeaveTracker[[#This Row],[Days]]&amp;" "&amp;LeaveTracker[[#This Row],[Type of Leave]]</f>
        <v>1 OTHER</v>
      </c>
      <c r="L293" s="9">
        <f ca="1">NETWORKDAYS(LeaveTracker[[#This Row],[Start Date]],LeaveTracker[[#This Row],[End Date]],lstHolidays)</f>
        <v>1</v>
      </c>
      <c r="M293" s="9"/>
    </row>
    <row r="294" spans="1:13" ht="30" customHeight="1" x14ac:dyDescent="0.3">
      <c r="A294" s="51">
        <v>674</v>
      </c>
      <c r="B294" s="59">
        <v>44845</v>
      </c>
      <c r="C294" s="59">
        <v>44775</v>
      </c>
      <c r="D294" s="53" t="s">
        <v>1781</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5" t="s">
        <v>82</v>
      </c>
      <c r="J294" s="53"/>
      <c r="K294" s="51" t="str">
        <f ca="1">LeaveTracker[[#This Row],[Days]]&amp;" "&amp;LeaveTracker[[#This Row],[Type of Leave]]</f>
        <v>1 VL</v>
      </c>
      <c r="L294" s="9">
        <f ca="1">NETWORKDAYS(LeaveTracker[[#This Row],[Start Date]],LeaveTracker[[#This Row],[End Date]],lstHolidays)</f>
        <v>1</v>
      </c>
      <c r="M294" s="9"/>
    </row>
    <row r="295" spans="1:13" ht="30" customHeight="1" x14ac:dyDescent="0.3">
      <c r="A295" s="51">
        <v>674</v>
      </c>
      <c r="B295" s="59">
        <v>44845</v>
      </c>
      <c r="C295" s="59">
        <v>44775</v>
      </c>
      <c r="D295" s="53" t="s">
        <v>1781</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5" t="s">
        <v>82</v>
      </c>
      <c r="J295" s="53"/>
      <c r="K295" s="51" t="str">
        <f ca="1">LeaveTracker[[#This Row],[Days]]&amp;" "&amp;LeaveTracker[[#This Row],[Type of Leave]]</f>
        <v>2 VL</v>
      </c>
      <c r="L295" s="9">
        <f ca="1">NETWORKDAYS(LeaveTracker[[#This Row],[Start Date]],LeaveTracker[[#This Row],[End Date]],lstHolidays)</f>
        <v>2</v>
      </c>
      <c r="M295" s="9"/>
    </row>
    <row r="296" spans="1:13" ht="30" customHeight="1" x14ac:dyDescent="0.3">
      <c r="A296" s="51">
        <v>675</v>
      </c>
      <c r="B296" s="59">
        <v>44845</v>
      </c>
      <c r="C296" s="59">
        <v>44775</v>
      </c>
      <c r="D296" s="53" t="s">
        <v>1772</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5" t="s">
        <v>82</v>
      </c>
      <c r="J296" s="53"/>
      <c r="K296" s="51" t="str">
        <f ca="1">LeaveTracker[[#This Row],[Days]]&amp;" "&amp;LeaveTracker[[#This Row],[Type of Leave]]</f>
        <v>1 VL</v>
      </c>
      <c r="L296" s="9">
        <f ca="1">NETWORKDAYS(LeaveTracker[[#This Row],[Start Date]],LeaveTracker[[#This Row],[End Date]],lstHolidays)</f>
        <v>1</v>
      </c>
      <c r="M296" s="9"/>
    </row>
    <row r="297" spans="1:13" ht="30" customHeight="1" x14ac:dyDescent="0.3">
      <c r="A297" s="51">
        <v>675</v>
      </c>
      <c r="B297" s="59">
        <v>44845</v>
      </c>
      <c r="C297" s="59">
        <v>44775</v>
      </c>
      <c r="D297" s="53" t="s">
        <v>1772</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5" t="s">
        <v>82</v>
      </c>
      <c r="J297" s="53"/>
      <c r="K297" s="51" t="str">
        <f ca="1">LeaveTracker[[#This Row],[Days]]&amp;" "&amp;LeaveTracker[[#This Row],[Type of Leave]]</f>
        <v>2 VL</v>
      </c>
      <c r="L297" s="9">
        <f ca="1">NETWORKDAYS(LeaveTracker[[#This Row],[Start Date]],LeaveTracker[[#This Row],[End Date]],lstHolidays)</f>
        <v>2</v>
      </c>
      <c r="M297" s="9"/>
    </row>
    <row r="298" spans="1:13" ht="30" customHeight="1" x14ac:dyDescent="0.3">
      <c r="A298" s="51">
        <v>676</v>
      </c>
      <c r="B298" s="59">
        <v>44845</v>
      </c>
      <c r="C298" s="59">
        <v>44754</v>
      </c>
      <c r="D298" s="53" t="s">
        <v>1844</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5" t="s">
        <v>81</v>
      </c>
      <c r="J298" s="53"/>
      <c r="K298" s="51" t="str">
        <f ca="1">LeaveTracker[[#This Row],[Days]]&amp;" "&amp;LeaveTracker[[#This Row],[Type of Leave]]</f>
        <v>1 SL</v>
      </c>
      <c r="L298" s="9">
        <f ca="1">NETWORKDAYS(LeaveTracker[[#This Row],[Start Date]],LeaveTracker[[#This Row],[End Date]],lstHolidays)</f>
        <v>1</v>
      </c>
      <c r="M298" s="9"/>
    </row>
    <row r="299" spans="1:13" ht="30" customHeight="1" x14ac:dyDescent="0.3">
      <c r="A299" s="51">
        <v>677</v>
      </c>
      <c r="B299" s="59">
        <v>44845</v>
      </c>
      <c r="C299" s="59">
        <v>44685</v>
      </c>
      <c r="D299" s="53" t="s">
        <v>1844</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5" t="s">
        <v>1025</v>
      </c>
      <c r="J299" s="53" t="s">
        <v>1025</v>
      </c>
      <c r="K299" s="51" t="str">
        <f ca="1">LeaveTracker[[#This Row],[Days]]&amp;" "&amp;LeaveTracker[[#This Row],[Type of Leave]]</f>
        <v>16 WITHOUTPAY</v>
      </c>
      <c r="L299" s="9">
        <f ca="1">NETWORKDAYS(LeaveTracker[[#This Row],[Start Date]],LeaveTracker[[#This Row],[End Date]],lstHolidays)</f>
        <v>16</v>
      </c>
      <c r="M299" s="9"/>
    </row>
    <row r="300" spans="1:13" ht="30" customHeight="1" x14ac:dyDescent="0.3">
      <c r="A300" s="51">
        <v>678</v>
      </c>
      <c r="B300" s="59">
        <v>44845</v>
      </c>
      <c r="C300" s="59">
        <v>44762</v>
      </c>
      <c r="D300" s="53" t="s">
        <v>1844</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5" t="s">
        <v>1025</v>
      </c>
      <c r="J300" s="53" t="s">
        <v>1025</v>
      </c>
      <c r="K300" s="51" t="str">
        <f ca="1">LeaveTracker[[#This Row],[Days]]&amp;" "&amp;LeaveTracker[[#This Row],[Type of Leave]]</f>
        <v>2 WITHOUTPAY</v>
      </c>
      <c r="L300" s="9">
        <f ca="1">NETWORKDAYS(LeaveTracker[[#This Row],[Start Date]],LeaveTracker[[#This Row],[End Date]],lstHolidays)</f>
        <v>2</v>
      </c>
      <c r="M300" s="9"/>
    </row>
    <row r="301" spans="1:13" ht="30" customHeight="1" x14ac:dyDescent="0.3">
      <c r="A301" s="51">
        <v>678</v>
      </c>
      <c r="B301" s="59">
        <v>44845</v>
      </c>
      <c r="C301" s="59">
        <v>44762</v>
      </c>
      <c r="D301" s="53" t="s">
        <v>1844</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5" t="s">
        <v>1025</v>
      </c>
      <c r="J301" s="53" t="s">
        <v>1876</v>
      </c>
      <c r="K301" s="51" t="str">
        <f ca="1">LeaveTracker[[#This Row],[Days]]&amp;" "&amp;LeaveTracker[[#This Row],[Type of Leave]]</f>
        <v>2 WITHOUTPAY</v>
      </c>
      <c r="L301" s="9">
        <f ca="1">NETWORKDAYS(LeaveTracker[[#This Row],[Start Date]],LeaveTracker[[#This Row],[End Date]],lstHolidays)</f>
        <v>2</v>
      </c>
      <c r="M301" s="9"/>
    </row>
    <row r="302" spans="1:13" ht="30" customHeight="1" x14ac:dyDescent="0.3">
      <c r="A302" s="51">
        <v>679</v>
      </c>
      <c r="B302" s="59">
        <v>44845</v>
      </c>
      <c r="C302" s="59">
        <v>44782</v>
      </c>
      <c r="D302" s="53" t="s">
        <v>1805</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5" t="s">
        <v>299</v>
      </c>
      <c r="J302" s="53" t="s">
        <v>1807</v>
      </c>
      <c r="K302" s="51" t="str">
        <f ca="1">LeaveTracker[[#This Row],[Days]]&amp;" "&amp;LeaveTracker[[#This Row],[Type of Leave]]</f>
        <v>1 OTHER</v>
      </c>
      <c r="L302" s="9">
        <f ca="1">NETWORKDAYS(LeaveTracker[[#This Row],[Start Date]],LeaveTracker[[#This Row],[End Date]],lstHolidays)</f>
        <v>1</v>
      </c>
      <c r="M302" s="9"/>
    </row>
    <row r="303" spans="1:13" ht="30" customHeight="1" x14ac:dyDescent="0.3">
      <c r="A303" s="51">
        <v>680</v>
      </c>
      <c r="B303" s="59">
        <v>44845</v>
      </c>
      <c r="C303" s="59">
        <v>44670</v>
      </c>
      <c r="D303" s="53" t="s">
        <v>1844</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5" t="s">
        <v>1025</v>
      </c>
      <c r="J303" s="53" t="s">
        <v>1025</v>
      </c>
      <c r="K303" s="51" t="str">
        <f ca="1">LeaveTracker[[#This Row],[Days]]&amp;" "&amp;LeaveTracker[[#This Row],[Type of Leave]]</f>
        <v>4 WITHOUTPAY</v>
      </c>
      <c r="L303" s="9">
        <f ca="1">NETWORKDAYS(LeaveTracker[[#This Row],[Start Date]],LeaveTracker[[#This Row],[End Date]],lstHolidays)</f>
        <v>4</v>
      </c>
      <c r="M303" s="9"/>
    </row>
    <row r="304" spans="1:13" ht="30" customHeight="1" x14ac:dyDescent="0.3">
      <c r="A304" s="51">
        <v>680</v>
      </c>
      <c r="B304" s="59">
        <v>44845</v>
      </c>
      <c r="C304" s="59">
        <v>44670</v>
      </c>
      <c r="D304" s="53" t="s">
        <v>1844</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5" t="s">
        <v>1025</v>
      </c>
      <c r="J304" s="53" t="s">
        <v>1025</v>
      </c>
      <c r="K304" s="51" t="str">
        <f ca="1">LeaveTracker[[#This Row],[Days]]&amp;" "&amp;LeaveTracker[[#This Row],[Type of Leave]]</f>
        <v>5 WITHOUTPAY</v>
      </c>
      <c r="L304" s="9">
        <f ca="1">NETWORKDAYS(LeaveTracker[[#This Row],[Start Date]],LeaveTracker[[#This Row],[End Date]],lstHolidays)</f>
        <v>5</v>
      </c>
      <c r="M304" s="9"/>
    </row>
    <row r="305" spans="1:13" ht="30" customHeight="1" x14ac:dyDescent="0.3">
      <c r="A305" s="51">
        <v>681</v>
      </c>
      <c r="B305" s="59">
        <v>44845</v>
      </c>
      <c r="C305" s="59">
        <v>44781</v>
      </c>
      <c r="D305" s="53" t="s">
        <v>1877</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5" t="s">
        <v>81</v>
      </c>
      <c r="J305" s="53"/>
      <c r="K305" s="51" t="str">
        <f ca="1">LeaveTracker[[#This Row],[Days]]&amp;" "&amp;LeaveTracker[[#This Row],[Type of Leave]]</f>
        <v>3 SL</v>
      </c>
      <c r="L305" s="9">
        <f ca="1">NETWORKDAYS(LeaveTracker[[#This Row],[Start Date]],LeaveTracker[[#This Row],[End Date]],lstHolidays)</f>
        <v>3</v>
      </c>
      <c r="M305" s="9"/>
    </row>
    <row r="306" spans="1:13" ht="30" customHeight="1" x14ac:dyDescent="0.3">
      <c r="A306" s="51">
        <v>681</v>
      </c>
      <c r="B306" s="59">
        <v>44845</v>
      </c>
      <c r="C306" s="59">
        <v>44781</v>
      </c>
      <c r="D306" s="53" t="s">
        <v>1877</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5" t="s">
        <v>299</v>
      </c>
      <c r="J306" s="53" t="s">
        <v>158</v>
      </c>
      <c r="K306" s="51" t="str">
        <f ca="1">LeaveTracker[[#This Row],[Days]]&amp;" "&amp;LeaveTracker[[#This Row],[Type of Leave]]</f>
        <v>1 OTHER</v>
      </c>
      <c r="L306" s="9">
        <f ca="1">NETWORKDAYS(LeaveTracker[[#This Row],[Start Date]],LeaveTracker[[#This Row],[End Date]],lstHolidays)</f>
        <v>1</v>
      </c>
      <c r="M306" s="9"/>
    </row>
    <row r="307" spans="1:13" ht="30" customHeight="1" x14ac:dyDescent="0.3">
      <c r="A307" s="51">
        <v>682</v>
      </c>
      <c r="B307" s="59">
        <v>44845</v>
      </c>
      <c r="C307" s="59">
        <v>44776</v>
      </c>
      <c r="D307" s="53" t="s">
        <v>1878</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5" t="s">
        <v>81</v>
      </c>
      <c r="J307" s="53"/>
      <c r="K307" s="51" t="str">
        <f ca="1">LeaveTracker[[#This Row],[Days]]&amp;" "&amp;LeaveTracker[[#This Row],[Type of Leave]]</f>
        <v>1 SL</v>
      </c>
      <c r="L307" s="9">
        <f ca="1">NETWORKDAYS(LeaveTracker[[#This Row],[Start Date]],LeaveTracker[[#This Row],[End Date]],lstHolidays)</f>
        <v>1</v>
      </c>
      <c r="M307" s="9"/>
    </row>
    <row r="308" spans="1:13" ht="30" customHeight="1" x14ac:dyDescent="0.3">
      <c r="A308" s="51">
        <v>683</v>
      </c>
      <c r="B308" s="59">
        <v>44845</v>
      </c>
      <c r="C308" s="59">
        <v>44685</v>
      </c>
      <c r="D308" s="53" t="s">
        <v>1879</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5" t="s">
        <v>81</v>
      </c>
      <c r="J308" s="53"/>
      <c r="K308" s="51" t="str">
        <f ca="1">LeaveTracker[[#This Row],[Days]]&amp;" "&amp;LeaveTracker[[#This Row],[Type of Leave]]</f>
        <v>1 SL</v>
      </c>
      <c r="L308" s="9">
        <f ca="1">NETWORKDAYS(LeaveTracker[[#This Row],[Start Date]],LeaveTracker[[#This Row],[End Date]],lstHolidays)</f>
        <v>1</v>
      </c>
      <c r="M308" s="9"/>
    </row>
    <row r="309" spans="1:13" ht="30" customHeight="1" x14ac:dyDescent="0.3">
      <c r="A309" s="51">
        <v>684</v>
      </c>
      <c r="B309" s="59">
        <v>44845</v>
      </c>
      <c r="C309" s="59">
        <v>44719</v>
      </c>
      <c r="D309" s="53" t="s">
        <v>1879</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5" t="s">
        <v>81</v>
      </c>
      <c r="J309" s="53"/>
      <c r="K309" s="51" t="str">
        <f ca="1">LeaveTracker[[#This Row],[Days]]&amp;" "&amp;LeaveTracker[[#This Row],[Type of Leave]]</f>
        <v>1 SL</v>
      </c>
      <c r="L309" s="9">
        <f ca="1">NETWORKDAYS(LeaveTracker[[#This Row],[Start Date]],LeaveTracker[[#This Row],[End Date]],lstHolidays)</f>
        <v>1</v>
      </c>
      <c r="M309" s="9"/>
    </row>
    <row r="310" spans="1:13" ht="30" customHeight="1" x14ac:dyDescent="0.3">
      <c r="A310" s="51">
        <v>685</v>
      </c>
      <c r="B310" s="59">
        <v>44845</v>
      </c>
      <c r="C310" s="59">
        <v>44700</v>
      </c>
      <c r="D310" s="53" t="s">
        <v>1880</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5" t="s">
        <v>81</v>
      </c>
      <c r="J310" s="53"/>
      <c r="K310" s="51" t="str">
        <f ca="1">LeaveTracker[[#This Row],[Days]]&amp;" "&amp;LeaveTracker[[#This Row],[Type of Leave]]</f>
        <v>1 SL</v>
      </c>
      <c r="L310" s="9">
        <f ca="1">NETWORKDAYS(LeaveTracker[[#This Row],[Start Date]],LeaveTracker[[#This Row],[End Date]],lstHolidays)</f>
        <v>1</v>
      </c>
      <c r="M310" s="9"/>
    </row>
    <row r="311" spans="1:13" ht="30" customHeight="1" x14ac:dyDescent="0.3">
      <c r="A311" s="51">
        <v>686</v>
      </c>
      <c r="B311" s="59">
        <v>44845</v>
      </c>
      <c r="C311" s="59">
        <v>44774</v>
      </c>
      <c r="D311" s="53" t="s">
        <v>1880</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5" t="s">
        <v>299</v>
      </c>
      <c r="J311" s="53" t="s">
        <v>1807</v>
      </c>
      <c r="K311" s="51" t="str">
        <f ca="1">LeaveTracker[[#This Row],[Days]]&amp;" "&amp;LeaveTracker[[#This Row],[Type of Leave]]</f>
        <v>1 OTHER</v>
      </c>
      <c r="L311" s="9">
        <f ca="1">NETWORKDAYS(LeaveTracker[[#This Row],[Start Date]],LeaveTracker[[#This Row],[End Date]],lstHolidays)</f>
        <v>1</v>
      </c>
      <c r="M311" s="9"/>
    </row>
    <row r="312" spans="1:13" ht="30" customHeight="1" x14ac:dyDescent="0.3">
      <c r="A312" s="51">
        <v>687</v>
      </c>
      <c r="B312" s="59">
        <v>44845</v>
      </c>
      <c r="C312" s="59">
        <v>44692</v>
      </c>
      <c r="D312" s="53" t="s">
        <v>1881</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5" t="s">
        <v>299</v>
      </c>
      <c r="J312" s="53" t="s">
        <v>1738</v>
      </c>
      <c r="K312" s="51" t="str">
        <f ca="1">LeaveTracker[[#This Row],[Days]]&amp;" "&amp;LeaveTracker[[#This Row],[Type of Leave]]</f>
        <v>1 OTHER</v>
      </c>
      <c r="L312" s="9">
        <f ca="1">NETWORKDAYS(LeaveTracker[[#This Row],[Start Date]],LeaveTracker[[#This Row],[End Date]],lstHolidays)</f>
        <v>1</v>
      </c>
      <c r="M312" s="9"/>
    </row>
    <row r="313" spans="1:13" ht="30" customHeight="1" x14ac:dyDescent="0.3">
      <c r="A313" s="51">
        <v>688</v>
      </c>
      <c r="B313" s="59">
        <v>44845</v>
      </c>
      <c r="C313" s="59">
        <v>44774</v>
      </c>
      <c r="D313" s="53" t="s">
        <v>1881</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5" t="s">
        <v>81</v>
      </c>
      <c r="J313" s="53"/>
      <c r="K313" s="51" t="str">
        <f ca="1">LeaveTracker[[#This Row],[Days]]&amp;" "&amp;LeaveTracker[[#This Row],[Type of Leave]]</f>
        <v>2 SL</v>
      </c>
      <c r="L313" s="9">
        <f ca="1">NETWORKDAYS(LeaveTracker[[#This Row],[Start Date]],LeaveTracker[[#This Row],[End Date]],lstHolidays)</f>
        <v>2</v>
      </c>
      <c r="M313" s="9"/>
    </row>
    <row r="314" spans="1:13" ht="30" customHeight="1" x14ac:dyDescent="0.3">
      <c r="A314" s="51">
        <v>689</v>
      </c>
      <c r="B314" s="59">
        <v>44845</v>
      </c>
      <c r="C314" s="59">
        <v>44824</v>
      </c>
      <c r="D314" s="53" t="s">
        <v>1844</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5" t="s">
        <v>81</v>
      </c>
      <c r="J314" s="53"/>
      <c r="K314" s="51" t="str">
        <f ca="1">LeaveTracker[[#This Row],[Days]]&amp;" "&amp;LeaveTracker[[#This Row],[Type of Leave]]</f>
        <v>1 SL</v>
      </c>
      <c r="L314" s="9">
        <f ca="1">NETWORKDAYS(LeaveTracker[[#This Row],[Start Date]],LeaveTracker[[#This Row],[End Date]],lstHolidays)</f>
        <v>1</v>
      </c>
      <c r="M314" s="9"/>
    </row>
    <row r="315" spans="1:13" ht="30" customHeight="1" x14ac:dyDescent="0.3">
      <c r="A315" s="51">
        <v>690</v>
      </c>
      <c r="B315" s="59">
        <v>44845</v>
      </c>
      <c r="C315" s="59">
        <v>44795</v>
      </c>
      <c r="D315" s="53" t="s">
        <v>1844</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5" t="s">
        <v>82</v>
      </c>
      <c r="J315" s="53"/>
      <c r="K315" s="51" t="str">
        <f ca="1">LeaveTracker[[#This Row],[Days]]&amp;" "&amp;LeaveTracker[[#This Row],[Type of Leave]]</f>
        <v>5 VL</v>
      </c>
      <c r="L315" s="9">
        <f ca="1">NETWORKDAYS(LeaveTracker[[#This Row],[Start Date]],LeaveTracker[[#This Row],[End Date]],lstHolidays)</f>
        <v>5</v>
      </c>
      <c r="M315" s="9"/>
    </row>
    <row r="316" spans="1:13" ht="30" customHeight="1" x14ac:dyDescent="0.3">
      <c r="A316" s="51">
        <v>691</v>
      </c>
      <c r="B316" s="59">
        <v>44845</v>
      </c>
      <c r="C316" s="59">
        <v>44841</v>
      </c>
      <c r="D316" s="53" t="s">
        <v>1882</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5" t="s">
        <v>299</v>
      </c>
      <c r="J316" s="53" t="s">
        <v>1738</v>
      </c>
      <c r="K316" s="51" t="str">
        <f ca="1">LeaveTracker[[#This Row],[Days]]&amp;" "&amp;LeaveTracker[[#This Row],[Type of Leave]]</f>
        <v>3 OTHER</v>
      </c>
      <c r="L316" s="9">
        <f ca="1">NETWORKDAYS(LeaveTracker[[#This Row],[Start Date]],LeaveTracker[[#This Row],[End Date]],lstHolidays)</f>
        <v>3</v>
      </c>
      <c r="M316" s="9"/>
    </row>
    <row r="317" spans="1:13" ht="30" customHeight="1" x14ac:dyDescent="0.3">
      <c r="A317" s="51">
        <v>692</v>
      </c>
      <c r="B317" s="59">
        <v>44845</v>
      </c>
      <c r="C317" s="59">
        <v>44841</v>
      </c>
      <c r="D317" s="53" t="s">
        <v>1882</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5" t="s">
        <v>299</v>
      </c>
      <c r="J317" s="53" t="s">
        <v>1807</v>
      </c>
      <c r="K317" s="51" t="str">
        <f ca="1">LeaveTracker[[#This Row],[Days]]&amp;" "&amp;LeaveTracker[[#This Row],[Type of Leave]]</f>
        <v>1 OTHER</v>
      </c>
      <c r="L317" s="9">
        <f ca="1">NETWORKDAYS(LeaveTracker[[#This Row],[Start Date]],LeaveTracker[[#This Row],[End Date]],lstHolidays)</f>
        <v>1</v>
      </c>
      <c r="M317" s="9"/>
    </row>
    <row r="318" spans="1:13" ht="30" customHeight="1" x14ac:dyDescent="0.3">
      <c r="A318" s="51">
        <v>693</v>
      </c>
      <c r="B318" s="59">
        <v>44845</v>
      </c>
      <c r="C318" s="59">
        <v>44844</v>
      </c>
      <c r="D318" s="53" t="s">
        <v>1883</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5" t="s">
        <v>1025</v>
      </c>
      <c r="J318" s="53" t="s">
        <v>81</v>
      </c>
      <c r="K318" s="51" t="str">
        <f ca="1">LeaveTracker[[#This Row],[Days]]&amp;" "&amp;LeaveTracker[[#This Row],[Type of Leave]]</f>
        <v>2 WITHOUTPAY</v>
      </c>
      <c r="L318" s="9">
        <f ca="1">NETWORKDAYS(LeaveTracker[[#This Row],[Start Date]],LeaveTracker[[#This Row],[End Date]],lstHolidays)</f>
        <v>2</v>
      </c>
      <c r="M318" s="9"/>
    </row>
    <row r="319" spans="1:13" ht="30" customHeight="1" x14ac:dyDescent="0.3">
      <c r="A319" s="51">
        <v>693</v>
      </c>
      <c r="B319" s="59">
        <v>44845</v>
      </c>
      <c r="C319" s="59">
        <v>44844</v>
      </c>
      <c r="D319" s="53" t="s">
        <v>1883</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5" t="s">
        <v>1025</v>
      </c>
      <c r="J319" s="53" t="s">
        <v>81</v>
      </c>
      <c r="K319" s="51" t="str">
        <f ca="1">LeaveTracker[[#This Row],[Days]]&amp;" "&amp;LeaveTracker[[#This Row],[Type of Leave]]</f>
        <v>5 WITHOUTPAY</v>
      </c>
      <c r="L319" s="9">
        <f ca="1">NETWORKDAYS(LeaveTracker[[#This Row],[Start Date]],LeaveTracker[[#This Row],[End Date]],lstHolidays)</f>
        <v>5</v>
      </c>
      <c r="M319" s="9"/>
    </row>
    <row r="320" spans="1:13" ht="30" customHeight="1" x14ac:dyDescent="0.3">
      <c r="A320" s="51">
        <v>693</v>
      </c>
      <c r="B320" s="59">
        <v>44845</v>
      </c>
      <c r="C320" s="59">
        <v>44844</v>
      </c>
      <c r="D320" s="53" t="s">
        <v>1883</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5" t="s">
        <v>1025</v>
      </c>
      <c r="J320" s="53" t="s">
        <v>81</v>
      </c>
      <c r="K320" s="51" t="str">
        <f ca="1">LeaveTracker[[#This Row],[Days]]&amp;" "&amp;LeaveTracker[[#This Row],[Type of Leave]]</f>
        <v>5 WITHOUTPAY</v>
      </c>
      <c r="L320" s="9">
        <f ca="1">NETWORKDAYS(LeaveTracker[[#This Row],[Start Date]],LeaveTracker[[#This Row],[End Date]],lstHolidays)</f>
        <v>5</v>
      </c>
      <c r="M320" s="9"/>
    </row>
    <row r="321" spans="1:13" ht="30" customHeight="1" x14ac:dyDescent="0.3">
      <c r="A321" s="51">
        <v>693</v>
      </c>
      <c r="B321" s="59">
        <v>44845</v>
      </c>
      <c r="C321" s="59">
        <v>44844</v>
      </c>
      <c r="D321" s="53" t="s">
        <v>1883</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5" t="s">
        <v>1025</v>
      </c>
      <c r="J321" s="53" t="s">
        <v>81</v>
      </c>
      <c r="K321" s="51" t="str">
        <f ca="1">LeaveTracker[[#This Row],[Days]]&amp;" "&amp;LeaveTracker[[#This Row],[Type of Leave]]</f>
        <v>1 WITHOUTPAY</v>
      </c>
      <c r="L321" s="9">
        <f ca="1">NETWORKDAYS(LeaveTracker[[#This Row],[Start Date]],LeaveTracker[[#This Row],[End Date]],lstHolidays)</f>
        <v>1</v>
      </c>
      <c r="M321" s="9"/>
    </row>
    <row r="322" spans="1:13" ht="30" customHeight="1" x14ac:dyDescent="0.3">
      <c r="A322" s="51">
        <v>694</v>
      </c>
      <c r="B322" s="59">
        <v>44846</v>
      </c>
      <c r="C322" s="59">
        <v>44827</v>
      </c>
      <c r="D322" s="53" t="s">
        <v>1816</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5" t="s">
        <v>81</v>
      </c>
      <c r="J322" s="53"/>
      <c r="K322" s="51" t="str">
        <f ca="1">LeaveTracker[[#This Row],[Days]]&amp;" "&amp;LeaveTracker[[#This Row],[Type of Leave]]</f>
        <v>2 SL</v>
      </c>
      <c r="L322" s="9">
        <f ca="1">NETWORKDAYS(LeaveTracker[[#This Row],[Start Date]],LeaveTracker[[#This Row],[End Date]],lstHolidays)</f>
        <v>2</v>
      </c>
      <c r="M322" s="9"/>
    </row>
    <row r="323" spans="1:13" ht="30" customHeight="1" x14ac:dyDescent="0.3">
      <c r="A323" s="51">
        <v>695</v>
      </c>
      <c r="B323" s="59">
        <v>44846</v>
      </c>
      <c r="C323" s="59">
        <v>44804</v>
      </c>
      <c r="D323" s="53" t="s">
        <v>1834</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5" t="s">
        <v>82</v>
      </c>
      <c r="J323" s="53"/>
      <c r="K323" s="51" t="str">
        <f ca="1">LeaveTracker[[#This Row],[Days]]&amp;" "&amp;LeaveTracker[[#This Row],[Type of Leave]]</f>
        <v>1 VL</v>
      </c>
      <c r="L323" s="9">
        <f ca="1">NETWORKDAYS(LeaveTracker[[#This Row],[Start Date]],LeaveTracker[[#This Row],[End Date]],lstHolidays)</f>
        <v>1</v>
      </c>
      <c r="M323" s="9"/>
    </row>
    <row r="324" spans="1:13" ht="30" customHeight="1" x14ac:dyDescent="0.3">
      <c r="A324" s="51">
        <v>696</v>
      </c>
      <c r="B324" s="59">
        <v>44846</v>
      </c>
      <c r="C324" s="59">
        <v>44831</v>
      </c>
      <c r="D324" s="53" t="s">
        <v>1746</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5" t="s">
        <v>82</v>
      </c>
      <c r="J324" s="53"/>
      <c r="K324" s="51" t="str">
        <f ca="1">LeaveTracker[[#This Row],[Days]]&amp;" "&amp;LeaveTracker[[#This Row],[Type of Leave]]</f>
        <v>1 VL</v>
      </c>
      <c r="L324" s="9">
        <f ca="1">NETWORKDAYS(LeaveTracker[[#This Row],[Start Date]],LeaveTracker[[#This Row],[End Date]],lstHolidays)</f>
        <v>1</v>
      </c>
      <c r="M324" s="9"/>
    </row>
    <row r="325" spans="1:13" ht="30" customHeight="1" x14ac:dyDescent="0.3">
      <c r="A325" s="51">
        <v>697</v>
      </c>
      <c r="B325" s="59">
        <v>44846</v>
      </c>
      <c r="C325" s="59">
        <v>44774</v>
      </c>
      <c r="D325" s="53" t="s">
        <v>1884</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5" t="s">
        <v>81</v>
      </c>
      <c r="J325" s="53"/>
      <c r="K325" s="51" t="str">
        <f ca="1">LeaveTracker[[#This Row],[Days]]&amp;" "&amp;LeaveTracker[[#This Row],[Type of Leave]]</f>
        <v>2 SL</v>
      </c>
      <c r="L325" s="9">
        <f ca="1">NETWORKDAYS(LeaveTracker[[#This Row],[Start Date]],LeaveTracker[[#This Row],[End Date]],lstHolidays)</f>
        <v>2</v>
      </c>
      <c r="M325" s="9"/>
    </row>
    <row r="326" spans="1:13" ht="30" customHeight="1" x14ac:dyDescent="0.3">
      <c r="A326" s="51">
        <v>698</v>
      </c>
      <c r="B326" s="59">
        <v>44846</v>
      </c>
      <c r="C326" s="59">
        <v>44777</v>
      </c>
      <c r="D326" s="53" t="s">
        <v>1768</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5" t="s">
        <v>299</v>
      </c>
      <c r="J326" s="53" t="s">
        <v>1807</v>
      </c>
      <c r="K326" s="51" t="str">
        <f ca="1">LeaveTracker[[#This Row],[Days]]&amp;" "&amp;LeaveTracker[[#This Row],[Type of Leave]]</f>
        <v>1 OTHER</v>
      </c>
      <c r="L326" s="9">
        <f ca="1">NETWORKDAYS(LeaveTracker[[#This Row],[Start Date]],LeaveTracker[[#This Row],[End Date]],lstHolidays)</f>
        <v>1</v>
      </c>
      <c r="M326" s="9"/>
    </row>
    <row r="327" spans="1:13" ht="30" customHeight="1" x14ac:dyDescent="0.3">
      <c r="A327" s="51">
        <v>699</v>
      </c>
      <c r="B327" s="59">
        <v>44846</v>
      </c>
      <c r="C327" s="59">
        <v>44777</v>
      </c>
      <c r="D327" s="53" t="s">
        <v>1827</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5" t="s">
        <v>81</v>
      </c>
      <c r="J327" s="53"/>
      <c r="K327" s="51" t="str">
        <f ca="1">LeaveTracker[[#This Row],[Days]]&amp;" "&amp;LeaveTracker[[#This Row],[Type of Leave]]</f>
        <v>2 SL</v>
      </c>
      <c r="L327" s="9">
        <f ca="1">NETWORKDAYS(LeaveTracker[[#This Row],[Start Date]],LeaveTracker[[#This Row],[End Date]],lstHolidays)</f>
        <v>2</v>
      </c>
      <c r="M327" s="9"/>
    </row>
    <row r="328" spans="1:13" ht="30" customHeight="1" x14ac:dyDescent="0.3">
      <c r="A328" s="51">
        <v>699</v>
      </c>
      <c r="B328" s="59">
        <v>44846</v>
      </c>
      <c r="C328" s="59">
        <v>44777</v>
      </c>
      <c r="D328" s="53" t="s">
        <v>1827</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5" t="s">
        <v>81</v>
      </c>
      <c r="J328" s="53"/>
      <c r="K328" s="51" t="str">
        <f ca="1">LeaveTracker[[#This Row],[Days]]&amp;" "&amp;LeaveTracker[[#This Row],[Type of Leave]]</f>
        <v>0 SL</v>
      </c>
      <c r="L328" s="9">
        <f ca="1">NETWORKDAYS(LeaveTracker[[#This Row],[Start Date]],LeaveTracker[[#This Row],[End Date]],lstHolidays)</f>
        <v>0</v>
      </c>
      <c r="M328" s="9"/>
    </row>
    <row r="329" spans="1:13" ht="30" customHeight="1" x14ac:dyDescent="0.3">
      <c r="A329" s="51">
        <v>700</v>
      </c>
      <c r="B329" s="59">
        <v>44846</v>
      </c>
      <c r="C329" s="59">
        <v>44777</v>
      </c>
      <c r="D329" s="53" t="s">
        <v>1885</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5" t="s">
        <v>299</v>
      </c>
      <c r="J329" s="53" t="s">
        <v>1807</v>
      </c>
      <c r="K329" s="51" t="str">
        <f ca="1">LeaveTracker[[#This Row],[Days]]&amp;" "&amp;LeaveTracker[[#This Row],[Type of Leave]]</f>
        <v>1 OTHER</v>
      </c>
      <c r="L329" s="9">
        <f ca="1">NETWORKDAYS(LeaveTracker[[#This Row],[Start Date]],LeaveTracker[[#This Row],[End Date]],lstHolidays)</f>
        <v>1</v>
      </c>
      <c r="M329" s="9"/>
    </row>
    <row r="330" spans="1:13" ht="30" customHeight="1" x14ac:dyDescent="0.3">
      <c r="A330" s="51">
        <v>701</v>
      </c>
      <c r="B330" s="59">
        <v>44846</v>
      </c>
      <c r="C330" s="59">
        <v>44776</v>
      </c>
      <c r="D330" s="53" t="s">
        <v>1886</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5" t="s">
        <v>299</v>
      </c>
      <c r="J330" s="53" t="s">
        <v>1807</v>
      </c>
      <c r="K330" s="51" t="str">
        <f ca="1">LeaveTracker[[#This Row],[Days]]&amp;" "&amp;LeaveTracker[[#This Row],[Type of Leave]]</f>
        <v>1 OTHER</v>
      </c>
      <c r="L330" s="9">
        <f ca="1">NETWORKDAYS(LeaveTracker[[#This Row],[Start Date]],LeaveTracker[[#This Row],[End Date]],lstHolidays)</f>
        <v>1</v>
      </c>
      <c r="M330" s="9"/>
    </row>
    <row r="331" spans="1:13" ht="30" customHeight="1" x14ac:dyDescent="0.3">
      <c r="A331" s="51">
        <v>702</v>
      </c>
      <c r="B331" s="59">
        <v>44846</v>
      </c>
      <c r="C331" s="59">
        <v>44776</v>
      </c>
      <c r="D331" s="53" t="s">
        <v>1886</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5" t="s">
        <v>81</v>
      </c>
      <c r="J331" s="53"/>
      <c r="K331" s="51" t="str">
        <f ca="1">LeaveTracker[[#This Row],[Days]]&amp;" "&amp;LeaveTracker[[#This Row],[Type of Leave]]</f>
        <v>1 SL</v>
      </c>
      <c r="L331" s="9">
        <f ca="1">NETWORKDAYS(LeaveTracker[[#This Row],[Start Date]],LeaveTracker[[#This Row],[End Date]],lstHolidays)</f>
        <v>1</v>
      </c>
      <c r="M331" s="9"/>
    </row>
    <row r="332" spans="1:13" ht="30" customHeight="1" x14ac:dyDescent="0.3">
      <c r="A332" s="51">
        <v>703</v>
      </c>
      <c r="B332" s="59">
        <v>44846</v>
      </c>
      <c r="C332" s="59">
        <v>44774</v>
      </c>
      <c r="D332" s="53" t="s">
        <v>1831</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5" t="s">
        <v>81</v>
      </c>
      <c r="J332" s="53"/>
      <c r="K332" s="51" t="str">
        <f ca="1">LeaveTracker[[#This Row],[Days]]&amp;" "&amp;LeaveTracker[[#This Row],[Type of Leave]]</f>
        <v>0 SL</v>
      </c>
      <c r="L332" s="9">
        <f ca="1">NETWORKDAYS(LeaveTracker[[#This Row],[Start Date]],LeaveTracker[[#This Row],[End Date]],lstHolidays)</f>
        <v>0</v>
      </c>
      <c r="M332" s="9"/>
    </row>
    <row r="333" spans="1:13" ht="30" customHeight="1" x14ac:dyDescent="0.3">
      <c r="A333" s="51">
        <v>704</v>
      </c>
      <c r="B333" s="59">
        <v>44846</v>
      </c>
      <c r="C333" s="59">
        <v>44774</v>
      </c>
      <c r="D333" s="53" t="s">
        <v>1819</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5" t="s">
        <v>81</v>
      </c>
      <c r="J333" s="53"/>
      <c r="K333" s="51" t="str">
        <f ca="1">LeaveTracker[[#This Row],[Days]]&amp;" "&amp;LeaveTracker[[#This Row],[Type of Leave]]</f>
        <v>3 SL</v>
      </c>
      <c r="L333" s="9">
        <f ca="1">NETWORKDAYS(LeaveTracker[[#This Row],[Start Date]],LeaveTracker[[#This Row],[End Date]],lstHolidays)</f>
        <v>3</v>
      </c>
      <c r="M333" s="9"/>
    </row>
    <row r="334" spans="1:13" ht="30" customHeight="1" x14ac:dyDescent="0.3">
      <c r="A334" s="51">
        <v>705</v>
      </c>
      <c r="B334" s="59">
        <v>44846</v>
      </c>
      <c r="C334" s="59">
        <v>44769</v>
      </c>
      <c r="D334" s="53" t="s">
        <v>1875</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5" t="s">
        <v>299</v>
      </c>
      <c r="J334" s="53" t="s">
        <v>158</v>
      </c>
      <c r="K334" s="51" t="str">
        <f ca="1">LeaveTracker[[#This Row],[Days]]&amp;" "&amp;LeaveTracker[[#This Row],[Type of Leave]]</f>
        <v>3 OTHER</v>
      </c>
      <c r="L334" s="9">
        <f ca="1">NETWORKDAYS(LeaveTracker[[#This Row],[Start Date]],LeaveTracker[[#This Row],[End Date]],lstHolidays)</f>
        <v>3</v>
      </c>
      <c r="M334" s="9"/>
    </row>
    <row r="335" spans="1:13" ht="30" customHeight="1" x14ac:dyDescent="0.3">
      <c r="A335" s="51">
        <v>706</v>
      </c>
      <c r="B335" s="59">
        <v>44846</v>
      </c>
      <c r="C335" s="59">
        <v>44774</v>
      </c>
      <c r="D335" s="53" t="s">
        <v>1887</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5" t="s">
        <v>81</v>
      </c>
      <c r="J335" s="53"/>
      <c r="K335" s="51" t="str">
        <f ca="1">LeaveTracker[[#This Row],[Days]]&amp;" "&amp;LeaveTracker[[#This Row],[Type of Leave]]</f>
        <v>1 SL</v>
      </c>
      <c r="L335" s="9">
        <f ca="1">NETWORKDAYS(LeaveTracker[[#This Row],[Start Date]],LeaveTracker[[#This Row],[End Date]],lstHolidays)</f>
        <v>1</v>
      </c>
      <c r="M335" s="9"/>
    </row>
    <row r="336" spans="1:13" ht="30" customHeight="1" x14ac:dyDescent="0.3">
      <c r="A336" s="51">
        <v>706</v>
      </c>
      <c r="B336" s="59">
        <v>44846</v>
      </c>
      <c r="C336" s="59">
        <v>44774</v>
      </c>
      <c r="D336" s="53" t="s">
        <v>1887</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5" t="s">
        <v>81</v>
      </c>
      <c r="J336" s="53"/>
      <c r="K336" s="51" t="str">
        <f ca="1">LeaveTracker[[#This Row],[Days]]&amp;" "&amp;LeaveTracker[[#This Row],[Type of Leave]]</f>
        <v>0 SL</v>
      </c>
      <c r="L336" s="9">
        <f ca="1">NETWORKDAYS(LeaveTracker[[#This Row],[Start Date]],LeaveTracker[[#This Row],[End Date]],lstHolidays)</f>
        <v>0</v>
      </c>
      <c r="M336" s="9"/>
    </row>
    <row r="337" spans="1:13" ht="30" customHeight="1" x14ac:dyDescent="0.3">
      <c r="A337" s="51">
        <v>707</v>
      </c>
      <c r="B337" s="59">
        <v>44846</v>
      </c>
      <c r="C337" s="59">
        <v>44774</v>
      </c>
      <c r="D337" s="53" t="s">
        <v>1888</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5" t="s">
        <v>81</v>
      </c>
      <c r="J337" s="53"/>
      <c r="K337" s="51" t="str">
        <f ca="1">LeaveTracker[[#This Row],[Days]]&amp;" "&amp;LeaveTracker[[#This Row],[Type of Leave]]</f>
        <v>1 SL</v>
      </c>
      <c r="L337" s="9">
        <f ca="1">NETWORKDAYS(LeaveTracker[[#This Row],[Start Date]],LeaveTracker[[#This Row],[End Date]],lstHolidays)</f>
        <v>1</v>
      </c>
      <c r="M337" s="9"/>
    </row>
    <row r="338" spans="1:13" ht="30" customHeight="1" x14ac:dyDescent="0.3">
      <c r="A338" s="51">
        <v>708</v>
      </c>
      <c r="B338" s="59">
        <v>44846</v>
      </c>
      <c r="C338" s="59">
        <v>44774</v>
      </c>
      <c r="D338" s="53" t="s">
        <v>1889</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5" t="s">
        <v>81</v>
      </c>
      <c r="J338" s="53"/>
      <c r="K338" s="51" t="str">
        <f ca="1">LeaveTracker[[#This Row],[Days]]&amp;" "&amp;LeaveTracker[[#This Row],[Type of Leave]]</f>
        <v>2 SL</v>
      </c>
      <c r="L338" s="9">
        <f ca="1">NETWORKDAYS(LeaveTracker[[#This Row],[Start Date]],LeaveTracker[[#This Row],[End Date]],lstHolidays)</f>
        <v>2</v>
      </c>
      <c r="M338" s="9"/>
    </row>
    <row r="339" spans="1:13" ht="30" customHeight="1" x14ac:dyDescent="0.3">
      <c r="A339" s="51">
        <v>709</v>
      </c>
      <c r="B339" s="59">
        <v>44846</v>
      </c>
      <c r="C339" s="59">
        <v>44774</v>
      </c>
      <c r="D339" s="53" t="s">
        <v>1890</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5" t="s">
        <v>82</v>
      </c>
      <c r="J339" s="53"/>
      <c r="K339" s="51" t="str">
        <f ca="1">LeaveTracker[[#This Row],[Days]]&amp;" "&amp;LeaveTracker[[#This Row],[Type of Leave]]</f>
        <v>1 VL</v>
      </c>
      <c r="L339" s="9">
        <f ca="1">NETWORKDAYS(LeaveTracker[[#This Row],[Start Date]],LeaveTracker[[#This Row],[End Date]],lstHolidays)</f>
        <v>1</v>
      </c>
      <c r="M339" s="9"/>
    </row>
    <row r="340" spans="1:13" ht="30" customHeight="1" x14ac:dyDescent="0.3">
      <c r="A340" s="51">
        <v>710</v>
      </c>
      <c r="B340" s="59">
        <v>44846</v>
      </c>
      <c r="C340" s="59">
        <v>44774</v>
      </c>
      <c r="D340" s="53" t="s">
        <v>1890</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5" t="s">
        <v>81</v>
      </c>
      <c r="J340" s="53"/>
      <c r="K340" s="51" t="str">
        <f ca="1">LeaveTracker[[#This Row],[Days]]&amp;" "&amp;LeaveTracker[[#This Row],[Type of Leave]]</f>
        <v>2 SL</v>
      </c>
      <c r="L340" s="9">
        <f ca="1">NETWORKDAYS(LeaveTracker[[#This Row],[Start Date]],LeaveTracker[[#This Row],[End Date]],lstHolidays)</f>
        <v>2</v>
      </c>
      <c r="M340" s="9"/>
    </row>
    <row r="341" spans="1:13" ht="30" customHeight="1" x14ac:dyDescent="0.3">
      <c r="A341" s="51">
        <v>711</v>
      </c>
      <c r="B341" s="59">
        <v>44846</v>
      </c>
      <c r="C341" s="59">
        <v>44775</v>
      </c>
      <c r="D341" s="53" t="s">
        <v>1891</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5" t="s">
        <v>81</v>
      </c>
      <c r="J341" s="53"/>
      <c r="K341" s="51" t="str">
        <f ca="1">LeaveTracker[[#This Row],[Days]]&amp;" "&amp;LeaveTracker[[#This Row],[Type of Leave]]</f>
        <v>1 SL</v>
      </c>
      <c r="L341" s="9">
        <f ca="1">NETWORKDAYS(LeaveTracker[[#This Row],[Start Date]],LeaveTracker[[#This Row],[End Date]],lstHolidays)</f>
        <v>1</v>
      </c>
      <c r="M341" s="9"/>
    </row>
    <row r="342" spans="1:13" ht="30" customHeight="1" x14ac:dyDescent="0.3">
      <c r="A342" s="51">
        <v>712</v>
      </c>
      <c r="B342" s="59">
        <v>44846</v>
      </c>
      <c r="C342" s="59">
        <v>44771</v>
      </c>
      <c r="D342" s="53" t="s">
        <v>1748</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5" t="s">
        <v>82</v>
      </c>
      <c r="J342" s="53"/>
      <c r="K342" s="51" t="str">
        <f ca="1">LeaveTracker[[#This Row],[Days]]&amp;" "&amp;LeaveTracker[[#This Row],[Type of Leave]]</f>
        <v>1 VL</v>
      </c>
      <c r="L342" s="9">
        <f ca="1">NETWORKDAYS(LeaveTracker[[#This Row],[Start Date]],LeaveTracker[[#This Row],[End Date]],lstHolidays)</f>
        <v>1</v>
      </c>
      <c r="M342" s="9"/>
    </row>
    <row r="343" spans="1:13" ht="30" customHeight="1" x14ac:dyDescent="0.3">
      <c r="A343" s="51">
        <v>713</v>
      </c>
      <c r="B343" s="59">
        <v>44846</v>
      </c>
      <c r="C343" s="59">
        <v>44770</v>
      </c>
      <c r="D343" s="53" t="s">
        <v>1872</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5" t="s">
        <v>81</v>
      </c>
      <c r="J343" s="53"/>
      <c r="K343" s="51" t="str">
        <f ca="1">LeaveTracker[[#This Row],[Days]]&amp;" "&amp;LeaveTracker[[#This Row],[Type of Leave]]</f>
        <v>1 SL</v>
      </c>
      <c r="L343" s="9">
        <f ca="1">NETWORKDAYS(LeaveTracker[[#This Row],[Start Date]],LeaveTracker[[#This Row],[End Date]],lstHolidays)</f>
        <v>1</v>
      </c>
      <c r="M343" s="9"/>
    </row>
    <row r="344" spans="1:13" ht="30" customHeight="1" x14ac:dyDescent="0.3">
      <c r="A344" s="51">
        <v>714</v>
      </c>
      <c r="B344" s="59">
        <v>44846</v>
      </c>
      <c r="C344" s="59">
        <v>44776</v>
      </c>
      <c r="D344" s="53" t="s">
        <v>1782</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5" t="s">
        <v>81</v>
      </c>
      <c r="J344" s="53"/>
      <c r="K344" s="51" t="str">
        <f ca="1">LeaveTracker[[#This Row],[Days]]&amp;" "&amp;LeaveTracker[[#This Row],[Type of Leave]]</f>
        <v>1 SL</v>
      </c>
      <c r="L344" s="9">
        <f ca="1">NETWORKDAYS(LeaveTracker[[#This Row],[Start Date]],LeaveTracker[[#This Row],[End Date]],lstHolidays)</f>
        <v>1</v>
      </c>
      <c r="M344" s="9"/>
    </row>
    <row r="345" spans="1:13" ht="30" customHeight="1" x14ac:dyDescent="0.3">
      <c r="A345" s="51">
        <v>715</v>
      </c>
      <c r="B345" s="59">
        <v>44846</v>
      </c>
      <c r="C345" s="59">
        <v>44705</v>
      </c>
      <c r="D345" s="53" t="s">
        <v>1892</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5" t="s">
        <v>81</v>
      </c>
      <c r="J345" s="53"/>
      <c r="K345" s="51" t="str">
        <f ca="1">LeaveTracker[[#This Row],[Days]]&amp;" "&amp;LeaveTracker[[#This Row],[Type of Leave]]</f>
        <v>1 SL</v>
      </c>
      <c r="L345" s="9">
        <f ca="1">NETWORKDAYS(LeaveTracker[[#This Row],[Start Date]],LeaveTracker[[#This Row],[End Date]],lstHolidays)</f>
        <v>1</v>
      </c>
      <c r="M345" s="9"/>
    </row>
    <row r="346" spans="1:13" ht="30" customHeight="1" x14ac:dyDescent="0.3">
      <c r="A346" s="51">
        <v>716</v>
      </c>
      <c r="B346" s="59">
        <v>44846</v>
      </c>
      <c r="C346" s="59">
        <v>44774</v>
      </c>
      <c r="D346" s="53" t="s">
        <v>1784</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5" t="s">
        <v>299</v>
      </c>
      <c r="J346" s="53" t="s">
        <v>1738</v>
      </c>
      <c r="K346" s="51" t="str">
        <f ca="1">LeaveTracker[[#This Row],[Days]]&amp;" "&amp;LeaveTracker[[#This Row],[Type of Leave]]</f>
        <v>3 OTHER</v>
      </c>
      <c r="L346" s="9">
        <f ca="1">NETWORKDAYS(LeaveTracker[[#This Row],[Start Date]],LeaveTracker[[#This Row],[End Date]],lstHolidays)</f>
        <v>3</v>
      </c>
      <c r="M346" s="9"/>
    </row>
    <row r="347" spans="1:13" ht="30" customHeight="1" x14ac:dyDescent="0.3">
      <c r="A347" s="51">
        <v>717</v>
      </c>
      <c r="B347" s="59">
        <v>44846</v>
      </c>
      <c r="C347" s="59">
        <v>44774</v>
      </c>
      <c r="D347" s="53" t="s">
        <v>1776</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5" t="s">
        <v>81</v>
      </c>
      <c r="J347" s="53"/>
      <c r="K347" s="51" t="str">
        <f ca="1">LeaveTracker[[#This Row],[Days]]&amp;" "&amp;LeaveTracker[[#This Row],[Type of Leave]]</f>
        <v>1 SL</v>
      </c>
      <c r="L347" s="9">
        <f ca="1">NETWORKDAYS(LeaveTracker[[#This Row],[Start Date]],LeaveTracker[[#This Row],[End Date]],lstHolidays)</f>
        <v>1</v>
      </c>
      <c r="M347" s="9"/>
    </row>
    <row r="348" spans="1:13" ht="30" customHeight="1" x14ac:dyDescent="0.3">
      <c r="A348" s="51">
        <v>718</v>
      </c>
      <c r="B348" s="59">
        <v>44846</v>
      </c>
      <c r="C348" s="59">
        <v>44777</v>
      </c>
      <c r="D348" s="53" t="s">
        <v>1893</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5" t="s">
        <v>81</v>
      </c>
      <c r="J348" s="53"/>
      <c r="K348" s="51" t="str">
        <f ca="1">LeaveTracker[[#This Row],[Days]]&amp;" "&amp;LeaveTracker[[#This Row],[Type of Leave]]</f>
        <v>1 SL</v>
      </c>
      <c r="L348" s="9">
        <f ca="1">NETWORKDAYS(LeaveTracker[[#This Row],[Start Date]],LeaveTracker[[#This Row],[End Date]],lstHolidays)</f>
        <v>1</v>
      </c>
      <c r="M348" s="9"/>
    </row>
    <row r="349" spans="1:13" ht="30" customHeight="1" x14ac:dyDescent="0.3">
      <c r="A349" s="51">
        <v>718</v>
      </c>
      <c r="B349" s="59">
        <v>44846</v>
      </c>
      <c r="C349" s="59">
        <v>44777</v>
      </c>
      <c r="D349" s="53" t="s">
        <v>1893</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5" t="s">
        <v>81</v>
      </c>
      <c r="J349" s="53"/>
      <c r="K349" s="51" t="str">
        <f ca="1">LeaveTracker[[#This Row],[Days]]&amp;" "&amp;LeaveTracker[[#This Row],[Type of Leave]]</f>
        <v>3 SL</v>
      </c>
      <c r="L349" s="9">
        <f ca="1">NETWORKDAYS(LeaveTracker[[#This Row],[Start Date]],LeaveTracker[[#This Row],[End Date]],lstHolidays)</f>
        <v>3</v>
      </c>
      <c r="M349" s="9"/>
    </row>
    <row r="350" spans="1:13" ht="30" customHeight="1" x14ac:dyDescent="0.3">
      <c r="A350" s="51">
        <v>719</v>
      </c>
      <c r="B350" s="59">
        <v>44846</v>
      </c>
      <c r="C350" s="59">
        <v>44790</v>
      </c>
      <c r="D350" s="53" t="s">
        <v>1893</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5" t="s">
        <v>81</v>
      </c>
      <c r="J350" s="53"/>
      <c r="K350" s="51" t="str">
        <f ca="1">LeaveTracker[[#This Row],[Days]]&amp;" "&amp;LeaveTracker[[#This Row],[Type of Leave]]</f>
        <v>1 SL</v>
      </c>
      <c r="L350" s="9">
        <f ca="1">NETWORKDAYS(LeaveTracker[[#This Row],[Start Date]],LeaveTracker[[#This Row],[End Date]],lstHolidays)</f>
        <v>1</v>
      </c>
      <c r="M350" s="9"/>
    </row>
    <row r="351" spans="1:13" ht="30" customHeight="1" x14ac:dyDescent="0.3">
      <c r="A351" s="51">
        <v>719</v>
      </c>
      <c r="B351" s="59">
        <v>44846</v>
      </c>
      <c r="C351" s="59">
        <v>44790</v>
      </c>
      <c r="D351" s="53" t="s">
        <v>1893</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5" t="s">
        <v>81</v>
      </c>
      <c r="J351" s="53"/>
      <c r="K351" s="51" t="str">
        <f ca="1">LeaveTracker[[#This Row],[Days]]&amp;" "&amp;LeaveTracker[[#This Row],[Type of Leave]]</f>
        <v>2 SL</v>
      </c>
      <c r="L351" s="9">
        <f ca="1">NETWORKDAYS(LeaveTracker[[#This Row],[Start Date]],LeaveTracker[[#This Row],[End Date]],lstHolidays)</f>
        <v>2</v>
      </c>
      <c r="M351" s="9"/>
    </row>
    <row r="352" spans="1:13" ht="30" customHeight="1" x14ac:dyDescent="0.3">
      <c r="A352" s="51">
        <v>720</v>
      </c>
      <c r="B352" s="59">
        <v>44846</v>
      </c>
      <c r="C352" s="59">
        <v>44767</v>
      </c>
      <c r="D352" s="53" t="s">
        <v>1781</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5" t="s">
        <v>81</v>
      </c>
      <c r="J352" s="53"/>
      <c r="K352" s="51" t="str">
        <f ca="1">LeaveTracker[[#This Row],[Days]]&amp;" "&amp;LeaveTracker[[#This Row],[Type of Leave]]</f>
        <v>1 SL</v>
      </c>
      <c r="L352" s="9">
        <f ca="1">NETWORKDAYS(LeaveTracker[[#This Row],[Start Date]],LeaveTracker[[#This Row],[End Date]],lstHolidays)</f>
        <v>1</v>
      </c>
      <c r="M352" s="9"/>
    </row>
    <row r="353" spans="1:13" ht="30" customHeight="1" x14ac:dyDescent="0.3">
      <c r="A353" s="51">
        <v>720</v>
      </c>
      <c r="B353" s="59">
        <v>44846</v>
      </c>
      <c r="C353" s="59">
        <v>44767</v>
      </c>
      <c r="D353" s="53" t="s">
        <v>1781</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5" t="s">
        <v>81</v>
      </c>
      <c r="J353" s="53"/>
      <c r="K353" s="51" t="str">
        <f ca="1">LeaveTracker[[#This Row],[Days]]&amp;" "&amp;LeaveTracker[[#This Row],[Type of Leave]]</f>
        <v>0 SL</v>
      </c>
      <c r="L353" s="9">
        <f ca="1">NETWORKDAYS(LeaveTracker[[#This Row],[Start Date]],LeaveTracker[[#This Row],[End Date]],lstHolidays)</f>
        <v>0</v>
      </c>
      <c r="M353" s="9"/>
    </row>
    <row r="354" spans="1:13" ht="30" customHeight="1" x14ac:dyDescent="0.3">
      <c r="A354" s="51">
        <v>720</v>
      </c>
      <c r="B354" s="59">
        <v>44846</v>
      </c>
      <c r="C354" s="59">
        <v>44767</v>
      </c>
      <c r="D354" s="53" t="s">
        <v>1781</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5" t="s">
        <v>81</v>
      </c>
      <c r="J354" s="53"/>
      <c r="K354" s="51" t="str">
        <f ca="1">LeaveTracker[[#This Row],[Days]]&amp;" "&amp;LeaveTracker[[#This Row],[Type of Leave]]</f>
        <v>4 SL</v>
      </c>
      <c r="L354" s="9">
        <f ca="1">NETWORKDAYS(LeaveTracker[[#This Row],[Start Date]],LeaveTracker[[#This Row],[End Date]],lstHolidays)</f>
        <v>4</v>
      </c>
      <c r="M354" s="9"/>
    </row>
    <row r="355" spans="1:13" ht="30" customHeight="1" x14ac:dyDescent="0.3">
      <c r="A355" s="51">
        <v>720</v>
      </c>
      <c r="B355" s="59">
        <v>44846</v>
      </c>
      <c r="C355" s="59">
        <v>44767</v>
      </c>
      <c r="D355" s="53" t="s">
        <v>1781</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5" t="s">
        <v>81</v>
      </c>
      <c r="J355" s="53"/>
      <c r="K355" s="51" t="str">
        <f ca="1">LeaveTracker[[#This Row],[Days]]&amp;" "&amp;LeaveTracker[[#This Row],[Type of Leave]]</f>
        <v>2 SL</v>
      </c>
      <c r="L355" s="9">
        <f ca="1">NETWORKDAYS(LeaveTracker[[#This Row],[Start Date]],LeaveTracker[[#This Row],[End Date]],lstHolidays)</f>
        <v>2</v>
      </c>
      <c r="M355" s="9"/>
    </row>
    <row r="356" spans="1:13" ht="30" customHeight="1" x14ac:dyDescent="0.3">
      <c r="A356" s="51">
        <v>721</v>
      </c>
      <c r="B356" s="59">
        <v>44846</v>
      </c>
      <c r="C356" s="59">
        <v>44756</v>
      </c>
      <c r="D356" s="53" t="s">
        <v>1875</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5" t="s">
        <v>81</v>
      </c>
      <c r="J356" s="53"/>
      <c r="K356" s="51" t="str">
        <f ca="1">LeaveTracker[[#This Row],[Days]]&amp;" "&amp;LeaveTracker[[#This Row],[Type of Leave]]</f>
        <v>3 SL</v>
      </c>
      <c r="L356" s="9">
        <f ca="1">NETWORKDAYS(LeaveTracker[[#This Row],[Start Date]],LeaveTracker[[#This Row],[End Date]],lstHolidays)</f>
        <v>3</v>
      </c>
      <c r="M356" s="9"/>
    </row>
    <row r="357" spans="1:13" ht="30" customHeight="1" x14ac:dyDescent="0.3">
      <c r="A357" s="51">
        <v>722</v>
      </c>
      <c r="B357" s="59">
        <v>44846</v>
      </c>
      <c r="C357" s="59">
        <v>44750</v>
      </c>
      <c r="D357" s="53" t="s">
        <v>1862</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5" t="s">
        <v>81</v>
      </c>
      <c r="J357" s="53"/>
      <c r="K357" s="51" t="str">
        <f ca="1">LeaveTracker[[#This Row],[Days]]&amp;" "&amp;LeaveTracker[[#This Row],[Type of Leave]]</f>
        <v>3 SL</v>
      </c>
      <c r="L357" s="9">
        <f ca="1">NETWORKDAYS(LeaveTracker[[#This Row],[Start Date]],LeaveTracker[[#This Row],[End Date]],lstHolidays)</f>
        <v>3</v>
      </c>
      <c r="M357" s="9"/>
    </row>
    <row r="358" spans="1:13" ht="30" customHeight="1" x14ac:dyDescent="0.3">
      <c r="A358" s="51">
        <v>723</v>
      </c>
      <c r="B358" s="59">
        <v>44846</v>
      </c>
      <c r="C358" s="59">
        <v>44712</v>
      </c>
      <c r="D358" s="53" t="s">
        <v>1774</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5" t="s">
        <v>81</v>
      </c>
      <c r="J358" s="53"/>
      <c r="K358" s="51" t="str">
        <f ca="1">LeaveTracker[[#This Row],[Days]]&amp;" "&amp;LeaveTracker[[#This Row],[Type of Leave]]</f>
        <v>1 SL</v>
      </c>
      <c r="L358" s="9">
        <f ca="1">NETWORKDAYS(LeaveTracker[[#This Row],[Start Date]],LeaveTracker[[#This Row],[End Date]],lstHolidays)</f>
        <v>1</v>
      </c>
      <c r="M358" s="9"/>
    </row>
    <row r="359" spans="1:13" ht="30" customHeight="1" x14ac:dyDescent="0.3">
      <c r="A359" s="51">
        <v>724</v>
      </c>
      <c r="B359" s="59">
        <v>44846</v>
      </c>
      <c r="C359" s="59">
        <v>44706</v>
      </c>
      <c r="D359" s="53" t="s">
        <v>1775</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5" t="s">
        <v>299</v>
      </c>
      <c r="J359" s="53" t="s">
        <v>646</v>
      </c>
      <c r="K359" s="51" t="str">
        <f ca="1">LeaveTracker[[#This Row],[Days]]&amp;" "&amp;LeaveTracker[[#This Row],[Type of Leave]]</f>
        <v>1 OTHER</v>
      </c>
      <c r="L359" s="9">
        <f ca="1">NETWORKDAYS(LeaveTracker[[#This Row],[Start Date]],LeaveTracker[[#This Row],[End Date]],lstHolidays)</f>
        <v>1</v>
      </c>
      <c r="M359" s="9"/>
    </row>
    <row r="360" spans="1:13" ht="30" customHeight="1" x14ac:dyDescent="0.3">
      <c r="A360" s="51">
        <v>725</v>
      </c>
      <c r="B360" s="59">
        <v>44846</v>
      </c>
      <c r="C360" s="59">
        <v>44775</v>
      </c>
      <c r="D360" s="53" t="s">
        <v>1823</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5" t="s">
        <v>81</v>
      </c>
      <c r="J360" s="53"/>
      <c r="K360" s="51" t="str">
        <f ca="1">LeaveTracker[[#This Row],[Days]]&amp;" "&amp;LeaveTracker[[#This Row],[Type of Leave]]</f>
        <v>1 SL</v>
      </c>
      <c r="L360" s="9">
        <f ca="1">NETWORKDAYS(LeaveTracker[[#This Row],[Start Date]],LeaveTracker[[#This Row],[End Date]],lstHolidays)</f>
        <v>1</v>
      </c>
      <c r="M360" s="9"/>
    </row>
    <row r="361" spans="1:13" ht="30" customHeight="1" x14ac:dyDescent="0.3">
      <c r="A361" s="51">
        <v>726</v>
      </c>
      <c r="B361" s="59">
        <v>44846</v>
      </c>
      <c r="C361" s="59">
        <v>44685</v>
      </c>
      <c r="D361" s="53" t="s">
        <v>1894</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5" t="s">
        <v>77</v>
      </c>
      <c r="J361" s="53"/>
      <c r="K361" s="51" t="str">
        <f ca="1">LeaveTracker[[#This Row],[Days]]&amp;" "&amp;LeaveTracker[[#This Row],[Type of Leave]]</f>
        <v>3 Paternity</v>
      </c>
      <c r="L361" s="9">
        <f ca="1">NETWORKDAYS(LeaveTracker[[#This Row],[Start Date]],LeaveTracker[[#This Row],[End Date]],lstHolidays)</f>
        <v>3</v>
      </c>
      <c r="M361" s="9"/>
    </row>
    <row r="362" spans="1:13" ht="30" customHeight="1" x14ac:dyDescent="0.3">
      <c r="A362" s="51">
        <v>726</v>
      </c>
      <c r="B362" s="59">
        <v>44846</v>
      </c>
      <c r="C362" s="59">
        <v>44685</v>
      </c>
      <c r="D362" s="53" t="s">
        <v>1894</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5" t="s">
        <v>77</v>
      </c>
      <c r="J362" s="53"/>
      <c r="K362" s="51" t="str">
        <f ca="1">LeaveTracker[[#This Row],[Days]]&amp;" "&amp;LeaveTracker[[#This Row],[Type of Leave]]</f>
        <v>4 Paternity</v>
      </c>
      <c r="L362" s="9">
        <f ca="1">NETWORKDAYS(LeaveTracker[[#This Row],[Start Date]],LeaveTracker[[#This Row],[End Date]],lstHolidays)</f>
        <v>4</v>
      </c>
      <c r="M362" s="9"/>
    </row>
    <row r="363" spans="1:13" ht="30" customHeight="1" x14ac:dyDescent="0.3">
      <c r="A363" s="51">
        <v>727</v>
      </c>
      <c r="B363" s="59">
        <v>44846</v>
      </c>
      <c r="C363" s="59">
        <v>44713</v>
      </c>
      <c r="D363" s="53" t="s">
        <v>1894</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5" t="s">
        <v>299</v>
      </c>
      <c r="J363" s="53" t="s">
        <v>1807</v>
      </c>
      <c r="K363" s="51" t="str">
        <f ca="1">LeaveTracker[[#This Row],[Days]]&amp;" "&amp;LeaveTracker[[#This Row],[Type of Leave]]</f>
        <v>1 OTHER</v>
      </c>
      <c r="L363" s="9">
        <f ca="1">NETWORKDAYS(LeaveTracker[[#This Row],[Start Date]],LeaveTracker[[#This Row],[End Date]],lstHolidays)</f>
        <v>1</v>
      </c>
      <c r="M363" s="9"/>
    </row>
    <row r="364" spans="1:13" ht="30" customHeight="1" x14ac:dyDescent="0.3">
      <c r="A364" s="51">
        <v>728</v>
      </c>
      <c r="B364" s="59">
        <v>44846</v>
      </c>
      <c r="C364" s="59">
        <v>44845</v>
      </c>
      <c r="D364" s="53" t="s">
        <v>1895</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5" t="s">
        <v>81</v>
      </c>
      <c r="J364" s="53"/>
      <c r="K364" s="51" t="str">
        <f ca="1">LeaveTracker[[#This Row],[Days]]&amp;" "&amp;LeaveTracker[[#This Row],[Type of Leave]]</f>
        <v>2 SL</v>
      </c>
      <c r="L364" s="9">
        <f ca="1">NETWORKDAYS(LeaveTracker[[#This Row],[Start Date]],LeaveTracker[[#This Row],[End Date]],lstHolidays)</f>
        <v>2</v>
      </c>
      <c r="M364" s="9"/>
    </row>
    <row r="365" spans="1:13" ht="30" customHeight="1" x14ac:dyDescent="0.3">
      <c r="A365" s="51">
        <v>729</v>
      </c>
      <c r="B365" s="59">
        <v>44846</v>
      </c>
      <c r="C365" s="59">
        <v>44844</v>
      </c>
      <c r="D365" s="53" t="s">
        <v>1844</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5" t="s">
        <v>81</v>
      </c>
      <c r="J365" s="53"/>
      <c r="K365" s="51" t="str">
        <f ca="1">LeaveTracker[[#This Row],[Days]]&amp;" "&amp;LeaveTracker[[#This Row],[Type of Leave]]</f>
        <v>4 SL</v>
      </c>
      <c r="L365" s="9">
        <f ca="1">NETWORKDAYS(LeaveTracker[[#This Row],[Start Date]],LeaveTracker[[#This Row],[End Date]],lstHolidays)</f>
        <v>4</v>
      </c>
      <c r="M365" s="9"/>
    </row>
    <row r="366" spans="1:13" ht="30" customHeight="1" x14ac:dyDescent="0.3">
      <c r="A366" s="51">
        <v>730</v>
      </c>
      <c r="B366" s="59">
        <v>44846</v>
      </c>
      <c r="C366" s="59">
        <v>44816</v>
      </c>
      <c r="D366" s="53" t="s">
        <v>1760</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5" t="s">
        <v>81</v>
      </c>
      <c r="J366" s="53"/>
      <c r="K366" s="51" t="str">
        <f ca="1">LeaveTracker[[#This Row],[Days]]&amp;" "&amp;LeaveTracker[[#This Row],[Type of Leave]]</f>
        <v>1 SL</v>
      </c>
      <c r="L366" s="9">
        <f ca="1">NETWORKDAYS(LeaveTracker[[#This Row],[Start Date]],LeaveTracker[[#This Row],[End Date]],lstHolidays)</f>
        <v>1</v>
      </c>
      <c r="M366" s="9"/>
    </row>
    <row r="367" spans="1:13" ht="30" customHeight="1" x14ac:dyDescent="0.3">
      <c r="A367" s="51">
        <v>731</v>
      </c>
      <c r="B367" s="59">
        <v>44846</v>
      </c>
      <c r="C367" s="59">
        <v>44850</v>
      </c>
      <c r="D367" s="53" t="s">
        <v>1896</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5" t="s">
        <v>81</v>
      </c>
      <c r="J367" s="53"/>
      <c r="K367" s="51" t="str">
        <f ca="1">LeaveTracker[[#This Row],[Days]]&amp;" "&amp;LeaveTracker[[#This Row],[Type of Leave]]</f>
        <v>1 SL</v>
      </c>
      <c r="L367" s="9">
        <f ca="1">NETWORKDAYS(LeaveTracker[[#This Row],[Start Date]],LeaveTracker[[#This Row],[End Date]],lstHolidays)</f>
        <v>1</v>
      </c>
      <c r="M367" s="9"/>
    </row>
    <row r="368" spans="1:13" ht="30" customHeight="1" x14ac:dyDescent="0.3">
      <c r="A368" s="51">
        <v>732</v>
      </c>
      <c r="B368" s="59">
        <v>44846</v>
      </c>
      <c r="C368" s="59">
        <v>44785</v>
      </c>
      <c r="D368" s="53" t="s">
        <v>1897</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5" t="s">
        <v>81</v>
      </c>
      <c r="J368" s="53"/>
      <c r="K368" s="51" t="str">
        <f ca="1">LeaveTracker[[#This Row],[Days]]&amp;" "&amp;LeaveTracker[[#This Row],[Type of Leave]]</f>
        <v>1 SL</v>
      </c>
      <c r="L368" s="9">
        <f ca="1">NETWORKDAYS(LeaveTracker[[#This Row],[Start Date]],LeaveTracker[[#This Row],[End Date]],lstHolidays)</f>
        <v>1</v>
      </c>
      <c r="M368" s="9"/>
    </row>
    <row r="369" spans="1:13" ht="30" customHeight="1" x14ac:dyDescent="0.3">
      <c r="A369" s="51">
        <v>733</v>
      </c>
      <c r="B369" s="59">
        <v>44846</v>
      </c>
      <c r="C369" s="59">
        <v>44785</v>
      </c>
      <c r="D369" s="53" t="s">
        <v>1741</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5" t="s">
        <v>82</v>
      </c>
      <c r="J369" s="53"/>
      <c r="K369" s="51" t="str">
        <f ca="1">LeaveTracker[[#This Row],[Days]]&amp;" "&amp;LeaveTracker[[#This Row],[Type of Leave]]</f>
        <v>1 VL</v>
      </c>
      <c r="L369" s="9">
        <f ca="1">NETWORKDAYS(LeaveTracker[[#This Row],[Start Date]],LeaveTracker[[#This Row],[End Date]],lstHolidays)</f>
        <v>1</v>
      </c>
      <c r="M369" s="9"/>
    </row>
    <row r="370" spans="1:13" ht="30" customHeight="1" x14ac:dyDescent="0.3">
      <c r="A370" s="51">
        <v>734</v>
      </c>
      <c r="B370" s="59">
        <v>44846</v>
      </c>
      <c r="C370" s="59">
        <v>44777</v>
      </c>
      <c r="D370" s="53" t="s">
        <v>1851</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5" t="s">
        <v>299</v>
      </c>
      <c r="J370" s="53" t="s">
        <v>1807</v>
      </c>
      <c r="K370" s="51" t="str">
        <f ca="1">LeaveTracker[[#This Row],[Days]]&amp;" "&amp;LeaveTracker[[#This Row],[Type of Leave]]</f>
        <v>1 OTHER</v>
      </c>
      <c r="L370" s="9">
        <f ca="1">NETWORKDAYS(LeaveTracker[[#This Row],[Start Date]],LeaveTracker[[#This Row],[End Date]],lstHolidays)</f>
        <v>1</v>
      </c>
      <c r="M370" s="9"/>
    </row>
    <row r="371" spans="1:13" ht="30" customHeight="1" x14ac:dyDescent="0.3">
      <c r="A371" s="51">
        <v>735</v>
      </c>
      <c r="B371" s="59">
        <v>44846</v>
      </c>
      <c r="C371" s="59">
        <v>44715</v>
      </c>
      <c r="D371" s="53" t="s">
        <v>1890</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5" t="s">
        <v>299</v>
      </c>
      <c r="J371" s="53" t="s">
        <v>1807</v>
      </c>
      <c r="K371" s="51" t="str">
        <f ca="1">LeaveTracker[[#This Row],[Days]]&amp;" "&amp;LeaveTracker[[#This Row],[Type of Leave]]</f>
        <v>1 OTHER</v>
      </c>
      <c r="L371" s="9">
        <f ca="1">NETWORKDAYS(LeaveTracker[[#This Row],[Start Date]],LeaveTracker[[#This Row],[End Date]],lstHolidays)</f>
        <v>1</v>
      </c>
      <c r="M371" s="9"/>
    </row>
    <row r="372" spans="1:13" ht="30" customHeight="1" x14ac:dyDescent="0.3">
      <c r="A372" s="51">
        <v>736</v>
      </c>
      <c r="B372" s="59">
        <v>44846</v>
      </c>
      <c r="C372" s="59">
        <v>44820</v>
      </c>
      <c r="D372" s="53" t="s">
        <v>1822</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5" t="s">
        <v>81</v>
      </c>
      <c r="J372" s="53"/>
      <c r="K372" s="51" t="str">
        <f ca="1">LeaveTracker[[#This Row],[Days]]&amp;" "&amp;LeaveTracker[[#This Row],[Type of Leave]]</f>
        <v>3 SL</v>
      </c>
      <c r="L372" s="9">
        <f ca="1">NETWORKDAYS(LeaveTracker[[#This Row],[Start Date]],LeaveTracker[[#This Row],[End Date]],lstHolidays)</f>
        <v>3</v>
      </c>
      <c r="M372" s="9"/>
    </row>
    <row r="373" spans="1:13" ht="30" customHeight="1" x14ac:dyDescent="0.3">
      <c r="A373" s="51">
        <v>737</v>
      </c>
      <c r="B373" s="59">
        <v>44846</v>
      </c>
      <c r="C373" s="59">
        <v>44806</v>
      </c>
      <c r="D373" s="53" t="s">
        <v>1898</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5" t="s">
        <v>1025</v>
      </c>
      <c r="J373" s="53" t="s">
        <v>1025</v>
      </c>
      <c r="K373" s="51" t="str">
        <f ca="1">LeaveTracker[[#This Row],[Days]]&amp;" "&amp;LeaveTracker[[#This Row],[Type of Leave]]</f>
        <v>1 WITHOUTPAY</v>
      </c>
      <c r="L373" s="9">
        <f ca="1">NETWORKDAYS(LeaveTracker[[#This Row],[Start Date]],LeaveTracker[[#This Row],[End Date]],lstHolidays)</f>
        <v>1</v>
      </c>
      <c r="M373" s="9"/>
    </row>
    <row r="374" spans="1:13" ht="30" customHeight="1" x14ac:dyDescent="0.3">
      <c r="A374" s="51">
        <v>738</v>
      </c>
      <c r="B374" s="59">
        <v>44846</v>
      </c>
      <c r="C374" s="59">
        <v>44806</v>
      </c>
      <c r="D374" s="53" t="s">
        <v>1828</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5" t="s">
        <v>1025</v>
      </c>
      <c r="J374" s="53" t="s">
        <v>81</v>
      </c>
      <c r="K374" s="51" t="str">
        <f ca="1">LeaveTracker[[#This Row],[Days]]&amp;" "&amp;LeaveTracker[[#This Row],[Type of Leave]]</f>
        <v>1 WITHOUTPAY</v>
      </c>
      <c r="L374" s="9">
        <f ca="1">NETWORKDAYS(LeaveTracker[[#This Row],[Start Date]],LeaveTracker[[#This Row],[End Date]],lstHolidays)</f>
        <v>1</v>
      </c>
      <c r="M374" s="9"/>
    </row>
    <row r="375" spans="1:13" ht="30" customHeight="1" x14ac:dyDescent="0.3">
      <c r="A375" s="51">
        <v>739</v>
      </c>
      <c r="B375" s="59">
        <v>44846</v>
      </c>
      <c r="C375" s="59">
        <v>44806</v>
      </c>
      <c r="D375" s="53" t="s">
        <v>1833</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5" t="s">
        <v>1025</v>
      </c>
      <c r="J375" s="53" t="s">
        <v>81</v>
      </c>
      <c r="K375" s="51" t="str">
        <f ca="1">LeaveTracker[[#This Row],[Days]]&amp;" "&amp;LeaveTracker[[#This Row],[Type of Leave]]</f>
        <v>1 WITHOUTPAY</v>
      </c>
      <c r="L375" s="9">
        <f ca="1">NETWORKDAYS(LeaveTracker[[#This Row],[Start Date]],LeaveTracker[[#This Row],[End Date]],lstHolidays)</f>
        <v>1</v>
      </c>
      <c r="M375" s="9"/>
    </row>
    <row r="376" spans="1:13" ht="30" customHeight="1" x14ac:dyDescent="0.3">
      <c r="A376" s="51">
        <v>740</v>
      </c>
      <c r="B376" s="59">
        <v>44846</v>
      </c>
      <c r="C376" s="59">
        <v>44795</v>
      </c>
      <c r="D376" s="53" t="s">
        <v>1819</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5" t="s">
        <v>81</v>
      </c>
      <c r="J376" s="53"/>
      <c r="K376" s="51" t="str">
        <f ca="1">LeaveTracker[[#This Row],[Days]]&amp;" "&amp;LeaveTracker[[#This Row],[Type of Leave]]</f>
        <v>2 SL</v>
      </c>
      <c r="L376" s="9">
        <f ca="1">NETWORKDAYS(LeaveTracker[[#This Row],[Start Date]],LeaveTracker[[#This Row],[End Date]],lstHolidays)</f>
        <v>2</v>
      </c>
      <c r="M376" s="9"/>
    </row>
    <row r="377" spans="1:13" ht="30" customHeight="1" x14ac:dyDescent="0.3">
      <c r="A377" s="51">
        <v>741</v>
      </c>
      <c r="B377" s="59">
        <v>44846</v>
      </c>
      <c r="C377" s="59">
        <v>44831</v>
      </c>
      <c r="D377" s="53" t="s">
        <v>1819</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5" t="s">
        <v>81</v>
      </c>
      <c r="J377" s="53"/>
      <c r="K377" s="51" t="str">
        <f ca="1">LeaveTracker[[#This Row],[Days]]&amp;" "&amp;LeaveTracker[[#This Row],[Type of Leave]]</f>
        <v>2 SL</v>
      </c>
      <c r="L377" s="9">
        <f ca="1">NETWORKDAYS(LeaveTracker[[#This Row],[Start Date]],LeaveTracker[[#This Row],[End Date]],lstHolidays)</f>
        <v>2</v>
      </c>
      <c r="M377" s="9"/>
    </row>
    <row r="378" spans="1:13" ht="30" customHeight="1" x14ac:dyDescent="0.3">
      <c r="A378" s="51">
        <v>742</v>
      </c>
      <c r="B378" s="59">
        <v>44846</v>
      </c>
      <c r="C378" s="59">
        <v>44795</v>
      </c>
      <c r="D378" s="53" t="s">
        <v>1819</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5" t="s">
        <v>81</v>
      </c>
      <c r="J378" s="53"/>
      <c r="K378" s="51" t="str">
        <f ca="1">LeaveTracker[[#This Row],[Days]]&amp;" "&amp;LeaveTracker[[#This Row],[Type of Leave]]</f>
        <v>2 SL</v>
      </c>
      <c r="L378" s="9">
        <f ca="1">NETWORKDAYS(LeaveTracker[[#This Row],[Start Date]],LeaveTracker[[#This Row],[End Date]],lstHolidays)</f>
        <v>2</v>
      </c>
      <c r="M378" s="9"/>
    </row>
    <row r="379" spans="1:13" ht="30" customHeight="1" x14ac:dyDescent="0.3">
      <c r="A379" s="51">
        <v>743</v>
      </c>
      <c r="B379" s="59">
        <v>44846</v>
      </c>
      <c r="C379" s="59">
        <v>44831</v>
      </c>
      <c r="D379" s="53" t="s">
        <v>1825</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5" t="s">
        <v>81</v>
      </c>
      <c r="J379" s="53"/>
      <c r="K379" s="51" t="str">
        <f ca="1">LeaveTracker[[#This Row],[Days]]&amp;" "&amp;LeaveTracker[[#This Row],[Type of Leave]]</f>
        <v>2 SL</v>
      </c>
      <c r="L379" s="9">
        <f ca="1">NETWORKDAYS(LeaveTracker[[#This Row],[Start Date]],LeaveTracker[[#This Row],[End Date]],lstHolidays)</f>
        <v>2</v>
      </c>
      <c r="M379" s="9"/>
    </row>
    <row r="380" spans="1:13" ht="30" customHeight="1" x14ac:dyDescent="0.3">
      <c r="A380" s="51">
        <v>744</v>
      </c>
      <c r="B380" s="59">
        <v>44846</v>
      </c>
      <c r="C380" s="59">
        <v>44832</v>
      </c>
      <c r="D380" s="53" t="s">
        <v>1899</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5" t="s">
        <v>81</v>
      </c>
      <c r="J380" s="53"/>
      <c r="K380" s="51" t="str">
        <f ca="1">LeaveTracker[[#This Row],[Days]]&amp;" "&amp;LeaveTracker[[#This Row],[Type of Leave]]</f>
        <v>5 SL</v>
      </c>
      <c r="L380" s="9">
        <f ca="1">NETWORKDAYS(LeaveTracker[[#This Row],[Start Date]],LeaveTracker[[#This Row],[End Date]],lstHolidays)</f>
        <v>5</v>
      </c>
      <c r="M380" s="9"/>
    </row>
    <row r="381" spans="1:13" ht="30" customHeight="1" x14ac:dyDescent="0.3">
      <c r="A381" s="51">
        <v>744</v>
      </c>
      <c r="B381" s="59">
        <v>44846</v>
      </c>
      <c r="C381" s="59">
        <v>44832</v>
      </c>
      <c r="D381" s="53" t="s">
        <v>1899</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5" t="s">
        <v>81</v>
      </c>
      <c r="J381" s="53"/>
      <c r="K381" s="51" t="str">
        <f ca="1">LeaveTracker[[#This Row],[Days]]&amp;" "&amp;LeaveTracker[[#This Row],[Type of Leave]]</f>
        <v>3 SL</v>
      </c>
      <c r="L381" s="9">
        <f ca="1">NETWORKDAYS(LeaveTracker[[#This Row],[Start Date]],LeaveTracker[[#This Row],[End Date]],lstHolidays)</f>
        <v>3</v>
      </c>
      <c r="M381" s="9"/>
    </row>
    <row r="382" spans="1:13" ht="30" customHeight="1" x14ac:dyDescent="0.3">
      <c r="A382" s="51">
        <v>745</v>
      </c>
      <c r="B382" s="59">
        <v>44846</v>
      </c>
      <c r="C382" s="59">
        <v>44832</v>
      </c>
      <c r="D382" s="53" t="s">
        <v>1899</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5" t="s">
        <v>82</v>
      </c>
      <c r="J382" s="53"/>
      <c r="K382" s="51" t="str">
        <f ca="1">LeaveTracker[[#This Row],[Days]]&amp;" "&amp;LeaveTracker[[#This Row],[Type of Leave]]</f>
        <v>2 VL</v>
      </c>
      <c r="L382" s="9">
        <f ca="1">NETWORKDAYS(LeaveTracker[[#This Row],[Start Date]],LeaveTracker[[#This Row],[End Date]],lstHolidays)</f>
        <v>2</v>
      </c>
      <c r="M382" s="9"/>
    </row>
    <row r="383" spans="1:13" ht="30" customHeight="1" x14ac:dyDescent="0.3">
      <c r="A383" s="51">
        <v>745</v>
      </c>
      <c r="B383" s="59">
        <v>44846</v>
      </c>
      <c r="C383" s="59">
        <v>44832</v>
      </c>
      <c r="D383" s="53" t="s">
        <v>1899</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5" t="s">
        <v>82</v>
      </c>
      <c r="J383" s="53"/>
      <c r="K383" s="51" t="str">
        <f ca="1">LeaveTracker[[#This Row],[Days]]&amp;" "&amp;LeaveTracker[[#This Row],[Type of Leave]]</f>
        <v>5 VL</v>
      </c>
      <c r="L383" s="9">
        <f ca="1">NETWORKDAYS(LeaveTracker[[#This Row],[Start Date]],LeaveTracker[[#This Row],[End Date]],lstHolidays)</f>
        <v>5</v>
      </c>
      <c r="M383" s="9"/>
    </row>
    <row r="384" spans="1:13" ht="30" customHeight="1" x14ac:dyDescent="0.3">
      <c r="A384" s="51">
        <v>745</v>
      </c>
      <c r="B384" s="59">
        <v>44846</v>
      </c>
      <c r="C384" s="59">
        <v>44832</v>
      </c>
      <c r="D384" s="53" t="s">
        <v>1899</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5" t="s">
        <v>82</v>
      </c>
      <c r="J384" s="53"/>
      <c r="K384" s="51" t="str">
        <f ca="1">LeaveTracker[[#This Row],[Days]]&amp;" "&amp;LeaveTracker[[#This Row],[Type of Leave]]</f>
        <v>2 VL</v>
      </c>
      <c r="L384" s="9">
        <f ca="1">NETWORKDAYS(LeaveTracker[[#This Row],[Start Date]],LeaveTracker[[#This Row],[End Date]],lstHolidays)</f>
        <v>2</v>
      </c>
      <c r="M384" s="9"/>
    </row>
    <row r="385" spans="1:13" ht="30" customHeight="1" x14ac:dyDescent="0.3">
      <c r="A385" s="51">
        <v>746</v>
      </c>
      <c r="B385" s="59">
        <v>44846</v>
      </c>
      <c r="C385" s="59">
        <v>44832</v>
      </c>
      <c r="D385" s="53" t="s">
        <v>1754</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5" t="s">
        <v>81</v>
      </c>
      <c r="J385" s="53"/>
      <c r="K385" s="51" t="str">
        <f ca="1">LeaveTracker[[#This Row],[Days]]&amp;" "&amp;LeaveTracker[[#This Row],[Type of Leave]]</f>
        <v>1 SL</v>
      </c>
      <c r="L385" s="9">
        <f ca="1">NETWORKDAYS(LeaveTracker[[#This Row],[Start Date]],LeaveTracker[[#This Row],[End Date]],lstHolidays)</f>
        <v>1</v>
      </c>
      <c r="M385" s="9"/>
    </row>
    <row r="386" spans="1:13" ht="30" customHeight="1" x14ac:dyDescent="0.3">
      <c r="A386" s="51">
        <v>747</v>
      </c>
      <c r="B386" s="59">
        <v>44846</v>
      </c>
      <c r="C386" s="59">
        <v>44832</v>
      </c>
      <c r="D386" s="53" t="s">
        <v>1741</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5" t="s">
        <v>81</v>
      </c>
      <c r="J386" s="53"/>
      <c r="K386" s="51" t="str">
        <f ca="1">LeaveTracker[[#This Row],[Days]]&amp;" "&amp;LeaveTracker[[#This Row],[Type of Leave]]</f>
        <v>1 SL</v>
      </c>
      <c r="L386" s="9">
        <f ca="1">NETWORKDAYS(LeaveTracker[[#This Row],[Start Date]],LeaveTracker[[#This Row],[End Date]],lstHolidays)</f>
        <v>1</v>
      </c>
      <c r="M386" s="9"/>
    </row>
    <row r="387" spans="1:13" ht="30" customHeight="1" x14ac:dyDescent="0.3">
      <c r="A387" s="51">
        <v>748</v>
      </c>
      <c r="B387" s="59">
        <v>44846</v>
      </c>
      <c r="C387" s="59">
        <v>44832</v>
      </c>
      <c r="D387" s="53" t="s">
        <v>1769</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5" t="s">
        <v>82</v>
      </c>
      <c r="J387" s="53" t="s">
        <v>1305</v>
      </c>
      <c r="K387" s="51" t="str">
        <f ca="1">LeaveTracker[[#This Row],[Days]]&amp;" "&amp;LeaveTracker[[#This Row],[Type of Leave]]</f>
        <v>2 VL</v>
      </c>
      <c r="L387" s="9">
        <f ca="1">NETWORKDAYS(LeaveTracker[[#This Row],[Start Date]],LeaveTracker[[#This Row],[End Date]],lstHolidays)</f>
        <v>2</v>
      </c>
      <c r="M387" s="9"/>
    </row>
    <row r="388" spans="1:13" ht="30" customHeight="1" x14ac:dyDescent="0.3">
      <c r="A388" s="51">
        <v>748</v>
      </c>
      <c r="B388" s="59">
        <v>44846</v>
      </c>
      <c r="C388" s="59">
        <v>44832</v>
      </c>
      <c r="D388" s="53" t="s">
        <v>1769</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5" t="s">
        <v>82</v>
      </c>
      <c r="J388" s="53" t="s">
        <v>1305</v>
      </c>
      <c r="K388" s="51" t="str">
        <f ca="1">LeaveTracker[[#This Row],[Days]]&amp;" "&amp;LeaveTracker[[#This Row],[Type of Leave]]</f>
        <v>1 VL</v>
      </c>
      <c r="L388" s="9">
        <f ca="1">NETWORKDAYS(LeaveTracker[[#This Row],[Start Date]],LeaveTracker[[#This Row],[End Date]],lstHolidays)</f>
        <v>1</v>
      </c>
      <c r="M388" s="9"/>
    </row>
    <row r="389" spans="1:13" ht="30" customHeight="1" x14ac:dyDescent="0.3">
      <c r="A389" s="51">
        <v>749</v>
      </c>
      <c r="B389" s="59">
        <v>44846</v>
      </c>
      <c r="C389" s="59">
        <v>44832</v>
      </c>
      <c r="D389" s="53" t="s">
        <v>1900</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5" t="s">
        <v>82</v>
      </c>
      <c r="J389" s="53"/>
      <c r="K389" s="51" t="str">
        <f ca="1">LeaveTracker[[#This Row],[Days]]&amp;" "&amp;LeaveTracker[[#This Row],[Type of Leave]]</f>
        <v>2 VL</v>
      </c>
      <c r="L389" s="9">
        <f ca="1">NETWORKDAYS(LeaveTracker[[#This Row],[Start Date]],LeaveTracker[[#This Row],[End Date]],lstHolidays)</f>
        <v>2</v>
      </c>
      <c r="M389" s="9"/>
    </row>
    <row r="390" spans="1:13" ht="30" customHeight="1" x14ac:dyDescent="0.3">
      <c r="A390" s="51">
        <v>749</v>
      </c>
      <c r="B390" s="59">
        <v>44846</v>
      </c>
      <c r="C390" s="59">
        <v>44832</v>
      </c>
      <c r="D390" s="53" t="s">
        <v>1900</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5" t="s">
        <v>82</v>
      </c>
      <c r="J390" s="53"/>
      <c r="K390" s="51" t="str">
        <f ca="1">LeaveTracker[[#This Row],[Days]]&amp;" "&amp;LeaveTracker[[#This Row],[Type of Leave]]</f>
        <v>1 VL</v>
      </c>
      <c r="L390" s="9">
        <f ca="1">NETWORKDAYS(LeaveTracker[[#This Row],[Start Date]],LeaveTracker[[#This Row],[End Date]],lstHolidays)</f>
        <v>1</v>
      </c>
      <c r="M390" s="9"/>
    </row>
    <row r="391" spans="1:13" ht="30" customHeight="1" x14ac:dyDescent="0.3">
      <c r="A391" s="51">
        <v>750</v>
      </c>
      <c r="B391" s="59">
        <v>44846</v>
      </c>
      <c r="C391" s="59">
        <v>44830</v>
      </c>
      <c r="D391" s="53" t="s">
        <v>1847</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5" t="s">
        <v>81</v>
      </c>
      <c r="J391" s="53"/>
      <c r="K391" s="51" t="str">
        <f ca="1">LeaveTracker[[#This Row],[Days]]&amp;" "&amp;LeaveTracker[[#This Row],[Type of Leave]]</f>
        <v>3 SL</v>
      </c>
      <c r="L391" s="9">
        <f ca="1">NETWORKDAYS(LeaveTracker[[#This Row],[Start Date]],LeaveTracker[[#This Row],[End Date]],lstHolidays)</f>
        <v>3</v>
      </c>
      <c r="M391" s="9"/>
    </row>
    <row r="392" spans="1:13" ht="30" customHeight="1" x14ac:dyDescent="0.3">
      <c r="A392" s="51">
        <v>751</v>
      </c>
      <c r="B392" s="59">
        <v>44846</v>
      </c>
      <c r="C392" s="59">
        <v>44832</v>
      </c>
      <c r="D392" s="53" t="s">
        <v>1839</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5" t="s">
        <v>299</v>
      </c>
      <c r="J392" s="53" t="s">
        <v>1807</v>
      </c>
      <c r="K392" s="51" t="str">
        <f ca="1">LeaveTracker[[#This Row],[Days]]&amp;" "&amp;LeaveTracker[[#This Row],[Type of Leave]]</f>
        <v>1 OTHER</v>
      </c>
      <c r="L392" s="9">
        <f ca="1">NETWORKDAYS(LeaveTracker[[#This Row],[Start Date]],LeaveTracker[[#This Row],[End Date]],lstHolidays)</f>
        <v>1</v>
      </c>
      <c r="M392" s="9"/>
    </row>
    <row r="393" spans="1:13" ht="30" customHeight="1" x14ac:dyDescent="0.3">
      <c r="A393" s="51">
        <v>752</v>
      </c>
      <c r="B393" s="59">
        <v>44846</v>
      </c>
      <c r="C393" s="59">
        <v>44825</v>
      </c>
      <c r="D393" s="53" t="s">
        <v>1772</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5" t="s">
        <v>82</v>
      </c>
      <c r="J393" s="53"/>
      <c r="K393" s="51" t="str">
        <f ca="1">LeaveTracker[[#This Row],[Days]]&amp;" "&amp;LeaveTracker[[#This Row],[Type of Leave]]</f>
        <v>2 VL</v>
      </c>
      <c r="L393" s="9">
        <f ca="1">NETWORKDAYS(LeaveTracker[[#This Row],[Start Date]],LeaveTracker[[#This Row],[End Date]],lstHolidays)</f>
        <v>2</v>
      </c>
      <c r="M393" s="9"/>
    </row>
    <row r="394" spans="1:13" ht="30" customHeight="1" x14ac:dyDescent="0.3">
      <c r="A394" s="51">
        <v>753</v>
      </c>
      <c r="B394" s="59">
        <v>44846</v>
      </c>
      <c r="C394" s="59">
        <v>44832</v>
      </c>
      <c r="D394" s="53" t="s">
        <v>1853</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5" t="s">
        <v>299</v>
      </c>
      <c r="J394" s="53" t="s">
        <v>1807</v>
      </c>
      <c r="K394" s="51" t="str">
        <f ca="1">LeaveTracker[[#This Row],[Days]]&amp;" "&amp;LeaveTracker[[#This Row],[Type of Leave]]</f>
        <v>1 OTHER</v>
      </c>
      <c r="L394" s="9">
        <f ca="1">NETWORKDAYS(LeaveTracker[[#This Row],[Start Date]],LeaveTracker[[#This Row],[End Date]],lstHolidays)</f>
        <v>1</v>
      </c>
      <c r="M394" s="9"/>
    </row>
    <row r="395" spans="1:13" ht="30" customHeight="1" x14ac:dyDescent="0.3">
      <c r="A395" s="51">
        <v>753</v>
      </c>
      <c r="B395" s="59">
        <v>44846</v>
      </c>
      <c r="C395" s="59">
        <v>44832</v>
      </c>
      <c r="D395" s="53" t="s">
        <v>1853</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5" t="s">
        <v>299</v>
      </c>
      <c r="J395" s="53" t="s">
        <v>1807</v>
      </c>
      <c r="K395" s="51" t="str">
        <f ca="1">LeaveTracker[[#This Row],[Days]]&amp;" "&amp;LeaveTracker[[#This Row],[Type of Leave]]</f>
        <v>0 OTHER</v>
      </c>
      <c r="L395" s="9">
        <f ca="1">NETWORKDAYS(LeaveTracker[[#This Row],[Start Date]],LeaveTracker[[#This Row],[End Date]],lstHolidays)</f>
        <v>0</v>
      </c>
      <c r="M395" s="9"/>
    </row>
    <row r="396" spans="1:13" ht="30" customHeight="1" x14ac:dyDescent="0.3">
      <c r="A396" s="51">
        <v>753</v>
      </c>
      <c r="B396" s="59">
        <v>44846</v>
      </c>
      <c r="C396" s="59">
        <v>44832</v>
      </c>
      <c r="D396" s="53" t="s">
        <v>1853</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5" t="s">
        <v>299</v>
      </c>
      <c r="J396" s="53" t="s">
        <v>1807</v>
      </c>
      <c r="K396" s="51" t="str">
        <f ca="1">LeaveTracker[[#This Row],[Days]]&amp;" "&amp;LeaveTracker[[#This Row],[Type of Leave]]</f>
        <v>1 OTHER</v>
      </c>
      <c r="L396" s="9">
        <f ca="1">NETWORKDAYS(LeaveTracker[[#This Row],[Start Date]],LeaveTracker[[#This Row],[End Date]],lstHolidays)</f>
        <v>1</v>
      </c>
      <c r="M396" s="9"/>
    </row>
    <row r="397" spans="1:13" ht="30" customHeight="1" x14ac:dyDescent="0.3">
      <c r="A397" s="51">
        <v>754</v>
      </c>
      <c r="B397" s="59">
        <v>44846</v>
      </c>
      <c r="C397" s="59">
        <v>44832</v>
      </c>
      <c r="D397" s="53" t="s">
        <v>1837</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5" t="s">
        <v>81</v>
      </c>
      <c r="J397" s="53"/>
      <c r="K397" s="51" t="str">
        <f ca="1">LeaveTracker[[#This Row],[Days]]&amp;" "&amp;LeaveTracker[[#This Row],[Type of Leave]]</f>
        <v>1 SL</v>
      </c>
      <c r="L397" s="9">
        <f ca="1">NETWORKDAYS(LeaveTracker[[#This Row],[Start Date]],LeaveTracker[[#This Row],[End Date]],lstHolidays)</f>
        <v>1</v>
      </c>
      <c r="M397" s="9"/>
    </row>
    <row r="398" spans="1:13" ht="30" customHeight="1" x14ac:dyDescent="0.3">
      <c r="A398" s="51">
        <v>755</v>
      </c>
      <c r="B398" s="59">
        <v>44846</v>
      </c>
      <c r="C398" s="59">
        <v>44831</v>
      </c>
      <c r="D398" s="53" t="s">
        <v>1870</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5" t="s">
        <v>81</v>
      </c>
      <c r="J398" s="53"/>
      <c r="K398" s="51" t="str">
        <f ca="1">LeaveTracker[[#This Row],[Days]]&amp;" "&amp;LeaveTracker[[#This Row],[Type of Leave]]</f>
        <v>1 SL</v>
      </c>
      <c r="L398" s="9">
        <f ca="1">NETWORKDAYS(LeaveTracker[[#This Row],[Start Date]],LeaveTracker[[#This Row],[End Date]],lstHolidays)</f>
        <v>1</v>
      </c>
      <c r="M398" s="9"/>
    </row>
    <row r="399" spans="1:13" ht="30" customHeight="1" x14ac:dyDescent="0.3">
      <c r="A399" s="51">
        <v>756</v>
      </c>
      <c r="B399" s="59">
        <v>44846</v>
      </c>
      <c r="C399" s="59">
        <v>44830</v>
      </c>
      <c r="D399" s="53" t="s">
        <v>1886</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5" t="s">
        <v>81</v>
      </c>
      <c r="J399" s="53"/>
      <c r="K399" s="51" t="str">
        <f ca="1">LeaveTracker[[#This Row],[Days]]&amp;" "&amp;LeaveTracker[[#This Row],[Type of Leave]]</f>
        <v>2 SL</v>
      </c>
      <c r="L399" s="9">
        <f ca="1">NETWORKDAYS(LeaveTracker[[#This Row],[Start Date]],LeaveTracker[[#This Row],[End Date]],lstHolidays)</f>
        <v>2</v>
      </c>
      <c r="M399" s="9"/>
    </row>
    <row r="400" spans="1:13" ht="30" customHeight="1" x14ac:dyDescent="0.3">
      <c r="A400" s="51">
        <v>757</v>
      </c>
      <c r="B400" s="59">
        <v>44846</v>
      </c>
      <c r="C400" s="59">
        <v>44827</v>
      </c>
      <c r="D400" s="53" t="s">
        <v>1888</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5" t="s">
        <v>81</v>
      </c>
      <c r="J400" s="53"/>
      <c r="K400" s="51" t="str">
        <f ca="1">LeaveTracker[[#This Row],[Days]]&amp;" "&amp;LeaveTracker[[#This Row],[Type of Leave]]</f>
        <v>1 SL</v>
      </c>
      <c r="L400" s="9">
        <f ca="1">NETWORKDAYS(LeaveTracker[[#This Row],[Start Date]],LeaveTracker[[#This Row],[End Date]],lstHolidays)</f>
        <v>1</v>
      </c>
      <c r="M400" s="9"/>
    </row>
    <row r="401" spans="1:13" ht="30" customHeight="1" x14ac:dyDescent="0.3">
      <c r="A401" s="51">
        <v>758</v>
      </c>
      <c r="B401" s="59">
        <v>44846</v>
      </c>
      <c r="C401" s="59">
        <v>44831</v>
      </c>
      <c r="D401" s="53" t="s">
        <v>1827</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5" t="s">
        <v>81</v>
      </c>
      <c r="J401" s="53"/>
      <c r="K401" s="51" t="str">
        <f ca="1">LeaveTracker[[#This Row],[Days]]&amp;" "&amp;LeaveTracker[[#This Row],[Type of Leave]]</f>
        <v>2 SL</v>
      </c>
      <c r="L401" s="9">
        <f ca="1">NETWORKDAYS(LeaveTracker[[#This Row],[Start Date]],LeaveTracker[[#This Row],[End Date]],lstHolidays)</f>
        <v>2</v>
      </c>
      <c r="M401" s="9"/>
    </row>
    <row r="402" spans="1:13" ht="30" customHeight="1" x14ac:dyDescent="0.3">
      <c r="A402" s="51">
        <v>759</v>
      </c>
      <c r="B402" s="59">
        <v>44846</v>
      </c>
      <c r="C402" s="59">
        <v>44831</v>
      </c>
      <c r="D402" s="53" t="s">
        <v>1828</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5" t="s">
        <v>81</v>
      </c>
      <c r="J402" s="53"/>
      <c r="K402" s="51" t="str">
        <f ca="1">LeaveTracker[[#This Row],[Days]]&amp;" "&amp;LeaveTracker[[#This Row],[Type of Leave]]</f>
        <v>1 SL</v>
      </c>
      <c r="L402" s="9">
        <f ca="1">NETWORKDAYS(LeaveTracker[[#This Row],[Start Date]],LeaveTracker[[#This Row],[End Date]],lstHolidays)</f>
        <v>1</v>
      </c>
      <c r="M402" s="9"/>
    </row>
    <row r="403" spans="1:13" ht="30" customHeight="1" x14ac:dyDescent="0.3">
      <c r="A403" s="51">
        <v>760</v>
      </c>
      <c r="B403" s="59">
        <v>44846</v>
      </c>
      <c r="C403" s="59">
        <v>44831</v>
      </c>
      <c r="D403" s="53" t="s">
        <v>1872</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5" t="s">
        <v>81</v>
      </c>
      <c r="J403" s="53"/>
      <c r="K403" s="51" t="str">
        <f ca="1">LeaveTracker[[#This Row],[Days]]&amp;" "&amp;LeaveTracker[[#This Row],[Type of Leave]]</f>
        <v>1 SL</v>
      </c>
      <c r="L403" s="9">
        <f ca="1">NETWORKDAYS(LeaveTracker[[#This Row],[Start Date]],LeaveTracker[[#This Row],[End Date]],lstHolidays)</f>
        <v>1</v>
      </c>
      <c r="M403" s="9"/>
    </row>
    <row r="404" spans="1:13" ht="30" customHeight="1" x14ac:dyDescent="0.3">
      <c r="A404" s="51">
        <v>761</v>
      </c>
      <c r="B404" s="59">
        <v>44846</v>
      </c>
      <c r="C404" s="59">
        <v>44827</v>
      </c>
      <c r="D404" s="53" t="s">
        <v>1841</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5" t="s">
        <v>81</v>
      </c>
      <c r="J404" s="53"/>
      <c r="K404" s="51" t="str">
        <f ca="1">LeaveTracker[[#This Row],[Days]]&amp;" "&amp;LeaveTracker[[#This Row],[Type of Leave]]</f>
        <v>1 SL</v>
      </c>
      <c r="L404" s="9">
        <f ca="1">NETWORKDAYS(LeaveTracker[[#This Row],[Start Date]],LeaveTracker[[#This Row],[End Date]],lstHolidays)</f>
        <v>1</v>
      </c>
      <c r="M404" s="9"/>
    </row>
    <row r="405" spans="1:13" ht="30" customHeight="1" x14ac:dyDescent="0.3">
      <c r="A405" s="51">
        <v>762</v>
      </c>
      <c r="B405" s="59">
        <v>44846</v>
      </c>
      <c r="C405" s="59">
        <v>44827</v>
      </c>
      <c r="D405" s="53" t="s">
        <v>1841</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5" t="s">
        <v>81</v>
      </c>
      <c r="J405" s="53"/>
      <c r="K405" s="51" t="str">
        <f ca="1">LeaveTracker[[#This Row],[Days]]&amp;" "&amp;LeaveTracker[[#This Row],[Type of Leave]]</f>
        <v>1 SL</v>
      </c>
      <c r="L405" s="9">
        <f ca="1">NETWORKDAYS(LeaveTracker[[#This Row],[Start Date]],LeaveTracker[[#This Row],[End Date]],lstHolidays)</f>
        <v>1</v>
      </c>
      <c r="M405" s="9"/>
    </row>
    <row r="406" spans="1:13" ht="30" customHeight="1" x14ac:dyDescent="0.3">
      <c r="A406" s="51">
        <v>763</v>
      </c>
      <c r="B406" s="59">
        <v>44846</v>
      </c>
      <c r="C406" s="59">
        <v>44830</v>
      </c>
      <c r="D406" s="53" t="s">
        <v>1801</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5" t="s">
        <v>81</v>
      </c>
      <c r="J406" s="53"/>
      <c r="K406" s="51" t="str">
        <f ca="1">LeaveTracker[[#This Row],[Days]]&amp;" "&amp;LeaveTracker[[#This Row],[Type of Leave]]</f>
        <v>3 SL</v>
      </c>
      <c r="L406" s="9">
        <f ca="1">NETWORKDAYS(LeaveTracker[[#This Row],[Start Date]],LeaveTracker[[#This Row],[End Date]],lstHolidays)</f>
        <v>3</v>
      </c>
      <c r="M406" s="9"/>
    </row>
    <row r="407" spans="1:13" ht="30" customHeight="1" x14ac:dyDescent="0.3">
      <c r="A407" s="51">
        <v>764</v>
      </c>
      <c r="B407" s="59">
        <v>44846</v>
      </c>
      <c r="C407" s="59">
        <v>44830</v>
      </c>
      <c r="D407" s="53" t="s">
        <v>1901</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5" t="s">
        <v>81</v>
      </c>
      <c r="J407" s="53"/>
      <c r="K407" s="51" t="str">
        <f ca="1">LeaveTracker[[#This Row],[Days]]&amp;" "&amp;LeaveTracker[[#This Row],[Type of Leave]]</f>
        <v>3 SL</v>
      </c>
      <c r="L407" s="9">
        <f ca="1">NETWORKDAYS(LeaveTracker[[#This Row],[Start Date]],LeaveTracker[[#This Row],[End Date]],lstHolidays)</f>
        <v>3</v>
      </c>
      <c r="M407" s="9"/>
    </row>
    <row r="408" spans="1:13" ht="30" customHeight="1" x14ac:dyDescent="0.3">
      <c r="A408" s="51">
        <v>765</v>
      </c>
      <c r="B408" s="59">
        <v>44846</v>
      </c>
      <c r="C408" s="59">
        <v>44844</v>
      </c>
      <c r="D408" s="53" t="s">
        <v>1902</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5" t="s">
        <v>82</v>
      </c>
      <c r="J408" s="53"/>
      <c r="K408" s="51" t="str">
        <f ca="1">LeaveTracker[[#This Row],[Days]]&amp;" "&amp;LeaveTracker[[#This Row],[Type of Leave]]</f>
        <v>5 VL</v>
      </c>
      <c r="L408" s="9">
        <f ca="1">NETWORKDAYS(LeaveTracker[[#This Row],[Start Date]],LeaveTracker[[#This Row],[End Date]],lstHolidays)</f>
        <v>5</v>
      </c>
      <c r="M408" s="9"/>
    </row>
    <row r="409" spans="1:13" ht="30" customHeight="1" x14ac:dyDescent="0.3">
      <c r="A409" s="51">
        <v>765</v>
      </c>
      <c r="B409" s="59">
        <v>44846</v>
      </c>
      <c r="C409" s="59">
        <v>44844</v>
      </c>
      <c r="D409" s="53" t="s">
        <v>1902</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5" t="s">
        <v>82</v>
      </c>
      <c r="J409" s="53"/>
      <c r="K409" s="51" t="str">
        <f ca="1">LeaveTracker[[#This Row],[Days]]&amp;" "&amp;LeaveTracker[[#This Row],[Type of Leave]]</f>
        <v>5 VL</v>
      </c>
      <c r="L409" s="9">
        <f ca="1">NETWORKDAYS(LeaveTracker[[#This Row],[Start Date]],LeaveTracker[[#This Row],[End Date]],lstHolidays)</f>
        <v>5</v>
      </c>
      <c r="M409" s="9"/>
    </row>
    <row r="410" spans="1:13" ht="30" customHeight="1" x14ac:dyDescent="0.3">
      <c r="A410" s="51">
        <v>766</v>
      </c>
      <c r="B410" s="59">
        <v>44846</v>
      </c>
      <c r="C410" s="59">
        <v>44805</v>
      </c>
      <c r="D410" s="53" t="s">
        <v>1903</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5" t="s">
        <v>81</v>
      </c>
      <c r="J410" s="53"/>
      <c r="K410" s="51" t="str">
        <f ca="1">LeaveTracker[[#This Row],[Days]]&amp;" "&amp;LeaveTracker[[#This Row],[Type of Leave]]</f>
        <v>1 SL</v>
      </c>
      <c r="L410" s="9">
        <f ca="1">NETWORKDAYS(LeaveTracker[[#This Row],[Start Date]],LeaveTracker[[#This Row],[End Date]],lstHolidays)</f>
        <v>1</v>
      </c>
      <c r="M410" s="9"/>
    </row>
    <row r="411" spans="1:13" ht="30" customHeight="1" x14ac:dyDescent="0.3">
      <c r="A411" s="51">
        <v>767</v>
      </c>
      <c r="B411" s="59">
        <v>44858</v>
      </c>
      <c r="C411" s="59">
        <v>44743</v>
      </c>
      <c r="D411" s="53" t="s">
        <v>1904</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5" t="s">
        <v>1025</v>
      </c>
      <c r="J411" s="53" t="s">
        <v>1905</v>
      </c>
      <c r="K411" s="51" t="str">
        <f ca="1">LeaveTracker[[#This Row],[Days]]&amp;" "&amp;LeaveTracker[[#This Row],[Type of Leave]]</f>
        <v>4 WITHOUTPAY</v>
      </c>
      <c r="L411" s="9">
        <f ca="1">NETWORKDAYS(LeaveTracker[[#This Row],[Start Date]],LeaveTracker[[#This Row],[End Date]],lstHolidays)</f>
        <v>4</v>
      </c>
      <c r="M411" s="9"/>
    </row>
    <row r="412" spans="1:13" ht="30" customHeight="1" x14ac:dyDescent="0.3">
      <c r="A412" s="51">
        <v>768</v>
      </c>
      <c r="B412" s="59">
        <v>44858</v>
      </c>
      <c r="C412" s="59">
        <v>44743</v>
      </c>
      <c r="D412" s="53" t="s">
        <v>1904</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5" t="s">
        <v>1025</v>
      </c>
      <c r="J412" s="53" t="s">
        <v>1905</v>
      </c>
      <c r="K412" s="51" t="str">
        <f ca="1">LeaveTracker[[#This Row],[Days]]&amp;" "&amp;LeaveTracker[[#This Row],[Type of Leave]]</f>
        <v>1 WITHOUTPAY</v>
      </c>
      <c r="L412" s="9">
        <f ca="1">NETWORKDAYS(LeaveTracker[[#This Row],[Start Date]],LeaveTracker[[#This Row],[End Date]],lstHolidays)</f>
        <v>1</v>
      </c>
      <c r="M412" s="9"/>
    </row>
    <row r="413" spans="1:13" ht="30" customHeight="1" x14ac:dyDescent="0.3">
      <c r="A413" s="51">
        <v>768</v>
      </c>
      <c r="B413" s="59">
        <v>44858</v>
      </c>
      <c r="C413" s="59">
        <v>44679</v>
      </c>
      <c r="D413" s="53" t="s">
        <v>1827</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5" t="s">
        <v>81</v>
      </c>
      <c r="J413" s="53"/>
      <c r="K413" s="51" t="str">
        <f ca="1">LeaveTracker[[#This Row],[Days]]&amp;" "&amp;LeaveTracker[[#This Row],[Type of Leave]]</f>
        <v>1 SL</v>
      </c>
      <c r="L413" s="9">
        <f ca="1">NETWORKDAYS(LeaveTracker[[#This Row],[Start Date]],LeaveTracker[[#This Row],[End Date]],lstHolidays)</f>
        <v>1</v>
      </c>
      <c r="M413" s="9"/>
    </row>
    <row r="414" spans="1:13" ht="30" customHeight="1" x14ac:dyDescent="0.3">
      <c r="A414" s="51">
        <v>769</v>
      </c>
      <c r="B414" s="59">
        <v>44858</v>
      </c>
      <c r="C414" s="59">
        <v>44707</v>
      </c>
      <c r="D414" s="53" t="s">
        <v>1827</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5" t="s">
        <v>81</v>
      </c>
      <c r="J414" s="53"/>
      <c r="K414" s="51" t="str">
        <f ca="1">LeaveTracker[[#This Row],[Days]]&amp;" "&amp;LeaveTracker[[#This Row],[Type of Leave]]</f>
        <v>1 SL</v>
      </c>
      <c r="L414" s="9">
        <f ca="1">NETWORKDAYS(LeaveTracker[[#This Row],[Start Date]],LeaveTracker[[#This Row],[End Date]],lstHolidays)</f>
        <v>1</v>
      </c>
      <c r="M414" s="9"/>
    </row>
    <row r="415" spans="1:13" ht="30" customHeight="1" x14ac:dyDescent="0.3">
      <c r="A415" s="51">
        <v>770</v>
      </c>
      <c r="B415" s="59">
        <v>44858</v>
      </c>
      <c r="C415" s="59">
        <v>44713</v>
      </c>
      <c r="D415" s="53" t="s">
        <v>1827</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5" t="s">
        <v>82</v>
      </c>
      <c r="J415" s="53"/>
      <c r="K415" s="51" t="str">
        <f ca="1">LeaveTracker[[#This Row],[Days]]&amp;" "&amp;LeaveTracker[[#This Row],[Type of Leave]]</f>
        <v>1 VL</v>
      </c>
      <c r="L415" s="9">
        <f ca="1">NETWORKDAYS(LeaveTracker[[#This Row],[Start Date]],LeaveTracker[[#This Row],[End Date]],lstHolidays)</f>
        <v>1</v>
      </c>
      <c r="M415" s="9"/>
    </row>
    <row r="416" spans="1:13" ht="30" customHeight="1" x14ac:dyDescent="0.3">
      <c r="A416" s="51">
        <v>771</v>
      </c>
      <c r="B416" s="59">
        <v>44858</v>
      </c>
      <c r="C416" s="59">
        <v>44767</v>
      </c>
      <c r="D416" s="53" t="s">
        <v>1827</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5" t="s">
        <v>81</v>
      </c>
      <c r="J416" s="53"/>
      <c r="K416" s="51" t="str">
        <f ca="1">LeaveTracker[[#This Row],[Days]]&amp;" "&amp;LeaveTracker[[#This Row],[Type of Leave]]</f>
        <v>3 SL</v>
      </c>
      <c r="L416" s="9">
        <f ca="1">NETWORKDAYS(LeaveTracker[[#This Row],[Start Date]],LeaveTracker[[#This Row],[End Date]],lstHolidays)</f>
        <v>3</v>
      </c>
      <c r="M416" s="9"/>
    </row>
    <row r="417" spans="1:13" ht="30" customHeight="1" x14ac:dyDescent="0.3">
      <c r="A417" s="51">
        <v>772</v>
      </c>
      <c r="B417" s="59">
        <v>44858</v>
      </c>
      <c r="C417" s="59">
        <v>44742</v>
      </c>
      <c r="D417" s="53" t="s">
        <v>1906</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5" t="s">
        <v>299</v>
      </c>
      <c r="J417" s="53" t="s">
        <v>693</v>
      </c>
      <c r="K417" s="51" t="str">
        <f ca="1">LeaveTracker[[#This Row],[Days]]&amp;" "&amp;LeaveTracker[[#This Row],[Type of Leave]]</f>
        <v>0 OTHER</v>
      </c>
      <c r="L417" s="9">
        <f ca="1">NETWORKDAYS(LeaveTracker[[#This Row],[Start Date]],LeaveTracker[[#This Row],[End Date]],lstHolidays)</f>
        <v>0</v>
      </c>
      <c r="M417" s="9"/>
    </row>
    <row r="418" spans="1:13" ht="30" customHeight="1" x14ac:dyDescent="0.3">
      <c r="A418" s="51">
        <v>773</v>
      </c>
      <c r="B418" s="59">
        <v>44858</v>
      </c>
      <c r="C418" s="59">
        <v>44649</v>
      </c>
      <c r="D418" s="53" t="s">
        <v>1907</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5" t="s">
        <v>299</v>
      </c>
      <c r="J418" s="53" t="s">
        <v>693</v>
      </c>
      <c r="K418" s="51" t="str">
        <f ca="1">LeaveTracker[[#This Row],[Days]]&amp;" "&amp;LeaveTracker[[#This Row],[Type of Leave]]</f>
        <v>0 OTHER</v>
      </c>
      <c r="L418" s="9">
        <f ca="1">NETWORKDAYS(LeaveTracker[[#This Row],[Start Date]],LeaveTracker[[#This Row],[End Date]],lstHolidays)</f>
        <v>0</v>
      </c>
      <c r="M418" s="9"/>
    </row>
    <row r="419" spans="1:13" ht="30" customHeight="1" x14ac:dyDescent="0.3">
      <c r="A419" s="51">
        <v>774</v>
      </c>
      <c r="B419" s="59">
        <v>44859</v>
      </c>
      <c r="C419" s="59">
        <v>44683</v>
      </c>
      <c r="D419" s="53" t="s">
        <v>1741</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5" t="s">
        <v>82</v>
      </c>
      <c r="J419" s="53"/>
      <c r="K419" s="51" t="str">
        <f ca="1">LeaveTracker[[#This Row],[Days]]&amp;" "&amp;LeaveTracker[[#This Row],[Type of Leave]]</f>
        <v>1 VL</v>
      </c>
      <c r="L419" s="9">
        <f ca="1">NETWORKDAYS(LeaveTracker[[#This Row],[Start Date]],LeaveTracker[[#This Row],[End Date]],lstHolidays)</f>
        <v>1</v>
      </c>
      <c r="M419" s="9"/>
    </row>
    <row r="420" spans="1:13" ht="30" customHeight="1" x14ac:dyDescent="0.3">
      <c r="A420" s="51">
        <v>774</v>
      </c>
      <c r="B420" s="59">
        <v>44859</v>
      </c>
      <c r="C420" s="59">
        <v>44683</v>
      </c>
      <c r="D420" s="53" t="s">
        <v>1741</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5" t="s">
        <v>82</v>
      </c>
      <c r="J420" s="53"/>
      <c r="K420" s="51" t="str">
        <f ca="1">LeaveTracker[[#This Row],[Days]]&amp;" "&amp;LeaveTracker[[#This Row],[Type of Leave]]</f>
        <v>1 VL</v>
      </c>
      <c r="L420" s="9">
        <f ca="1">NETWORKDAYS(LeaveTracker[[#This Row],[Start Date]],LeaveTracker[[#This Row],[End Date]],lstHolidays)</f>
        <v>1</v>
      </c>
      <c r="M420" s="9"/>
    </row>
    <row r="421" spans="1:13" ht="30" customHeight="1" x14ac:dyDescent="0.3">
      <c r="A421" s="51">
        <v>775</v>
      </c>
      <c r="B421" s="59">
        <v>44859</v>
      </c>
      <c r="C421" s="59">
        <v>44761</v>
      </c>
      <c r="D421" s="53" t="s">
        <v>1784</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5" t="s">
        <v>82</v>
      </c>
      <c r="J421" s="53"/>
      <c r="K421" s="51" t="str">
        <f ca="1">LeaveTracker[[#This Row],[Days]]&amp;" "&amp;LeaveTracker[[#This Row],[Type of Leave]]</f>
        <v>1 VL</v>
      </c>
      <c r="L421" s="9">
        <f ca="1">NETWORKDAYS(LeaveTracker[[#This Row],[Start Date]],LeaveTracker[[#This Row],[End Date]],lstHolidays)</f>
        <v>1</v>
      </c>
      <c r="M421" s="9"/>
    </row>
    <row r="422" spans="1:13" ht="30" customHeight="1" x14ac:dyDescent="0.3">
      <c r="A422" s="51">
        <v>776</v>
      </c>
      <c r="B422" s="59">
        <v>44859</v>
      </c>
      <c r="C422" s="59">
        <v>44694</v>
      </c>
      <c r="D422" s="53" t="s">
        <v>1908</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5" t="s">
        <v>299</v>
      </c>
      <c r="J422" s="53" t="s">
        <v>1807</v>
      </c>
      <c r="K422" s="51" t="str">
        <f ca="1">LeaveTracker[[#This Row],[Days]]&amp;" "&amp;LeaveTracker[[#This Row],[Type of Leave]]</f>
        <v>1 OTHER</v>
      </c>
      <c r="L422" s="9">
        <f ca="1">NETWORKDAYS(LeaveTracker[[#This Row],[Start Date]],LeaveTracker[[#This Row],[End Date]],lstHolidays)</f>
        <v>1</v>
      </c>
      <c r="M422" s="9"/>
    </row>
    <row r="423" spans="1:13" ht="30" customHeight="1" x14ac:dyDescent="0.3">
      <c r="A423" s="51">
        <v>777</v>
      </c>
      <c r="B423" s="59">
        <v>44859</v>
      </c>
      <c r="C423" s="59">
        <v>44699</v>
      </c>
      <c r="D423" s="53" t="s">
        <v>1784</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5" t="s">
        <v>81</v>
      </c>
      <c r="J423" s="53"/>
      <c r="K423" s="51" t="str">
        <f ca="1">LeaveTracker[[#This Row],[Days]]&amp;" "&amp;LeaveTracker[[#This Row],[Type of Leave]]</f>
        <v>2 SL</v>
      </c>
      <c r="L423" s="9">
        <f ca="1">NETWORKDAYS(LeaveTracker[[#This Row],[Start Date]],LeaveTracker[[#This Row],[End Date]],lstHolidays)</f>
        <v>2</v>
      </c>
      <c r="M423" s="9"/>
    </row>
    <row r="424" spans="1:13" ht="30" customHeight="1" x14ac:dyDescent="0.3">
      <c r="A424" s="51">
        <v>778</v>
      </c>
      <c r="B424" s="59">
        <v>44859</v>
      </c>
      <c r="C424" s="59">
        <v>44721</v>
      </c>
      <c r="D424" s="53" t="s">
        <v>1873</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5" t="s">
        <v>82</v>
      </c>
      <c r="J424" s="53"/>
      <c r="K424" s="51" t="str">
        <f ca="1">LeaveTracker[[#This Row],[Days]]&amp;" "&amp;LeaveTracker[[#This Row],[Type of Leave]]</f>
        <v>1 VL</v>
      </c>
      <c r="L424" s="9">
        <f ca="1">NETWORKDAYS(LeaveTracker[[#This Row],[Start Date]],LeaveTracker[[#This Row],[End Date]],lstHolidays)</f>
        <v>1</v>
      </c>
      <c r="M424" s="9"/>
    </row>
    <row r="425" spans="1:13" ht="30" customHeight="1" x14ac:dyDescent="0.3">
      <c r="A425" s="51">
        <v>778</v>
      </c>
      <c r="B425" s="59">
        <v>44859</v>
      </c>
      <c r="C425" s="59">
        <v>44721</v>
      </c>
      <c r="D425" s="53" t="s">
        <v>1873</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5" t="s">
        <v>82</v>
      </c>
      <c r="J425" s="53"/>
      <c r="K425" s="51" t="str">
        <f ca="1">LeaveTracker[[#This Row],[Days]]&amp;" "&amp;LeaveTracker[[#This Row],[Type of Leave]]</f>
        <v>4 VL</v>
      </c>
      <c r="L425" s="9">
        <f ca="1">NETWORKDAYS(LeaveTracker[[#This Row],[Start Date]],LeaveTracker[[#This Row],[End Date]],lstHolidays)</f>
        <v>4</v>
      </c>
      <c r="M425" s="9"/>
    </row>
    <row r="426" spans="1:13" ht="30" customHeight="1" x14ac:dyDescent="0.3">
      <c r="A426" s="51">
        <v>779</v>
      </c>
      <c r="B426" s="59">
        <v>44859</v>
      </c>
      <c r="C426" s="59">
        <v>44721</v>
      </c>
      <c r="D426" s="53" t="s">
        <v>1873</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5" t="s">
        <v>299</v>
      </c>
      <c r="J426" s="53" t="s">
        <v>1738</v>
      </c>
      <c r="K426" s="51" t="str">
        <f ca="1">LeaveTracker[[#This Row],[Days]]&amp;" "&amp;LeaveTracker[[#This Row],[Type of Leave]]</f>
        <v>2 OTHER</v>
      </c>
      <c r="L426" s="9">
        <f ca="1">NETWORKDAYS(LeaveTracker[[#This Row],[Start Date]],LeaveTracker[[#This Row],[End Date]],lstHolidays)</f>
        <v>2</v>
      </c>
      <c r="M426" s="9"/>
    </row>
    <row r="427" spans="1:13" ht="30" customHeight="1" x14ac:dyDescent="0.3">
      <c r="A427" s="51">
        <v>779</v>
      </c>
      <c r="B427" s="59">
        <v>44859</v>
      </c>
      <c r="C427" s="59">
        <v>44721</v>
      </c>
      <c r="D427" s="53" t="s">
        <v>1873</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5" t="s">
        <v>299</v>
      </c>
      <c r="J427" s="53" t="s">
        <v>1738</v>
      </c>
      <c r="K427" s="51" t="str">
        <f ca="1">LeaveTracker[[#This Row],[Days]]&amp;" "&amp;LeaveTracker[[#This Row],[Type of Leave]]</f>
        <v>1 OTHER</v>
      </c>
      <c r="L427" s="9">
        <f ca="1">NETWORKDAYS(LeaveTracker[[#This Row],[Start Date]],LeaveTracker[[#This Row],[End Date]],lstHolidays)</f>
        <v>1</v>
      </c>
      <c r="M427" s="9"/>
    </row>
    <row r="428" spans="1:13" ht="30" customHeight="1" x14ac:dyDescent="0.3">
      <c r="A428" s="51">
        <v>779</v>
      </c>
      <c r="B428" s="59">
        <v>44859</v>
      </c>
      <c r="C428" s="59">
        <v>44721</v>
      </c>
      <c r="D428" s="53" t="s">
        <v>1873</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5" t="s">
        <v>299</v>
      </c>
      <c r="J428" s="53" t="s">
        <v>1738</v>
      </c>
      <c r="K428" s="51" t="str">
        <f ca="1">LeaveTracker[[#This Row],[Days]]&amp;" "&amp;LeaveTracker[[#This Row],[Type of Leave]]</f>
        <v>2 OTHER</v>
      </c>
      <c r="L428" s="9">
        <f ca="1">NETWORKDAYS(LeaveTracker[[#This Row],[Start Date]],LeaveTracker[[#This Row],[End Date]],lstHolidays)</f>
        <v>2</v>
      </c>
      <c r="M428" s="9"/>
    </row>
    <row r="429" spans="1:13" ht="30" customHeight="1" x14ac:dyDescent="0.3">
      <c r="A429" s="51">
        <v>780</v>
      </c>
      <c r="B429" s="59">
        <v>44859</v>
      </c>
      <c r="C429" s="59">
        <v>44720</v>
      </c>
      <c r="D429" s="53" t="s">
        <v>1873</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5" t="s">
        <v>81</v>
      </c>
      <c r="J429" s="53"/>
      <c r="K429" s="51" t="str">
        <f ca="1">LeaveTracker[[#This Row],[Days]]&amp;" "&amp;LeaveTracker[[#This Row],[Type of Leave]]</f>
        <v>1 SL</v>
      </c>
      <c r="L429" s="9">
        <f ca="1">NETWORKDAYS(LeaveTracker[[#This Row],[Start Date]],LeaveTracker[[#This Row],[End Date]],lstHolidays)</f>
        <v>1</v>
      </c>
      <c r="M429" s="9"/>
    </row>
    <row r="430" spans="1:13" ht="30" customHeight="1" x14ac:dyDescent="0.3">
      <c r="A430" s="51">
        <v>781</v>
      </c>
      <c r="B430" s="59">
        <v>44859</v>
      </c>
      <c r="C430" s="59">
        <v>44739</v>
      </c>
      <c r="D430" s="53" t="s">
        <v>1887</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5" t="s">
        <v>81</v>
      </c>
      <c r="J430" s="53"/>
      <c r="K430" s="51" t="str">
        <f ca="1">LeaveTracker[[#This Row],[Days]]&amp;" "&amp;LeaveTracker[[#This Row],[Type of Leave]]</f>
        <v>0 SL</v>
      </c>
      <c r="L430" s="9">
        <f ca="1">NETWORKDAYS(LeaveTracker[[#This Row],[Start Date]],LeaveTracker[[#This Row],[End Date]],lstHolidays)</f>
        <v>0</v>
      </c>
      <c r="M430" s="9"/>
    </row>
    <row r="431" spans="1:13" ht="30" customHeight="1" x14ac:dyDescent="0.3">
      <c r="A431" s="51">
        <v>782</v>
      </c>
      <c r="B431" s="59">
        <v>44859</v>
      </c>
      <c r="C431" s="59">
        <v>44737</v>
      </c>
      <c r="D431" s="53" t="s">
        <v>1888</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5" t="s">
        <v>299</v>
      </c>
      <c r="J431" s="53" t="s">
        <v>758</v>
      </c>
      <c r="K431" s="51" t="str">
        <f ca="1">LeaveTracker[[#This Row],[Days]]&amp;" "&amp;LeaveTracker[[#This Row],[Type of Leave]]</f>
        <v>1 OTHER</v>
      </c>
      <c r="L431" s="9">
        <f ca="1">NETWORKDAYS(LeaveTracker[[#This Row],[Start Date]],LeaveTracker[[#This Row],[End Date]],lstHolidays)</f>
        <v>1</v>
      </c>
      <c r="M431" s="9"/>
    </row>
    <row r="432" spans="1:13" ht="30" customHeight="1" x14ac:dyDescent="0.3">
      <c r="A432" s="51">
        <v>783</v>
      </c>
      <c r="B432" s="59">
        <v>44859</v>
      </c>
      <c r="C432" s="59">
        <v>44737</v>
      </c>
      <c r="D432" s="53" t="s">
        <v>1888</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5" t="s">
        <v>299</v>
      </c>
      <c r="J432" s="53" t="s">
        <v>158</v>
      </c>
      <c r="K432" s="51" t="str">
        <f ca="1">LeaveTracker[[#This Row],[Days]]&amp;" "&amp;LeaveTracker[[#This Row],[Type of Leave]]</f>
        <v>1 OTHER</v>
      </c>
      <c r="L432" s="9">
        <f ca="1">NETWORKDAYS(LeaveTracker[[#This Row],[Start Date]],LeaveTracker[[#This Row],[End Date]],lstHolidays)</f>
        <v>1</v>
      </c>
      <c r="M432" s="9"/>
    </row>
    <row r="433" spans="1:13" ht="30" customHeight="1" x14ac:dyDescent="0.3">
      <c r="A433" s="51">
        <v>784</v>
      </c>
      <c r="B433" s="59">
        <v>44859</v>
      </c>
      <c r="C433" s="59">
        <v>44725</v>
      </c>
      <c r="D433" s="53" t="s">
        <v>1888</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5" t="s">
        <v>81</v>
      </c>
      <c r="J433" s="53"/>
      <c r="K433" s="51" t="str">
        <f ca="1">LeaveTracker[[#This Row],[Days]]&amp;" "&amp;LeaveTracker[[#This Row],[Type of Leave]]</f>
        <v>2 SL</v>
      </c>
      <c r="L433" s="9">
        <f ca="1">NETWORKDAYS(LeaveTracker[[#This Row],[Start Date]],LeaveTracker[[#This Row],[End Date]],lstHolidays)</f>
        <v>2</v>
      </c>
      <c r="M433" s="9"/>
    </row>
    <row r="434" spans="1:13" ht="30" customHeight="1" x14ac:dyDescent="0.3">
      <c r="A434" s="51">
        <v>785</v>
      </c>
      <c r="B434" s="59">
        <v>44859</v>
      </c>
      <c r="C434" s="59">
        <v>44733</v>
      </c>
      <c r="D434" s="53" t="s">
        <v>1888</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5" t="s">
        <v>81</v>
      </c>
      <c r="J434" s="53"/>
      <c r="K434" s="51" t="str">
        <f ca="1">LeaveTracker[[#This Row],[Days]]&amp;" "&amp;LeaveTracker[[#This Row],[Type of Leave]]</f>
        <v>1 SL</v>
      </c>
      <c r="L434" s="9">
        <f ca="1">NETWORKDAYS(LeaveTracker[[#This Row],[Start Date]],LeaveTracker[[#This Row],[End Date]],lstHolidays)</f>
        <v>1</v>
      </c>
      <c r="M434" s="9"/>
    </row>
    <row r="435" spans="1:13" ht="30" customHeight="1" x14ac:dyDescent="0.3">
      <c r="A435" s="51">
        <v>786</v>
      </c>
      <c r="B435" s="59">
        <v>44859</v>
      </c>
      <c r="C435" s="59">
        <v>44726</v>
      </c>
      <c r="D435" s="53" t="s">
        <v>1872</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5" t="s">
        <v>299</v>
      </c>
      <c r="J435" s="53" t="s">
        <v>758</v>
      </c>
      <c r="K435" s="51" t="str">
        <f ca="1">LeaveTracker[[#This Row],[Days]]&amp;" "&amp;LeaveTracker[[#This Row],[Type of Leave]]</f>
        <v>1 OTHER</v>
      </c>
      <c r="L435" s="9">
        <f ca="1">NETWORKDAYS(LeaveTracker[[#This Row],[Start Date]],LeaveTracker[[#This Row],[End Date]],lstHolidays)</f>
        <v>1</v>
      </c>
      <c r="M435" s="9"/>
    </row>
    <row r="436" spans="1:13" ht="30" customHeight="1" x14ac:dyDescent="0.3">
      <c r="A436" s="51">
        <v>787</v>
      </c>
      <c r="B436" s="59">
        <v>44859</v>
      </c>
      <c r="C436" s="59">
        <v>44722</v>
      </c>
      <c r="D436" s="53" t="s">
        <v>1831</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5" t="s">
        <v>81</v>
      </c>
      <c r="J436" s="53"/>
      <c r="K436" s="51" t="str">
        <f ca="1">LeaveTracker[[#This Row],[Days]]&amp;" "&amp;LeaveTracker[[#This Row],[Type of Leave]]</f>
        <v>0 SL</v>
      </c>
      <c r="L436" s="9">
        <f ca="1">NETWORKDAYS(LeaveTracker[[#This Row],[Start Date]],LeaveTracker[[#This Row],[End Date]],lstHolidays)</f>
        <v>0</v>
      </c>
      <c r="M436" s="9"/>
    </row>
    <row r="437" spans="1:13" ht="30" customHeight="1" x14ac:dyDescent="0.3">
      <c r="A437" s="51">
        <v>788</v>
      </c>
      <c r="B437" s="59">
        <v>44859</v>
      </c>
      <c r="C437" s="59">
        <v>44727</v>
      </c>
      <c r="D437" s="53" t="s">
        <v>1909</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5" t="s">
        <v>81</v>
      </c>
      <c r="J437" s="53"/>
      <c r="K437" s="51" t="str">
        <f ca="1">LeaveTracker[[#This Row],[Days]]&amp;" "&amp;LeaveTracker[[#This Row],[Type of Leave]]</f>
        <v>1 SL</v>
      </c>
      <c r="L437" s="9">
        <f ca="1">NETWORKDAYS(LeaveTracker[[#This Row],[Start Date]],LeaveTracker[[#This Row],[End Date]],lstHolidays)</f>
        <v>1</v>
      </c>
      <c r="M437" s="9"/>
    </row>
    <row r="438" spans="1:13" ht="30" customHeight="1" x14ac:dyDescent="0.3">
      <c r="A438" s="51">
        <v>789</v>
      </c>
      <c r="B438" s="59">
        <v>44859</v>
      </c>
      <c r="C438" s="59">
        <v>44734</v>
      </c>
      <c r="D438" s="53" t="s">
        <v>1884</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5" t="s">
        <v>81</v>
      </c>
      <c r="J438" s="53"/>
      <c r="K438" s="51" t="str">
        <f ca="1">LeaveTracker[[#This Row],[Days]]&amp;" "&amp;LeaveTracker[[#This Row],[Type of Leave]]</f>
        <v>0 SL</v>
      </c>
      <c r="L438" s="9">
        <f ca="1">NETWORKDAYS(LeaveTracker[[#This Row],[Start Date]],LeaveTracker[[#This Row],[End Date]],lstHolidays)</f>
        <v>0</v>
      </c>
      <c r="M438" s="9"/>
    </row>
    <row r="439" spans="1:13" ht="30" customHeight="1" x14ac:dyDescent="0.3">
      <c r="A439" s="51">
        <v>790</v>
      </c>
      <c r="B439" s="59">
        <v>44859</v>
      </c>
      <c r="C439" s="59">
        <v>44730</v>
      </c>
      <c r="D439" s="53" t="s">
        <v>1858</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5" t="s">
        <v>82</v>
      </c>
      <c r="J439" s="53"/>
      <c r="K439" s="51" t="str">
        <f ca="1">LeaveTracker[[#This Row],[Days]]&amp;" "&amp;LeaveTracker[[#This Row],[Type of Leave]]</f>
        <v>0 VL</v>
      </c>
      <c r="L439" s="9">
        <f ca="1">NETWORKDAYS(LeaveTracker[[#This Row],[Start Date]],LeaveTracker[[#This Row],[End Date]],lstHolidays)</f>
        <v>0</v>
      </c>
      <c r="M439" s="9"/>
    </row>
    <row r="440" spans="1:13" ht="30" customHeight="1" x14ac:dyDescent="0.3">
      <c r="A440" s="51">
        <v>791</v>
      </c>
      <c r="B440" s="59">
        <v>44859</v>
      </c>
      <c r="C440" s="59">
        <v>44736</v>
      </c>
      <c r="D440" s="53" t="s">
        <v>1858</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5" t="s">
        <v>81</v>
      </c>
      <c r="J440" s="53"/>
      <c r="K440" s="51" t="str">
        <f ca="1">LeaveTracker[[#This Row],[Days]]&amp;" "&amp;LeaveTracker[[#This Row],[Type of Leave]]</f>
        <v>1 SL</v>
      </c>
      <c r="L440" s="9">
        <f ca="1">NETWORKDAYS(LeaveTracker[[#This Row],[Start Date]],LeaveTracker[[#This Row],[End Date]],lstHolidays)</f>
        <v>1</v>
      </c>
      <c r="M440" s="9"/>
    </row>
    <row r="441" spans="1:13" ht="30" customHeight="1" x14ac:dyDescent="0.3">
      <c r="A441" s="51">
        <v>791</v>
      </c>
      <c r="B441" s="59">
        <v>44859</v>
      </c>
      <c r="C441" s="59">
        <v>44736</v>
      </c>
      <c r="D441" s="53" t="s">
        <v>1858</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5" t="s">
        <v>81</v>
      </c>
      <c r="J441" s="53"/>
      <c r="K441" s="51" t="str">
        <f ca="1">LeaveTracker[[#This Row],[Days]]&amp;" "&amp;LeaveTracker[[#This Row],[Type of Leave]]</f>
        <v>2 SL</v>
      </c>
      <c r="L441" s="9">
        <f ca="1">NETWORKDAYS(LeaveTracker[[#This Row],[Start Date]],LeaveTracker[[#This Row],[End Date]],lstHolidays)</f>
        <v>2</v>
      </c>
      <c r="M441" s="9"/>
    </row>
    <row r="442" spans="1:13" ht="30" customHeight="1" x14ac:dyDescent="0.3">
      <c r="A442" s="51">
        <v>792</v>
      </c>
      <c r="B442" s="59">
        <v>44859</v>
      </c>
      <c r="C442" s="59">
        <v>44761</v>
      </c>
      <c r="D442" s="53" t="s">
        <v>1908</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5" t="s">
        <v>82</v>
      </c>
      <c r="J442" s="53"/>
      <c r="K442" s="51" t="str">
        <f ca="1">LeaveTracker[[#This Row],[Days]]&amp;" "&amp;LeaveTracker[[#This Row],[Type of Leave]]</f>
        <v>4 VL</v>
      </c>
      <c r="L442" s="9">
        <f ca="1">NETWORKDAYS(LeaveTracker[[#This Row],[Start Date]],LeaveTracker[[#This Row],[End Date]],lstHolidays)</f>
        <v>4</v>
      </c>
      <c r="M442" s="9"/>
    </row>
    <row r="443" spans="1:13" ht="30" customHeight="1" x14ac:dyDescent="0.3">
      <c r="A443" s="51">
        <v>793</v>
      </c>
      <c r="B443" s="59">
        <v>44859</v>
      </c>
      <c r="C443" s="59">
        <v>44747</v>
      </c>
      <c r="D443" s="53" t="s">
        <v>1887</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5" t="s">
        <v>81</v>
      </c>
      <c r="J443" s="53"/>
      <c r="K443" s="51" t="str">
        <f ca="1">LeaveTracker[[#This Row],[Days]]&amp;" "&amp;LeaveTracker[[#This Row],[Type of Leave]]</f>
        <v>0 SL</v>
      </c>
      <c r="L443" s="9">
        <f ca="1">NETWORKDAYS(LeaveTracker[[#This Row],[Start Date]],LeaveTracker[[#This Row],[End Date]],lstHolidays)</f>
        <v>0</v>
      </c>
      <c r="M443" s="9"/>
    </row>
    <row r="444" spans="1:13" ht="30" customHeight="1" x14ac:dyDescent="0.3">
      <c r="A444" s="51">
        <v>793</v>
      </c>
      <c r="B444" s="59">
        <v>44859</v>
      </c>
      <c r="C444" s="59">
        <v>44747</v>
      </c>
      <c r="D444" s="53" t="s">
        <v>1887</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5" t="s">
        <v>81</v>
      </c>
      <c r="J444" s="53"/>
      <c r="K444" s="51" t="str">
        <f ca="1">LeaveTracker[[#This Row],[Days]]&amp;" "&amp;LeaveTracker[[#This Row],[Type of Leave]]</f>
        <v>1 SL</v>
      </c>
      <c r="L444" s="9">
        <f ca="1">NETWORKDAYS(LeaveTracker[[#This Row],[Start Date]],LeaveTracker[[#This Row],[End Date]],lstHolidays)</f>
        <v>1</v>
      </c>
      <c r="M444" s="9"/>
    </row>
    <row r="445" spans="1:13" ht="30" customHeight="1" x14ac:dyDescent="0.3">
      <c r="A445" s="51">
        <v>794</v>
      </c>
      <c r="B445" s="59">
        <v>44859</v>
      </c>
      <c r="C445" s="59">
        <v>44764</v>
      </c>
      <c r="D445" s="53" t="s">
        <v>1829</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5" t="s">
        <v>81</v>
      </c>
      <c r="J445" s="53"/>
      <c r="K445" s="51" t="str">
        <f ca="1">LeaveTracker[[#This Row],[Days]]&amp;" "&amp;LeaveTracker[[#This Row],[Type of Leave]]</f>
        <v>1 SL</v>
      </c>
      <c r="L445" s="9">
        <f ca="1">NETWORKDAYS(LeaveTracker[[#This Row],[Start Date]],LeaveTracker[[#This Row],[End Date]],lstHolidays)</f>
        <v>1</v>
      </c>
      <c r="M445" s="9"/>
    </row>
    <row r="446" spans="1:13" ht="30" customHeight="1" x14ac:dyDescent="0.3">
      <c r="A446" s="51">
        <v>795</v>
      </c>
      <c r="B446" s="59">
        <v>44859</v>
      </c>
      <c r="C446" s="59">
        <v>44756</v>
      </c>
      <c r="D446" s="53" t="s">
        <v>1831</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5" t="s">
        <v>81</v>
      </c>
      <c r="J446" s="53"/>
      <c r="K446" s="51" t="str">
        <f ca="1">LeaveTracker[[#This Row],[Days]]&amp;" "&amp;LeaveTracker[[#This Row],[Type of Leave]]</f>
        <v>2 SL</v>
      </c>
      <c r="L446" s="9">
        <f ca="1">NETWORKDAYS(LeaveTracker[[#This Row],[Start Date]],LeaveTracker[[#This Row],[End Date]],lstHolidays)</f>
        <v>2</v>
      </c>
      <c r="M446" s="9"/>
    </row>
    <row r="447" spans="1:13" ht="30" customHeight="1" x14ac:dyDescent="0.3">
      <c r="A447" s="51">
        <v>796</v>
      </c>
      <c r="B447" s="59">
        <v>44859</v>
      </c>
      <c r="C447" s="59">
        <v>44757</v>
      </c>
      <c r="D447" s="53" t="s">
        <v>1839</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5" t="s">
        <v>81</v>
      </c>
      <c r="J447" s="53"/>
      <c r="K447" s="51" t="str">
        <f ca="1">LeaveTracker[[#This Row],[Days]]&amp;" "&amp;LeaveTracker[[#This Row],[Type of Leave]]</f>
        <v>2 SL</v>
      </c>
      <c r="L447" s="9">
        <f ca="1">NETWORKDAYS(LeaveTracker[[#This Row],[Start Date]],LeaveTracker[[#This Row],[End Date]],lstHolidays)</f>
        <v>2</v>
      </c>
      <c r="M447" s="9"/>
    </row>
    <row r="448" spans="1:13" ht="30" customHeight="1" x14ac:dyDescent="0.3">
      <c r="A448" s="51">
        <v>797</v>
      </c>
      <c r="B448" s="59">
        <v>44859</v>
      </c>
      <c r="C448" s="59">
        <v>44692</v>
      </c>
      <c r="D448" s="53" t="s">
        <v>1910</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5" t="s">
        <v>82</v>
      </c>
      <c r="J448" s="53"/>
      <c r="K448" s="51" t="str">
        <f ca="1">LeaveTracker[[#This Row],[Days]]&amp;" "&amp;LeaveTracker[[#This Row],[Type of Leave]]</f>
        <v>1 VL</v>
      </c>
      <c r="L448" s="9">
        <f ca="1">NETWORKDAYS(LeaveTracker[[#This Row],[Start Date]],LeaveTracker[[#This Row],[End Date]],lstHolidays)</f>
        <v>1</v>
      </c>
      <c r="M448" s="9"/>
    </row>
    <row r="449" spans="1:13" ht="30" customHeight="1" x14ac:dyDescent="0.3">
      <c r="A449" s="51">
        <v>798</v>
      </c>
      <c r="B449" s="59">
        <v>44859</v>
      </c>
      <c r="C449" s="59">
        <v>44720</v>
      </c>
      <c r="D449" s="53" t="s">
        <v>1911</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5" t="s">
        <v>299</v>
      </c>
      <c r="J449" s="53" t="s">
        <v>693</v>
      </c>
      <c r="K449" s="51" t="str">
        <f ca="1">LeaveTracker[[#This Row],[Days]]&amp;" "&amp;LeaveTracker[[#This Row],[Type of Leave]]</f>
        <v>0 OTHER</v>
      </c>
      <c r="L449" s="9">
        <f ca="1">NETWORKDAYS(LeaveTracker[[#This Row],[Start Date]],LeaveTracker[[#This Row],[End Date]],lstHolidays)</f>
        <v>0</v>
      </c>
      <c r="M449" s="9"/>
    </row>
    <row r="450" spans="1:13" ht="30" customHeight="1" x14ac:dyDescent="0.3">
      <c r="A450" s="51">
        <v>799</v>
      </c>
      <c r="B450" s="59">
        <v>44861</v>
      </c>
      <c r="C450" s="59">
        <v>44818</v>
      </c>
      <c r="D450" s="53" t="s">
        <v>1912</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5" t="s">
        <v>1025</v>
      </c>
      <c r="J450" s="53" t="s">
        <v>1913</v>
      </c>
      <c r="K450" s="51" t="str">
        <f ca="1">LeaveTracker[[#This Row],[Days]]&amp;" "&amp;LeaveTracker[[#This Row],[Type of Leave]]</f>
        <v>72 WITHOUTPAY</v>
      </c>
      <c r="L450" s="9">
        <f ca="1">NETWORKDAYS(LeaveTracker[[#This Row],[Start Date]],LeaveTracker[[#This Row],[End Date]],lstHolidays)</f>
        <v>72</v>
      </c>
      <c r="M450" s="9"/>
    </row>
    <row r="451" spans="1:13" ht="30" customHeight="1" x14ac:dyDescent="0.3">
      <c r="A451" s="51">
        <v>800</v>
      </c>
      <c r="B451" s="59">
        <v>44861</v>
      </c>
      <c r="C451" s="59">
        <v>44831</v>
      </c>
      <c r="D451" s="53" t="s">
        <v>1914</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5" t="s">
        <v>1025</v>
      </c>
      <c r="J451" s="53" t="s">
        <v>1915</v>
      </c>
      <c r="K451" s="51" t="str">
        <f ca="1">LeaveTracker[[#This Row],[Days]]&amp;" "&amp;LeaveTracker[[#This Row],[Type of Leave]]</f>
        <v>5 WITHOUTPAY</v>
      </c>
      <c r="L451" s="9">
        <f ca="1">NETWORKDAYS(LeaveTracker[[#This Row],[Start Date]],LeaveTracker[[#This Row],[End Date]],lstHolidays)</f>
        <v>5</v>
      </c>
      <c r="M451" s="9"/>
    </row>
    <row r="452" spans="1:13" ht="30" customHeight="1" x14ac:dyDescent="0.3">
      <c r="A452" s="51">
        <v>801</v>
      </c>
      <c r="B452" s="59">
        <v>44861</v>
      </c>
      <c r="C452" s="59">
        <v>44831</v>
      </c>
      <c r="D452" s="53" t="s">
        <v>1916</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5" t="s">
        <v>1025</v>
      </c>
      <c r="J452" s="53" t="s">
        <v>1915</v>
      </c>
      <c r="K452" s="51" t="str">
        <f ca="1">LeaveTracker[[#This Row],[Days]]&amp;" "&amp;LeaveTracker[[#This Row],[Type of Leave]]</f>
        <v>4 WITHOUTPAY</v>
      </c>
      <c r="L452" s="9">
        <f ca="1">NETWORKDAYS(LeaveTracker[[#This Row],[Start Date]],LeaveTracker[[#This Row],[End Date]],lstHolidays)</f>
        <v>4</v>
      </c>
      <c r="M452" s="9"/>
    </row>
    <row r="453" spans="1:13" ht="30" customHeight="1" x14ac:dyDescent="0.3">
      <c r="A453" s="51">
        <v>802</v>
      </c>
      <c r="B453" s="59">
        <v>44861</v>
      </c>
      <c r="C453" s="59">
        <v>44825</v>
      </c>
      <c r="D453" s="53" t="s">
        <v>1917</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5" t="s">
        <v>1025</v>
      </c>
      <c r="J453" s="53" t="s">
        <v>1918</v>
      </c>
      <c r="K453" s="51" t="str">
        <f ca="1">LeaveTracker[[#This Row],[Days]]&amp;" "&amp;LeaveTracker[[#This Row],[Type of Leave]]</f>
        <v>1 WITHOUTPAY</v>
      </c>
      <c r="L453" s="9">
        <f ca="1">NETWORKDAYS(LeaveTracker[[#This Row],[Start Date]],LeaveTracker[[#This Row],[End Date]],lstHolidays)</f>
        <v>1</v>
      </c>
      <c r="M453" s="9"/>
    </row>
    <row r="454" spans="1:13" ht="30" customHeight="1" x14ac:dyDescent="0.3">
      <c r="A454" s="51">
        <v>803</v>
      </c>
      <c r="B454" s="59">
        <v>44861</v>
      </c>
      <c r="C454" s="59">
        <v>44817</v>
      </c>
      <c r="D454" s="53" t="s">
        <v>1904</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5" t="s">
        <v>1025</v>
      </c>
      <c r="J454" s="53" t="s">
        <v>1919</v>
      </c>
      <c r="K454" s="51" t="str">
        <f ca="1">LeaveTracker[[#This Row],[Days]]&amp;" "&amp;LeaveTracker[[#This Row],[Type of Leave]]</f>
        <v>2 WITHOUTPAY</v>
      </c>
      <c r="L454" s="9">
        <f ca="1">NETWORKDAYS(LeaveTracker[[#This Row],[Start Date]],LeaveTracker[[#This Row],[End Date]],lstHolidays)</f>
        <v>2</v>
      </c>
      <c r="M454" s="9"/>
    </row>
    <row r="455" spans="1:13" ht="30" customHeight="1" x14ac:dyDescent="0.3">
      <c r="A455" s="51">
        <v>804</v>
      </c>
      <c r="B455" s="59">
        <v>44861</v>
      </c>
      <c r="C455" s="59">
        <v>44818</v>
      </c>
      <c r="D455" s="53" t="s">
        <v>1904</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5" t="s">
        <v>1025</v>
      </c>
      <c r="J455" s="53" t="s">
        <v>1919</v>
      </c>
      <c r="K455" s="51" t="str">
        <f ca="1">LeaveTracker[[#This Row],[Days]]&amp;" "&amp;LeaveTracker[[#This Row],[Type of Leave]]</f>
        <v>2 WITHOUTPAY</v>
      </c>
      <c r="L455" s="9">
        <f ca="1">NETWORKDAYS(LeaveTracker[[#This Row],[Start Date]],LeaveTracker[[#This Row],[End Date]],lstHolidays)</f>
        <v>2</v>
      </c>
      <c r="M455" s="9"/>
    </row>
    <row r="456" spans="1:13" ht="30" customHeight="1" x14ac:dyDescent="0.3">
      <c r="A456" s="51">
        <v>805</v>
      </c>
      <c r="B456" s="59">
        <v>44861</v>
      </c>
      <c r="C456" s="59">
        <v>44792</v>
      </c>
      <c r="D456" s="53" t="s">
        <v>1898</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5" t="s">
        <v>1025</v>
      </c>
      <c r="J456" s="53" t="s">
        <v>1905</v>
      </c>
      <c r="K456" s="51" t="str">
        <f ca="1">LeaveTracker[[#This Row],[Days]]&amp;" "&amp;LeaveTracker[[#This Row],[Type of Leave]]</f>
        <v>2 WITHOUTPAY</v>
      </c>
      <c r="L456" s="9">
        <f ca="1">NETWORKDAYS(LeaveTracker[[#This Row],[Start Date]],LeaveTracker[[#This Row],[End Date]],lstHolidays)</f>
        <v>2</v>
      </c>
      <c r="M456" s="9"/>
    </row>
    <row r="457" spans="1:13" ht="30" customHeight="1" x14ac:dyDescent="0.3">
      <c r="A457" s="51">
        <v>806</v>
      </c>
      <c r="B457" s="59">
        <v>44861</v>
      </c>
      <c r="C457" s="59">
        <v>44803</v>
      </c>
      <c r="D457" s="53" t="s">
        <v>1760</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5" t="s">
        <v>81</v>
      </c>
      <c r="J457" s="53"/>
      <c r="K457" s="51" t="str">
        <f ca="1">LeaveTracker[[#This Row],[Days]]&amp;" "&amp;LeaveTracker[[#This Row],[Type of Leave]]</f>
        <v>1 SL</v>
      </c>
      <c r="L457" s="9">
        <f ca="1">NETWORKDAYS(LeaveTracker[[#This Row],[Start Date]],LeaveTracker[[#This Row],[End Date]],lstHolidays)</f>
        <v>1</v>
      </c>
      <c r="M457" s="9"/>
    </row>
    <row r="458" spans="1:13" ht="30" customHeight="1" x14ac:dyDescent="0.3">
      <c r="A458" s="51">
        <v>806</v>
      </c>
      <c r="B458" s="59">
        <v>44861</v>
      </c>
      <c r="C458" s="59">
        <v>44804</v>
      </c>
      <c r="D458" s="53" t="s">
        <v>1760</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5" t="s">
        <v>81</v>
      </c>
      <c r="J458" s="53"/>
      <c r="K458" s="51" t="str">
        <f ca="1">LeaveTracker[[#This Row],[Days]]&amp;" "&amp;LeaveTracker[[#This Row],[Type of Leave]]</f>
        <v>1 SL</v>
      </c>
      <c r="L458" s="9">
        <f ca="1">NETWORKDAYS(LeaveTracker[[#This Row],[Start Date]],LeaveTracker[[#This Row],[End Date]],lstHolidays)</f>
        <v>1</v>
      </c>
      <c r="M458" s="9"/>
    </row>
    <row r="459" spans="1:13" ht="30" customHeight="1" x14ac:dyDescent="0.3">
      <c r="A459" s="51">
        <v>807</v>
      </c>
      <c r="B459" s="59">
        <v>44861</v>
      </c>
      <c r="C459" s="59">
        <v>44790</v>
      </c>
      <c r="D459" s="53" t="s">
        <v>1760</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5" t="s">
        <v>81</v>
      </c>
      <c r="J459" s="53"/>
      <c r="K459" s="51" t="str">
        <f ca="1">LeaveTracker[[#This Row],[Days]]&amp;" "&amp;LeaveTracker[[#This Row],[Type of Leave]]</f>
        <v>1 SL</v>
      </c>
      <c r="L459" s="9">
        <f ca="1">NETWORKDAYS(LeaveTracker[[#This Row],[Start Date]],LeaveTracker[[#This Row],[End Date]],lstHolidays)</f>
        <v>1</v>
      </c>
      <c r="M459" s="9"/>
    </row>
    <row r="460" spans="1:13" ht="30" customHeight="1" x14ac:dyDescent="0.3">
      <c r="A460" s="51">
        <v>807</v>
      </c>
      <c r="B460" s="59">
        <v>44861</v>
      </c>
      <c r="C460" s="59">
        <v>44791</v>
      </c>
      <c r="D460" s="53" t="s">
        <v>1760</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5" t="s">
        <v>81</v>
      </c>
      <c r="J460" s="53"/>
      <c r="K460" s="51" t="str">
        <f ca="1">LeaveTracker[[#This Row],[Days]]&amp;" "&amp;LeaveTracker[[#This Row],[Type of Leave]]</f>
        <v>1 SL</v>
      </c>
      <c r="L460" s="9">
        <f ca="1">NETWORKDAYS(LeaveTracker[[#This Row],[Start Date]],LeaveTracker[[#This Row],[End Date]],lstHolidays)</f>
        <v>1</v>
      </c>
      <c r="M460" s="9"/>
    </row>
    <row r="461" spans="1:13" ht="30" customHeight="1" x14ac:dyDescent="0.3">
      <c r="A461" s="51">
        <v>808</v>
      </c>
      <c r="B461" s="59">
        <v>44861</v>
      </c>
      <c r="C461" s="59">
        <v>44795</v>
      </c>
      <c r="D461" s="53" t="s">
        <v>1811</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5" t="s">
        <v>82</v>
      </c>
      <c r="J461" s="53" t="s">
        <v>1738</v>
      </c>
      <c r="K461" s="51" t="str">
        <f ca="1">LeaveTracker[[#This Row],[Days]]&amp;" "&amp;LeaveTracker[[#This Row],[Type of Leave]]</f>
        <v>2 VL</v>
      </c>
      <c r="L461" s="9">
        <f ca="1">NETWORKDAYS(LeaveTracker[[#This Row],[Start Date]],LeaveTracker[[#This Row],[End Date]],lstHolidays)</f>
        <v>2</v>
      </c>
      <c r="M461" s="9"/>
    </row>
    <row r="462" spans="1:13" ht="30" customHeight="1" x14ac:dyDescent="0.3">
      <c r="A462" s="51">
        <v>808</v>
      </c>
      <c r="B462" s="59">
        <v>44861</v>
      </c>
      <c r="C462" s="59">
        <v>44796</v>
      </c>
      <c r="D462" s="53" t="s">
        <v>1811</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5" t="s">
        <v>82</v>
      </c>
      <c r="J462" s="53" t="s">
        <v>1738</v>
      </c>
      <c r="K462" s="51" t="str">
        <f ca="1">LeaveTracker[[#This Row],[Days]]&amp;" "&amp;LeaveTracker[[#This Row],[Type of Leave]]</f>
        <v>2 VL</v>
      </c>
      <c r="L462" s="9">
        <f ca="1">NETWORKDAYS(LeaveTracker[[#This Row],[Start Date]],LeaveTracker[[#This Row],[End Date]],lstHolidays)</f>
        <v>2</v>
      </c>
      <c r="M462" s="9"/>
    </row>
    <row r="463" spans="1:13" ht="30" customHeight="1" x14ac:dyDescent="0.3">
      <c r="A463" s="51">
        <v>809</v>
      </c>
      <c r="B463" s="59">
        <v>44861</v>
      </c>
      <c r="C463" s="59">
        <v>44800</v>
      </c>
      <c r="D463" s="53" t="s">
        <v>1920</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5" t="s">
        <v>81</v>
      </c>
      <c r="J463" s="53"/>
      <c r="K463" s="51" t="str">
        <f ca="1">LeaveTracker[[#This Row],[Days]]&amp;" "&amp;LeaveTracker[[#This Row],[Type of Leave]]</f>
        <v>3 SL</v>
      </c>
      <c r="L463" s="9">
        <f ca="1">NETWORKDAYS(LeaveTracker[[#This Row],[Start Date]],LeaveTracker[[#This Row],[End Date]],lstHolidays)</f>
        <v>3</v>
      </c>
      <c r="M463" s="9"/>
    </row>
    <row r="464" spans="1:13" ht="30" customHeight="1" x14ac:dyDescent="0.3">
      <c r="A464" s="51">
        <v>810</v>
      </c>
      <c r="B464" s="59">
        <v>44861</v>
      </c>
      <c r="C464" s="59">
        <v>44794</v>
      </c>
      <c r="D464" s="53" t="s">
        <v>1920</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5" t="s">
        <v>81</v>
      </c>
      <c r="J464" s="53"/>
      <c r="K464" s="51" t="str">
        <f ca="1">LeaveTracker[[#This Row],[Days]]&amp;" "&amp;LeaveTracker[[#This Row],[Type of Leave]]</f>
        <v>2 SL</v>
      </c>
      <c r="L464" s="9">
        <f ca="1">NETWORKDAYS(LeaveTracker[[#This Row],[Start Date]],LeaveTracker[[#This Row],[End Date]],lstHolidays)</f>
        <v>2</v>
      </c>
      <c r="M464" s="9"/>
    </row>
    <row r="465" spans="1:13" ht="30" customHeight="1" x14ac:dyDescent="0.3">
      <c r="A465" s="51">
        <v>811</v>
      </c>
      <c r="B465" s="59">
        <v>44861</v>
      </c>
      <c r="C465" s="59">
        <v>44798</v>
      </c>
      <c r="D465" s="53" t="s">
        <v>1805</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5" t="s">
        <v>81</v>
      </c>
      <c r="J465" s="53"/>
      <c r="K465" s="51" t="str">
        <f ca="1">LeaveTracker[[#This Row],[Days]]&amp;" "&amp;LeaveTracker[[#This Row],[Type of Leave]]</f>
        <v>1 SL</v>
      </c>
      <c r="L465" s="9">
        <f ca="1">NETWORKDAYS(LeaveTracker[[#This Row],[Start Date]],LeaveTracker[[#This Row],[End Date]],lstHolidays)</f>
        <v>1</v>
      </c>
      <c r="M465" s="9"/>
    </row>
    <row r="466" spans="1:13" ht="30" customHeight="1" x14ac:dyDescent="0.3">
      <c r="A466" s="51">
        <v>812</v>
      </c>
      <c r="B466" s="59">
        <v>44861</v>
      </c>
      <c r="C466" s="59">
        <v>44805</v>
      </c>
      <c r="D466" s="53" t="s">
        <v>1805</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5" t="s">
        <v>299</v>
      </c>
      <c r="J466" s="53" t="s">
        <v>1807</v>
      </c>
      <c r="K466" s="51" t="str">
        <f ca="1">LeaveTracker[[#This Row],[Days]]&amp;" "&amp;LeaveTracker[[#This Row],[Type of Leave]]</f>
        <v>1 OTHER</v>
      </c>
      <c r="L466" s="9">
        <f ca="1">NETWORKDAYS(LeaveTracker[[#This Row],[Start Date]],LeaveTracker[[#This Row],[End Date]],lstHolidays)</f>
        <v>1</v>
      </c>
      <c r="M466" s="9"/>
    </row>
    <row r="467" spans="1:13" ht="30" customHeight="1" x14ac:dyDescent="0.3">
      <c r="A467" s="51">
        <v>813</v>
      </c>
      <c r="B467" s="59">
        <v>44861</v>
      </c>
      <c r="C467" s="59">
        <v>44799</v>
      </c>
      <c r="D467" s="53" t="s">
        <v>1921</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5" t="s">
        <v>1025</v>
      </c>
      <c r="J467" s="53" t="s">
        <v>1905</v>
      </c>
      <c r="K467" s="51" t="str">
        <f ca="1">LeaveTracker[[#This Row],[Days]]&amp;" "&amp;LeaveTracker[[#This Row],[Type of Leave]]</f>
        <v>1 WITHOUTPAY</v>
      </c>
      <c r="L467" s="9">
        <f ca="1">NETWORKDAYS(LeaveTracker[[#This Row],[Start Date]],LeaveTracker[[#This Row],[End Date]],lstHolidays)</f>
        <v>1</v>
      </c>
      <c r="M467" s="9"/>
    </row>
    <row r="468" spans="1:13" ht="30" customHeight="1" x14ac:dyDescent="0.3">
      <c r="A468" s="51">
        <v>814</v>
      </c>
      <c r="B468" s="59">
        <v>44861</v>
      </c>
      <c r="C468" s="59">
        <v>44796</v>
      </c>
      <c r="D468" s="53" t="s">
        <v>1922</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5" t="s">
        <v>81</v>
      </c>
      <c r="J468" s="53"/>
      <c r="K468" s="51" t="str">
        <f ca="1">LeaveTracker[[#This Row],[Days]]&amp;" "&amp;LeaveTracker[[#This Row],[Type of Leave]]</f>
        <v>1 SL</v>
      </c>
      <c r="L468" s="9">
        <f ca="1">NETWORKDAYS(LeaveTracker[[#This Row],[Start Date]],LeaveTracker[[#This Row],[End Date]],lstHolidays)</f>
        <v>1</v>
      </c>
      <c r="M468" s="9"/>
    </row>
    <row r="469" spans="1:13" ht="30" customHeight="1" x14ac:dyDescent="0.3">
      <c r="A469" s="51">
        <v>814</v>
      </c>
      <c r="B469" s="59">
        <v>44861</v>
      </c>
      <c r="C469" s="59">
        <v>44797</v>
      </c>
      <c r="D469" s="53" t="s">
        <v>1922</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5" t="s">
        <v>81</v>
      </c>
      <c r="J469" s="53"/>
      <c r="K469" s="51" t="str">
        <f ca="1">LeaveTracker[[#This Row],[Days]]&amp;" "&amp;LeaveTracker[[#This Row],[Type of Leave]]</f>
        <v>0 SL</v>
      </c>
      <c r="L469" s="9">
        <f ca="1">NETWORKDAYS(LeaveTracker[[#This Row],[Start Date]],LeaveTracker[[#This Row],[End Date]],lstHolidays)</f>
        <v>0</v>
      </c>
      <c r="M469" s="9"/>
    </row>
    <row r="470" spans="1:13" ht="30" customHeight="1" x14ac:dyDescent="0.3">
      <c r="A470" s="51">
        <v>815</v>
      </c>
      <c r="B470" s="59">
        <v>44861</v>
      </c>
      <c r="C470" s="59">
        <v>44783</v>
      </c>
      <c r="D470" s="53" t="s">
        <v>1754</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5" t="s">
        <v>82</v>
      </c>
      <c r="J470" s="53"/>
      <c r="K470" s="51" t="str">
        <f ca="1">LeaveTracker[[#This Row],[Days]]&amp;" "&amp;LeaveTracker[[#This Row],[Type of Leave]]</f>
        <v>2 VL</v>
      </c>
      <c r="L470" s="9">
        <f ca="1">NETWORKDAYS(LeaveTracker[[#This Row],[Start Date]],LeaveTracker[[#This Row],[End Date]],lstHolidays)</f>
        <v>2</v>
      </c>
      <c r="M470" s="9"/>
    </row>
    <row r="471" spans="1:13" ht="30" customHeight="1" x14ac:dyDescent="0.3">
      <c r="A471" s="51">
        <v>816</v>
      </c>
      <c r="B471" s="59">
        <v>44861</v>
      </c>
      <c r="C471" s="59">
        <v>44779</v>
      </c>
      <c r="D471" s="53" t="s">
        <v>1923</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5" t="s">
        <v>299</v>
      </c>
      <c r="J471" s="53" t="s">
        <v>1807</v>
      </c>
      <c r="K471" s="51" t="str">
        <f ca="1">LeaveTracker[[#This Row],[Days]]&amp;" "&amp;LeaveTracker[[#This Row],[Type of Leave]]</f>
        <v>1 OTHER</v>
      </c>
      <c r="L471" s="9">
        <f ca="1">NETWORKDAYS(LeaveTracker[[#This Row],[Start Date]],LeaveTracker[[#This Row],[End Date]],lstHolidays)</f>
        <v>1</v>
      </c>
      <c r="M471" s="9"/>
    </row>
    <row r="472" spans="1:13" ht="30" customHeight="1" x14ac:dyDescent="0.3">
      <c r="A472" s="51">
        <v>817</v>
      </c>
      <c r="B472" s="59">
        <v>44861</v>
      </c>
      <c r="C472" s="59">
        <v>44789</v>
      </c>
      <c r="D472" s="53" t="s">
        <v>1924</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5" t="s">
        <v>82</v>
      </c>
      <c r="J472" s="53"/>
      <c r="K472" s="51" t="str">
        <f ca="1">LeaveTracker[[#This Row],[Days]]&amp;" "&amp;LeaveTracker[[#This Row],[Type of Leave]]</f>
        <v>5 VL</v>
      </c>
      <c r="L472" s="9">
        <f ca="1">NETWORKDAYS(LeaveTracker[[#This Row],[Start Date]],LeaveTracker[[#This Row],[End Date]],lstHolidays)</f>
        <v>5</v>
      </c>
      <c r="M472" s="9"/>
    </row>
    <row r="473" spans="1:13" ht="30" customHeight="1" x14ac:dyDescent="0.3">
      <c r="A473" s="51">
        <v>817</v>
      </c>
      <c r="B473" s="59">
        <v>44861</v>
      </c>
      <c r="C473" s="59">
        <v>44790</v>
      </c>
      <c r="D473" s="53" t="s">
        <v>1924</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5" t="s">
        <v>82</v>
      </c>
      <c r="J473" s="53"/>
      <c r="K473" s="51" t="str">
        <f ca="1">LeaveTracker[[#This Row],[Days]]&amp;" "&amp;LeaveTracker[[#This Row],[Type of Leave]]</f>
        <v>2 VL</v>
      </c>
      <c r="L473" s="9">
        <f ca="1">NETWORKDAYS(LeaveTracker[[#This Row],[Start Date]],LeaveTracker[[#This Row],[End Date]],lstHolidays)</f>
        <v>2</v>
      </c>
      <c r="M473" s="9"/>
    </row>
    <row r="474" spans="1:13" ht="30" customHeight="1" x14ac:dyDescent="0.3">
      <c r="A474" s="51">
        <v>818</v>
      </c>
      <c r="B474" s="59">
        <v>44861</v>
      </c>
      <c r="C474" s="59">
        <v>44790</v>
      </c>
      <c r="D474" s="53" t="s">
        <v>1829</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5" t="s">
        <v>81</v>
      </c>
      <c r="J474" s="53"/>
      <c r="K474" s="51" t="str">
        <f ca="1">LeaveTracker[[#This Row],[Days]]&amp;" "&amp;LeaveTracker[[#This Row],[Type of Leave]]</f>
        <v>1 SL</v>
      </c>
      <c r="L474" s="9">
        <f ca="1">NETWORKDAYS(LeaveTracker[[#This Row],[Start Date]],LeaveTracker[[#This Row],[End Date]],lstHolidays)</f>
        <v>1</v>
      </c>
      <c r="M474" s="9"/>
    </row>
    <row r="475" spans="1:13" ht="30" customHeight="1" x14ac:dyDescent="0.3">
      <c r="A475" s="51">
        <v>819</v>
      </c>
      <c r="B475" s="59">
        <v>44861</v>
      </c>
      <c r="C475" s="59">
        <v>44760</v>
      </c>
      <c r="D475" s="53" t="s">
        <v>1746</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5" t="s">
        <v>82</v>
      </c>
      <c r="J475" s="53"/>
      <c r="K475" s="51" t="str">
        <f ca="1">LeaveTracker[[#This Row],[Days]]&amp;" "&amp;LeaveTracker[[#This Row],[Type of Leave]]</f>
        <v>1 VL</v>
      </c>
      <c r="L475" s="9">
        <f ca="1">NETWORKDAYS(LeaveTracker[[#This Row],[Start Date]],LeaveTracker[[#This Row],[End Date]],lstHolidays)</f>
        <v>1</v>
      </c>
      <c r="M475" s="9"/>
    </row>
    <row r="476" spans="1:13" ht="30" customHeight="1" x14ac:dyDescent="0.3">
      <c r="A476" s="51">
        <v>819</v>
      </c>
      <c r="B476" s="59">
        <v>44861</v>
      </c>
      <c r="C476" s="59">
        <v>44761</v>
      </c>
      <c r="D476" s="53" t="s">
        <v>1746</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5" t="s">
        <v>82</v>
      </c>
      <c r="J476" s="53"/>
      <c r="K476" s="51" t="str">
        <f ca="1">LeaveTracker[[#This Row],[Days]]&amp;" "&amp;LeaveTracker[[#This Row],[Type of Leave]]</f>
        <v>1 VL</v>
      </c>
      <c r="L476" s="9">
        <f ca="1">NETWORKDAYS(LeaveTracker[[#This Row],[Start Date]],LeaveTracker[[#This Row],[End Date]],lstHolidays)</f>
        <v>1</v>
      </c>
      <c r="M476" s="9"/>
    </row>
    <row r="477" spans="1:13" ht="30" customHeight="1" x14ac:dyDescent="0.3">
      <c r="A477" s="51">
        <v>820</v>
      </c>
      <c r="B477" s="59">
        <v>44861</v>
      </c>
      <c r="C477" s="59">
        <v>44789</v>
      </c>
      <c r="D477" s="53" t="s">
        <v>1748</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5" t="s">
        <v>82</v>
      </c>
      <c r="J477" s="53"/>
      <c r="K477" s="51" t="str">
        <f ca="1">LeaveTracker[[#This Row],[Days]]&amp;" "&amp;LeaveTracker[[#This Row],[Type of Leave]]</f>
        <v>1 VL</v>
      </c>
      <c r="L477" s="9">
        <f ca="1">NETWORKDAYS(LeaveTracker[[#This Row],[Start Date]],LeaveTracker[[#This Row],[End Date]],lstHolidays)</f>
        <v>1</v>
      </c>
      <c r="M477" s="9"/>
    </row>
    <row r="478" spans="1:13" ht="30" customHeight="1" x14ac:dyDescent="0.3">
      <c r="A478" s="51">
        <v>821</v>
      </c>
      <c r="B478" s="59">
        <v>44861</v>
      </c>
      <c r="C478" s="59">
        <v>44789</v>
      </c>
      <c r="D478" s="53" t="s">
        <v>1748</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5" t="s">
        <v>81</v>
      </c>
      <c r="J478" s="53"/>
      <c r="K478" s="51" t="str">
        <f ca="1">LeaveTracker[[#This Row],[Days]]&amp;" "&amp;LeaveTracker[[#This Row],[Type of Leave]]</f>
        <v>1 SL</v>
      </c>
      <c r="L478" s="9">
        <f ca="1">NETWORKDAYS(LeaveTracker[[#This Row],[Start Date]],LeaveTracker[[#This Row],[End Date]],lstHolidays)</f>
        <v>1</v>
      </c>
      <c r="M478" s="9"/>
    </row>
    <row r="479" spans="1:13" ht="30" customHeight="1" x14ac:dyDescent="0.3">
      <c r="A479" s="51">
        <v>822</v>
      </c>
      <c r="B479" s="59">
        <v>44861</v>
      </c>
      <c r="C479" s="59">
        <v>44803</v>
      </c>
      <c r="D479" s="53" t="s">
        <v>1829</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5" t="s">
        <v>82</v>
      </c>
      <c r="J479" s="53"/>
      <c r="K479" s="51" t="str">
        <f ca="1">LeaveTracker[[#This Row],[Days]]&amp;" "&amp;LeaveTracker[[#This Row],[Type of Leave]]</f>
        <v>2 VL</v>
      </c>
      <c r="L479" s="9">
        <f ca="1">NETWORKDAYS(LeaveTracker[[#This Row],[Start Date]],LeaveTracker[[#This Row],[End Date]],lstHolidays)</f>
        <v>2</v>
      </c>
      <c r="M479" s="9"/>
    </row>
    <row r="480" spans="1:13" ht="30" customHeight="1" x14ac:dyDescent="0.3">
      <c r="A480" s="51">
        <v>822</v>
      </c>
      <c r="B480" s="59">
        <v>44861</v>
      </c>
      <c r="C480" s="59">
        <v>44803</v>
      </c>
      <c r="D480" s="53" t="s">
        <v>1829</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5" t="s">
        <v>82</v>
      </c>
      <c r="J480" s="53"/>
      <c r="K480" s="51" t="str">
        <f ca="1">LeaveTracker[[#This Row],[Days]]&amp;" "&amp;LeaveTracker[[#This Row],[Type of Leave]]</f>
        <v>0 VL</v>
      </c>
      <c r="L480" s="9">
        <f ca="1">NETWORKDAYS(LeaveTracker[[#This Row],[Start Date]],LeaveTracker[[#This Row],[End Date]],lstHolidays)</f>
        <v>0</v>
      </c>
      <c r="M480" s="9"/>
    </row>
    <row r="481" spans="1:13" ht="30" customHeight="1" x14ac:dyDescent="0.3">
      <c r="A481" s="51">
        <v>823</v>
      </c>
      <c r="B481" s="59">
        <v>44861</v>
      </c>
      <c r="C481" s="59">
        <v>44803</v>
      </c>
      <c r="D481" s="53" t="s">
        <v>1925</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5" t="s">
        <v>299</v>
      </c>
      <c r="J481" s="53" t="s">
        <v>758</v>
      </c>
      <c r="K481" s="51" t="str">
        <f ca="1">LeaveTracker[[#This Row],[Days]]&amp;" "&amp;LeaveTracker[[#This Row],[Type of Leave]]</f>
        <v>0 OTHER</v>
      </c>
      <c r="L481" s="9">
        <f ca="1">NETWORKDAYS(LeaveTracker[[#This Row],[Start Date]],LeaveTracker[[#This Row],[End Date]],lstHolidays)</f>
        <v>0</v>
      </c>
      <c r="M481" s="9"/>
    </row>
    <row r="482" spans="1:13" ht="30" customHeight="1" x14ac:dyDescent="0.3">
      <c r="A482" s="51">
        <v>824</v>
      </c>
      <c r="B482" s="59">
        <v>44861</v>
      </c>
      <c r="C482" s="59">
        <v>44803</v>
      </c>
      <c r="D482" s="53" t="s">
        <v>1926</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5" t="s">
        <v>1025</v>
      </c>
      <c r="J482" s="53" t="s">
        <v>1905</v>
      </c>
      <c r="K482" s="51" t="str">
        <f ca="1">LeaveTracker[[#This Row],[Days]]&amp;" "&amp;LeaveTracker[[#This Row],[Type of Leave]]</f>
        <v>0 WITHOUTPAY</v>
      </c>
      <c r="L482" s="9">
        <f ca="1">NETWORKDAYS(LeaveTracker[[#This Row],[Start Date]],LeaveTracker[[#This Row],[End Date]],lstHolidays)</f>
        <v>0</v>
      </c>
      <c r="M482" s="9"/>
    </row>
    <row r="483" spans="1:13" ht="30" customHeight="1" x14ac:dyDescent="0.3">
      <c r="A483" s="51">
        <v>825</v>
      </c>
      <c r="B483" s="59">
        <v>44861</v>
      </c>
      <c r="C483" s="59">
        <v>44796</v>
      </c>
      <c r="D483" s="53" t="s">
        <v>1764</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5" t="s">
        <v>299</v>
      </c>
      <c r="J483" s="53" t="s">
        <v>1927</v>
      </c>
      <c r="K483" s="51" t="str">
        <f ca="1">LeaveTracker[[#This Row],[Days]]&amp;" "&amp;LeaveTracker[[#This Row],[Type of Leave]]</f>
        <v>1 OTHER</v>
      </c>
      <c r="L483" s="9">
        <f ca="1">NETWORKDAYS(LeaveTracker[[#This Row],[Start Date]],LeaveTracker[[#This Row],[End Date]],lstHolidays)</f>
        <v>1</v>
      </c>
      <c r="M483" s="9"/>
    </row>
    <row r="484" spans="1:13" ht="30" customHeight="1" x14ac:dyDescent="0.3">
      <c r="A484" s="51">
        <v>826</v>
      </c>
      <c r="B484" s="59">
        <v>44861</v>
      </c>
      <c r="C484" s="59">
        <v>44783</v>
      </c>
      <c r="D484" s="53" t="s">
        <v>1928</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5" t="s">
        <v>81</v>
      </c>
      <c r="J484" s="53"/>
      <c r="K484" s="51" t="str">
        <f ca="1">LeaveTracker[[#This Row],[Days]]&amp;" "&amp;LeaveTracker[[#This Row],[Type of Leave]]</f>
        <v>1 SL</v>
      </c>
      <c r="L484" s="9">
        <f ca="1">NETWORKDAYS(LeaveTracker[[#This Row],[Start Date]],LeaveTracker[[#This Row],[End Date]],lstHolidays)</f>
        <v>1</v>
      </c>
      <c r="M484" s="9"/>
    </row>
    <row r="485" spans="1:13" ht="30" customHeight="1" x14ac:dyDescent="0.3">
      <c r="A485" s="51">
        <v>827</v>
      </c>
      <c r="B485" s="59">
        <v>44861</v>
      </c>
      <c r="C485" s="59">
        <v>44783</v>
      </c>
      <c r="D485" s="53" t="s">
        <v>1858</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5" t="s">
        <v>81</v>
      </c>
      <c r="J485" s="53"/>
      <c r="K485" s="51" t="str">
        <f ca="1">LeaveTracker[[#This Row],[Days]]&amp;" "&amp;LeaveTracker[[#This Row],[Type of Leave]]</f>
        <v>0 SL</v>
      </c>
      <c r="L485" s="9">
        <f ca="1">NETWORKDAYS(LeaveTracker[[#This Row],[Start Date]],LeaveTracker[[#This Row],[End Date]],lstHolidays)</f>
        <v>0</v>
      </c>
      <c r="M485" s="9"/>
    </row>
    <row r="486" spans="1:13" ht="30" customHeight="1" x14ac:dyDescent="0.3">
      <c r="A486" s="51">
        <v>827</v>
      </c>
      <c r="B486" s="59">
        <v>44861</v>
      </c>
      <c r="C486" s="59">
        <v>44783</v>
      </c>
      <c r="D486" s="53" t="s">
        <v>1858</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5" t="s">
        <v>81</v>
      </c>
      <c r="J486" s="53"/>
      <c r="K486" s="51" t="str">
        <f ca="1">LeaveTracker[[#This Row],[Days]]&amp;" "&amp;LeaveTracker[[#This Row],[Type of Leave]]</f>
        <v>2 SL</v>
      </c>
      <c r="L486" s="9">
        <f ca="1">NETWORKDAYS(LeaveTracker[[#This Row],[Start Date]],LeaveTracker[[#This Row],[End Date]],lstHolidays)</f>
        <v>2</v>
      </c>
      <c r="M486" s="9"/>
    </row>
    <row r="487" spans="1:13" ht="30" customHeight="1" x14ac:dyDescent="0.3">
      <c r="A487" s="51">
        <v>828</v>
      </c>
      <c r="B487" s="59">
        <v>44861</v>
      </c>
      <c r="C487" s="59">
        <v>44782</v>
      </c>
      <c r="D487" s="53" t="s">
        <v>1772</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5" t="s">
        <v>299</v>
      </c>
      <c r="J487" s="53" t="s">
        <v>158</v>
      </c>
      <c r="K487" s="51" t="str">
        <f ca="1">LeaveTracker[[#This Row],[Days]]&amp;" "&amp;LeaveTracker[[#This Row],[Type of Leave]]</f>
        <v>0 OTHER</v>
      </c>
      <c r="L487" s="9">
        <f ca="1">NETWORKDAYS(LeaveTracker[[#This Row],[Start Date]],LeaveTracker[[#This Row],[End Date]],lstHolidays)</f>
        <v>0</v>
      </c>
      <c r="M487" s="9"/>
    </row>
    <row r="488" spans="1:13" ht="30" customHeight="1" x14ac:dyDescent="0.3">
      <c r="A488" s="51">
        <v>829</v>
      </c>
      <c r="B488" s="59">
        <v>44861</v>
      </c>
      <c r="C488" s="59">
        <v>44783</v>
      </c>
      <c r="D488" s="53" t="s">
        <v>1872</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5" t="s">
        <v>299</v>
      </c>
      <c r="J488" s="53" t="s">
        <v>1807</v>
      </c>
      <c r="K488" s="51" t="str">
        <f ca="1">LeaveTracker[[#This Row],[Days]]&amp;" "&amp;LeaveTracker[[#This Row],[Type of Leave]]</f>
        <v>1 OTHER</v>
      </c>
      <c r="L488" s="9">
        <f ca="1">NETWORKDAYS(LeaveTracker[[#This Row],[Start Date]],LeaveTracker[[#This Row],[End Date]],lstHolidays)</f>
        <v>1</v>
      </c>
      <c r="M488" s="9"/>
    </row>
    <row r="489" spans="1:13" ht="30" customHeight="1" x14ac:dyDescent="0.3">
      <c r="A489" s="51">
        <v>830</v>
      </c>
      <c r="B489" s="59">
        <v>44861</v>
      </c>
      <c r="C489" s="59">
        <v>44802</v>
      </c>
      <c r="D489" s="53" t="s">
        <v>1897</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5" t="s">
        <v>81</v>
      </c>
      <c r="J489" s="53"/>
      <c r="K489" s="51" t="str">
        <f ca="1">LeaveTracker[[#This Row],[Days]]&amp;" "&amp;LeaveTracker[[#This Row],[Type of Leave]]</f>
        <v>1 SL</v>
      </c>
      <c r="L489" s="9">
        <f ca="1">NETWORKDAYS(LeaveTracker[[#This Row],[Start Date]],LeaveTracker[[#This Row],[End Date]],lstHolidays)</f>
        <v>1</v>
      </c>
      <c r="M489" s="9"/>
    </row>
    <row r="490" spans="1:13" ht="30" customHeight="1" x14ac:dyDescent="0.3">
      <c r="A490" s="51">
        <v>830</v>
      </c>
      <c r="B490" s="59">
        <v>44861</v>
      </c>
      <c r="C490" s="59">
        <v>44802</v>
      </c>
      <c r="D490" s="53" t="s">
        <v>1897</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5" t="s">
        <v>81</v>
      </c>
      <c r="J490" s="53"/>
      <c r="K490" s="51" t="str">
        <f ca="1">LeaveTracker[[#This Row],[Days]]&amp;" "&amp;LeaveTracker[[#This Row],[Type of Leave]]</f>
        <v>0 SL</v>
      </c>
      <c r="L490" s="9">
        <f ca="1">NETWORKDAYS(LeaveTracker[[#This Row],[Start Date]],LeaveTracker[[#This Row],[End Date]],lstHolidays)</f>
        <v>0</v>
      </c>
      <c r="M490" s="9"/>
    </row>
    <row r="491" spans="1:13" ht="30" customHeight="1" x14ac:dyDescent="0.3">
      <c r="A491" s="51">
        <v>831</v>
      </c>
      <c r="B491" s="59">
        <v>44861</v>
      </c>
      <c r="C491" s="59">
        <v>44785</v>
      </c>
      <c r="D491" s="53" t="s">
        <v>1929</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5" t="s">
        <v>81</v>
      </c>
      <c r="J491" s="53"/>
      <c r="K491" s="51" t="str">
        <f ca="1">LeaveTracker[[#This Row],[Days]]&amp;" "&amp;LeaveTracker[[#This Row],[Type of Leave]]</f>
        <v>2 SL</v>
      </c>
      <c r="L491" s="9">
        <f ca="1">NETWORKDAYS(LeaveTracker[[#This Row],[Start Date]],LeaveTracker[[#This Row],[End Date]],lstHolidays)</f>
        <v>2</v>
      </c>
      <c r="M491" s="9"/>
    </row>
    <row r="492" spans="1:13" ht="30" customHeight="1" x14ac:dyDescent="0.3">
      <c r="A492" s="51">
        <v>832</v>
      </c>
      <c r="B492" s="59">
        <v>44861</v>
      </c>
      <c r="C492" s="59">
        <v>44792</v>
      </c>
      <c r="D492" s="53" t="s">
        <v>1810</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5" t="s">
        <v>81</v>
      </c>
      <c r="J492" s="53"/>
      <c r="K492" s="51" t="str">
        <f ca="1">LeaveTracker[[#This Row],[Days]]&amp;" "&amp;LeaveTracker[[#This Row],[Type of Leave]]</f>
        <v>3 SL</v>
      </c>
      <c r="L492" s="9">
        <f ca="1">NETWORKDAYS(LeaveTracker[[#This Row],[Start Date]],LeaveTracker[[#This Row],[End Date]],lstHolidays)</f>
        <v>3</v>
      </c>
      <c r="M492" s="9"/>
    </row>
    <row r="493" spans="1:13" ht="30" customHeight="1" x14ac:dyDescent="0.3">
      <c r="A493" s="51">
        <v>833</v>
      </c>
      <c r="B493" s="59">
        <v>44861</v>
      </c>
      <c r="C493" s="59">
        <v>44804</v>
      </c>
      <c r="D493" s="53" t="s">
        <v>1930</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5" t="s">
        <v>81</v>
      </c>
      <c r="J493" s="53"/>
      <c r="K493" s="51" t="str">
        <f ca="1">LeaveTracker[[#This Row],[Days]]&amp;" "&amp;LeaveTracker[[#This Row],[Type of Leave]]</f>
        <v>1 SL</v>
      </c>
      <c r="L493" s="9">
        <f ca="1">NETWORKDAYS(LeaveTracker[[#This Row],[Start Date]],LeaveTracker[[#This Row],[End Date]],lstHolidays)</f>
        <v>1</v>
      </c>
      <c r="M493" s="9"/>
    </row>
    <row r="494" spans="1:13" ht="30" customHeight="1" x14ac:dyDescent="0.3">
      <c r="A494" s="51">
        <v>834</v>
      </c>
      <c r="B494" s="59">
        <v>44861</v>
      </c>
      <c r="C494" s="59">
        <v>44792</v>
      </c>
      <c r="D494" s="53" t="s">
        <v>1777</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5" t="s">
        <v>81</v>
      </c>
      <c r="J494" s="53"/>
      <c r="K494" s="51" t="str">
        <f ca="1">LeaveTracker[[#This Row],[Days]]&amp;" "&amp;LeaveTracker[[#This Row],[Type of Leave]]</f>
        <v>2 SL</v>
      </c>
      <c r="L494" s="9">
        <f ca="1">NETWORKDAYS(LeaveTracker[[#This Row],[Start Date]],LeaveTracker[[#This Row],[End Date]],lstHolidays)</f>
        <v>2</v>
      </c>
      <c r="M494" s="9"/>
    </row>
    <row r="495" spans="1:13" ht="30" customHeight="1" x14ac:dyDescent="0.3">
      <c r="A495" s="51">
        <v>835</v>
      </c>
      <c r="B495" s="59">
        <v>44861</v>
      </c>
      <c r="C495" s="59">
        <v>44784</v>
      </c>
      <c r="D495" s="53" t="s">
        <v>1782</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5" t="s">
        <v>81</v>
      </c>
      <c r="J495" s="53"/>
      <c r="K495" s="51" t="str">
        <f ca="1">LeaveTracker[[#This Row],[Days]]&amp;" "&amp;LeaveTracker[[#This Row],[Type of Leave]]</f>
        <v>3 SL</v>
      </c>
      <c r="L495" s="9">
        <f ca="1">NETWORKDAYS(LeaveTracker[[#This Row],[Start Date]],LeaveTracker[[#This Row],[End Date]],lstHolidays)</f>
        <v>3</v>
      </c>
      <c r="M495" s="9"/>
    </row>
    <row r="496" spans="1:13" ht="30" customHeight="1" x14ac:dyDescent="0.3">
      <c r="A496" s="51">
        <v>836</v>
      </c>
      <c r="B496" s="59">
        <v>44861</v>
      </c>
      <c r="C496" s="59">
        <v>44795</v>
      </c>
      <c r="D496" s="53" t="s">
        <v>1895</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5" t="s">
        <v>81</v>
      </c>
      <c r="J496" s="53"/>
      <c r="K496" s="51" t="str">
        <f ca="1">LeaveTracker[[#This Row],[Days]]&amp;" "&amp;LeaveTracker[[#This Row],[Type of Leave]]</f>
        <v>1 SL</v>
      </c>
      <c r="L496" s="9">
        <f ca="1">NETWORKDAYS(LeaveTracker[[#This Row],[Start Date]],LeaveTracker[[#This Row],[End Date]],lstHolidays)</f>
        <v>1</v>
      </c>
      <c r="M496" s="9"/>
    </row>
    <row r="497" spans="1:13" ht="30" customHeight="1" x14ac:dyDescent="0.3">
      <c r="A497" s="51">
        <v>837</v>
      </c>
      <c r="B497" s="59">
        <v>44861</v>
      </c>
      <c r="C497" s="59">
        <v>44788</v>
      </c>
      <c r="D497" s="53" t="s">
        <v>1895</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5" t="s">
        <v>81</v>
      </c>
      <c r="J497" s="53"/>
      <c r="K497" s="51" t="str">
        <f ca="1">LeaveTracker[[#This Row],[Days]]&amp;" "&amp;LeaveTracker[[#This Row],[Type of Leave]]</f>
        <v>2 SL</v>
      </c>
      <c r="L497" s="9">
        <f ca="1">NETWORKDAYS(LeaveTracker[[#This Row],[Start Date]],LeaveTracker[[#This Row],[End Date]],lstHolidays)</f>
        <v>2</v>
      </c>
      <c r="M497" s="9"/>
    </row>
    <row r="498" spans="1:13" ht="30" customHeight="1" x14ac:dyDescent="0.3">
      <c r="A498" s="51">
        <v>838</v>
      </c>
      <c r="B498" s="59">
        <v>44861</v>
      </c>
      <c r="C498" s="59">
        <v>44788</v>
      </c>
      <c r="D498" s="53" t="s">
        <v>1776</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5" t="s">
        <v>82</v>
      </c>
      <c r="J498" s="53"/>
      <c r="K498" s="51" t="str">
        <f ca="1">LeaveTracker[[#This Row],[Days]]&amp;" "&amp;LeaveTracker[[#This Row],[Type of Leave]]</f>
        <v>2 VL</v>
      </c>
      <c r="L498" s="9">
        <f ca="1">NETWORKDAYS(LeaveTracker[[#This Row],[Start Date]],LeaveTracker[[#This Row],[End Date]],lstHolidays)</f>
        <v>2</v>
      </c>
      <c r="M498" s="9"/>
    </row>
    <row r="499" spans="1:13" ht="30" customHeight="1" x14ac:dyDescent="0.3">
      <c r="A499" s="51">
        <v>839</v>
      </c>
      <c r="B499" s="59">
        <v>44861</v>
      </c>
      <c r="C499" s="59">
        <v>44774</v>
      </c>
      <c r="D499" s="53" t="s">
        <v>1774</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5" t="s">
        <v>81</v>
      </c>
      <c r="J499" s="53"/>
      <c r="K499" s="51" t="str">
        <f ca="1">LeaveTracker[[#This Row],[Days]]&amp;" "&amp;LeaveTracker[[#This Row],[Type of Leave]]</f>
        <v>3 SL</v>
      </c>
      <c r="L499" s="9">
        <f ca="1">NETWORKDAYS(LeaveTracker[[#This Row],[Start Date]],LeaveTracker[[#This Row],[End Date]],lstHolidays)</f>
        <v>3</v>
      </c>
      <c r="M499" s="9"/>
    </row>
    <row r="500" spans="1:13" ht="30" customHeight="1" x14ac:dyDescent="0.3">
      <c r="A500" s="51">
        <v>840</v>
      </c>
      <c r="B500" s="59">
        <v>44861</v>
      </c>
      <c r="C500" s="59">
        <v>44778</v>
      </c>
      <c r="D500" s="53" t="s">
        <v>1880</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5" t="s">
        <v>81</v>
      </c>
      <c r="J500" s="53"/>
      <c r="K500" s="51" t="str">
        <f ca="1">LeaveTracker[[#This Row],[Days]]&amp;" "&amp;LeaveTracker[[#This Row],[Type of Leave]]</f>
        <v>1 SL</v>
      </c>
      <c r="L500" s="9">
        <f ca="1">NETWORKDAYS(LeaveTracker[[#This Row],[Start Date]],LeaveTracker[[#This Row],[End Date]],lstHolidays)</f>
        <v>1</v>
      </c>
      <c r="M500" s="9"/>
    </row>
    <row r="501" spans="1:13" ht="30" customHeight="1" x14ac:dyDescent="0.3">
      <c r="A501" s="51">
        <v>841</v>
      </c>
      <c r="B501" s="59">
        <v>44861</v>
      </c>
      <c r="C501" s="59">
        <v>44807</v>
      </c>
      <c r="D501" s="53" t="s">
        <v>1931</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5" t="s">
        <v>81</v>
      </c>
      <c r="J501" s="53"/>
      <c r="K501" s="51" t="str">
        <f ca="1">LeaveTracker[[#This Row],[Days]]&amp;" "&amp;LeaveTracker[[#This Row],[Type of Leave]]</f>
        <v>3 SL</v>
      </c>
      <c r="L501" s="9">
        <f ca="1">NETWORKDAYS(LeaveTracker[[#This Row],[Start Date]],LeaveTracker[[#This Row],[End Date]],lstHolidays)</f>
        <v>3</v>
      </c>
      <c r="M501" s="9"/>
    </row>
    <row r="502" spans="1:13" ht="30" customHeight="1" x14ac:dyDescent="0.3">
      <c r="A502" s="51">
        <v>842</v>
      </c>
      <c r="B502" s="59">
        <v>44861</v>
      </c>
      <c r="C502" s="59">
        <v>44778</v>
      </c>
      <c r="D502" s="53" t="s">
        <v>1910</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5" t="s">
        <v>299</v>
      </c>
      <c r="J502" s="53" t="s">
        <v>1738</v>
      </c>
      <c r="K502" s="51" t="str">
        <f ca="1">LeaveTracker[[#This Row],[Days]]&amp;" "&amp;LeaveTracker[[#This Row],[Type of Leave]]</f>
        <v>2 OTHER</v>
      </c>
      <c r="L502" s="9">
        <f ca="1">NETWORKDAYS(LeaveTracker[[#This Row],[Start Date]],LeaveTracker[[#This Row],[End Date]],lstHolidays)</f>
        <v>2</v>
      </c>
      <c r="M502" s="9"/>
    </row>
    <row r="503" spans="1:13" ht="30" customHeight="1" x14ac:dyDescent="0.3">
      <c r="A503" s="51">
        <v>843</v>
      </c>
      <c r="B503" s="59">
        <v>44861</v>
      </c>
      <c r="C503" s="59">
        <v>44785</v>
      </c>
      <c r="D503" s="53" t="s">
        <v>1880</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5" t="s">
        <v>81</v>
      </c>
      <c r="J503" s="53"/>
      <c r="K503" s="51" t="str">
        <f ca="1">LeaveTracker[[#This Row],[Days]]&amp;" "&amp;LeaveTracker[[#This Row],[Type of Leave]]</f>
        <v>3 SL</v>
      </c>
      <c r="L503" s="9">
        <f ca="1">NETWORKDAYS(LeaveTracker[[#This Row],[Start Date]],LeaveTracker[[#This Row],[End Date]],lstHolidays)</f>
        <v>3</v>
      </c>
      <c r="M503" s="9"/>
    </row>
    <row r="504" spans="1:13" ht="30" customHeight="1" x14ac:dyDescent="0.3">
      <c r="A504" s="51">
        <v>844</v>
      </c>
      <c r="B504" s="59">
        <v>44861</v>
      </c>
      <c r="C504" s="59">
        <v>44781</v>
      </c>
      <c r="D504" s="53" t="s">
        <v>1825</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5" t="s">
        <v>81</v>
      </c>
      <c r="J504" s="53"/>
      <c r="K504" s="51" t="str">
        <f ca="1">LeaveTracker[[#This Row],[Days]]&amp;" "&amp;LeaveTracker[[#This Row],[Type of Leave]]</f>
        <v>1 SL</v>
      </c>
      <c r="L504" s="9">
        <f ca="1">NETWORKDAYS(LeaveTracker[[#This Row],[Start Date]],LeaveTracker[[#This Row],[End Date]],lstHolidays)</f>
        <v>1</v>
      </c>
      <c r="M504" s="9"/>
    </row>
    <row r="505" spans="1:13" ht="30" customHeight="1" x14ac:dyDescent="0.3">
      <c r="A505" s="51">
        <v>844</v>
      </c>
      <c r="B505" s="59">
        <v>44861</v>
      </c>
      <c r="C505" s="59">
        <v>44781</v>
      </c>
      <c r="D505" s="53" t="s">
        <v>1825</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5" t="s">
        <v>81</v>
      </c>
      <c r="J505" s="53"/>
      <c r="K505" s="51" t="str">
        <f ca="1">LeaveTracker[[#This Row],[Days]]&amp;" "&amp;LeaveTracker[[#This Row],[Type of Leave]]</f>
        <v>1 SL</v>
      </c>
      <c r="L505" s="9">
        <f ca="1">NETWORKDAYS(LeaveTracker[[#This Row],[Start Date]],LeaveTracker[[#This Row],[End Date]],lstHolidays)</f>
        <v>1</v>
      </c>
      <c r="M505" s="9"/>
    </row>
    <row r="506" spans="1:13" ht="30" customHeight="1" x14ac:dyDescent="0.3">
      <c r="A506" s="51">
        <v>845</v>
      </c>
      <c r="B506" s="59">
        <v>44861</v>
      </c>
      <c r="C506" s="59">
        <v>44778</v>
      </c>
      <c r="D506" s="53" t="s">
        <v>1932</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5" t="s">
        <v>1025</v>
      </c>
      <c r="J506" s="53" t="s">
        <v>1919</v>
      </c>
      <c r="K506" s="51" t="str">
        <f ca="1">LeaveTracker[[#This Row],[Days]]&amp;" "&amp;LeaveTracker[[#This Row],[Type of Leave]]</f>
        <v>5 WITHOUTPAY</v>
      </c>
      <c r="L506" s="9">
        <f ca="1">NETWORKDAYS(LeaveTracker[[#This Row],[Start Date]],LeaveTracker[[#This Row],[End Date]],lstHolidays)</f>
        <v>5</v>
      </c>
      <c r="M506" s="9"/>
    </row>
    <row r="507" spans="1:13" ht="30" customHeight="1" x14ac:dyDescent="0.3">
      <c r="A507" s="51">
        <v>845</v>
      </c>
      <c r="B507" s="59">
        <v>44861</v>
      </c>
      <c r="C507" s="59">
        <v>44778</v>
      </c>
      <c r="D507" s="53" t="s">
        <v>1932</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5" t="s">
        <v>1025</v>
      </c>
      <c r="J507" s="53" t="s">
        <v>1919</v>
      </c>
      <c r="K507" s="51" t="str">
        <f ca="1">LeaveTracker[[#This Row],[Days]]&amp;" "&amp;LeaveTracker[[#This Row],[Type of Leave]]</f>
        <v>2 WITHOUTPAY</v>
      </c>
      <c r="L507" s="9">
        <f ca="1">NETWORKDAYS(LeaveTracker[[#This Row],[Start Date]],LeaveTracker[[#This Row],[End Date]],lstHolidays)</f>
        <v>2</v>
      </c>
      <c r="M507" s="9"/>
    </row>
    <row r="508" spans="1:13" ht="30" customHeight="1" x14ac:dyDescent="0.3">
      <c r="A508" s="51">
        <v>846</v>
      </c>
      <c r="B508" s="59">
        <v>44861</v>
      </c>
      <c r="C508" s="59">
        <v>44798</v>
      </c>
      <c r="D508" s="53" t="s">
        <v>1808</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5" t="s">
        <v>81</v>
      </c>
      <c r="J508" s="53"/>
      <c r="K508" s="51" t="str">
        <f ca="1">LeaveTracker[[#This Row],[Days]]&amp;" "&amp;LeaveTracker[[#This Row],[Type of Leave]]</f>
        <v>1 SL</v>
      </c>
      <c r="L508" s="9">
        <f ca="1">NETWORKDAYS(LeaveTracker[[#This Row],[Start Date]],LeaveTracker[[#This Row],[End Date]],lstHolidays)</f>
        <v>1</v>
      </c>
      <c r="M508" s="9"/>
    </row>
    <row r="509" spans="1:13" ht="30" customHeight="1" x14ac:dyDescent="0.3">
      <c r="A509" s="51">
        <v>847</v>
      </c>
      <c r="B509" s="59">
        <v>44861</v>
      </c>
      <c r="C509" s="59">
        <v>44796</v>
      </c>
      <c r="D509" s="53" t="s">
        <v>1808</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5" t="s">
        <v>299</v>
      </c>
      <c r="J509" s="53" t="s">
        <v>1738</v>
      </c>
      <c r="K509" s="51" t="str">
        <f ca="1">LeaveTracker[[#This Row],[Days]]&amp;" "&amp;LeaveTracker[[#This Row],[Type of Leave]]</f>
        <v>1 OTHER</v>
      </c>
      <c r="L509" s="9">
        <f ca="1">NETWORKDAYS(LeaveTracker[[#This Row],[Start Date]],LeaveTracker[[#This Row],[End Date]],lstHolidays)</f>
        <v>1</v>
      </c>
      <c r="M509" s="9"/>
    </row>
    <row r="510" spans="1:13" ht="30" customHeight="1" x14ac:dyDescent="0.3">
      <c r="A510" s="51">
        <v>848</v>
      </c>
      <c r="B510" s="59">
        <v>44861</v>
      </c>
      <c r="C510" s="59">
        <v>44782</v>
      </c>
      <c r="D510" s="53" t="s">
        <v>1888</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5" t="s">
        <v>81</v>
      </c>
      <c r="J510" s="53"/>
      <c r="K510" s="51" t="str">
        <f ca="1">LeaveTracker[[#This Row],[Days]]&amp;" "&amp;LeaveTracker[[#This Row],[Type of Leave]]</f>
        <v>1 SL</v>
      </c>
      <c r="L510" s="9">
        <f ca="1">NETWORKDAYS(LeaveTracker[[#This Row],[Start Date]],LeaveTracker[[#This Row],[End Date]],lstHolidays)</f>
        <v>1</v>
      </c>
      <c r="M510" s="9"/>
    </row>
    <row r="511" spans="1:13" ht="30" customHeight="1" x14ac:dyDescent="0.3">
      <c r="A511" s="51">
        <v>849</v>
      </c>
      <c r="B511" s="59">
        <v>44861</v>
      </c>
      <c r="C511" s="59">
        <v>44785</v>
      </c>
      <c r="D511" s="53" t="s">
        <v>1888</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5" t="s">
        <v>81</v>
      </c>
      <c r="J511" s="53"/>
      <c r="K511" s="51" t="str">
        <f ca="1">LeaveTracker[[#This Row],[Days]]&amp;" "&amp;LeaveTracker[[#This Row],[Type of Leave]]</f>
        <v>1 SL</v>
      </c>
      <c r="L511" s="9">
        <f ca="1">NETWORKDAYS(LeaveTracker[[#This Row],[Start Date]],LeaveTracker[[#This Row],[End Date]],lstHolidays)</f>
        <v>1</v>
      </c>
      <c r="M511" s="9"/>
    </row>
    <row r="512" spans="1:13" ht="30" customHeight="1" x14ac:dyDescent="0.3">
      <c r="A512" s="51">
        <v>850</v>
      </c>
      <c r="B512" s="59">
        <v>44861</v>
      </c>
      <c r="C512" s="59">
        <v>44775</v>
      </c>
      <c r="D512" s="53" t="s">
        <v>1933</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5" t="s">
        <v>81</v>
      </c>
      <c r="J512" s="53"/>
      <c r="K512" s="51" t="str">
        <f ca="1">LeaveTracker[[#This Row],[Days]]&amp;" "&amp;LeaveTracker[[#This Row],[Type of Leave]]</f>
        <v>1 SL</v>
      </c>
      <c r="L512" s="9">
        <f ca="1">NETWORKDAYS(LeaveTracker[[#This Row],[Start Date]],LeaveTracker[[#This Row],[End Date]],lstHolidays)</f>
        <v>1</v>
      </c>
      <c r="M512" s="9"/>
    </row>
    <row r="513" spans="1:13" ht="30" customHeight="1" x14ac:dyDescent="0.3">
      <c r="A513" s="51">
        <v>850</v>
      </c>
      <c r="B513" s="59">
        <v>44861</v>
      </c>
      <c r="C513" s="59">
        <v>44775</v>
      </c>
      <c r="D513" s="53" t="s">
        <v>1933</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5" t="s">
        <v>81</v>
      </c>
      <c r="J513" s="53"/>
      <c r="K513" s="51" t="str">
        <f ca="1">LeaveTracker[[#This Row],[Days]]&amp;" "&amp;LeaveTracker[[#This Row],[Type of Leave]]</f>
        <v>2 SL</v>
      </c>
      <c r="L513" s="9">
        <f ca="1">NETWORKDAYS(LeaveTracker[[#This Row],[Start Date]],LeaveTracker[[#This Row],[End Date]],lstHolidays)</f>
        <v>2</v>
      </c>
      <c r="M513" s="9"/>
    </row>
    <row r="514" spans="1:13" ht="30" customHeight="1" x14ac:dyDescent="0.3">
      <c r="A514" s="51">
        <v>851</v>
      </c>
      <c r="B514" s="59">
        <v>44861</v>
      </c>
      <c r="C514" s="59">
        <v>44783</v>
      </c>
      <c r="D514" s="53" t="s">
        <v>1822</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5" t="s">
        <v>81</v>
      </c>
      <c r="J514" s="53"/>
      <c r="K514" s="51" t="str">
        <f ca="1">LeaveTracker[[#This Row],[Days]]&amp;" "&amp;LeaveTracker[[#This Row],[Type of Leave]]</f>
        <v>1 SL</v>
      </c>
      <c r="L514" s="9">
        <f ca="1">NETWORKDAYS(LeaveTracker[[#This Row],[Start Date]],LeaveTracker[[#This Row],[End Date]],lstHolidays)</f>
        <v>1</v>
      </c>
      <c r="M514" s="9"/>
    </row>
    <row r="515" spans="1:13" ht="30" customHeight="1" x14ac:dyDescent="0.3">
      <c r="A515" s="51">
        <v>852</v>
      </c>
      <c r="B515" s="59">
        <v>44861</v>
      </c>
      <c r="C515" s="59">
        <v>44789</v>
      </c>
      <c r="D515" s="53" t="s">
        <v>1809</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5" t="s">
        <v>81</v>
      </c>
      <c r="J515" s="53"/>
      <c r="K515" s="51" t="str">
        <f ca="1">LeaveTracker[[#This Row],[Days]]&amp;" "&amp;LeaveTracker[[#This Row],[Type of Leave]]</f>
        <v>5 SL</v>
      </c>
      <c r="L515" s="9">
        <f ca="1">NETWORKDAYS(LeaveTracker[[#This Row],[Start Date]],LeaveTracker[[#This Row],[End Date]],lstHolidays)</f>
        <v>5</v>
      </c>
      <c r="M515" s="9"/>
    </row>
    <row r="516" spans="1:13" ht="30" customHeight="1" x14ac:dyDescent="0.3">
      <c r="A516" s="51">
        <v>853</v>
      </c>
      <c r="B516" s="59">
        <v>44861</v>
      </c>
      <c r="C516" s="59">
        <v>44792</v>
      </c>
      <c r="D516" s="53" t="s">
        <v>1813</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5" t="s">
        <v>81</v>
      </c>
      <c r="J516" s="53"/>
      <c r="K516" s="51" t="str">
        <f ca="1">LeaveTracker[[#This Row],[Days]]&amp;" "&amp;LeaveTracker[[#This Row],[Type of Leave]]</f>
        <v>1 SL</v>
      </c>
      <c r="L516" s="9">
        <f ca="1">NETWORKDAYS(LeaveTracker[[#This Row],[Start Date]],LeaveTracker[[#This Row],[End Date]],lstHolidays)</f>
        <v>1</v>
      </c>
      <c r="M516" s="9"/>
    </row>
    <row r="517" spans="1:13" ht="30" customHeight="1" x14ac:dyDescent="0.3">
      <c r="A517" s="51">
        <v>854</v>
      </c>
      <c r="B517" s="59">
        <v>44861</v>
      </c>
      <c r="C517" s="59">
        <v>44778</v>
      </c>
      <c r="D517" s="53" t="s">
        <v>1819</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5" t="s">
        <v>82</v>
      </c>
      <c r="J517" s="53"/>
      <c r="K517" s="51" t="str">
        <f ca="1">LeaveTracker[[#This Row],[Days]]&amp;" "&amp;LeaveTracker[[#This Row],[Type of Leave]]</f>
        <v>5 VL</v>
      </c>
      <c r="L517" s="9">
        <f ca="1">NETWORKDAYS(LeaveTracker[[#This Row],[Start Date]],LeaveTracker[[#This Row],[End Date]],lstHolidays)</f>
        <v>5</v>
      </c>
      <c r="M517" s="9"/>
    </row>
    <row r="518" spans="1:13" ht="30" customHeight="1" x14ac:dyDescent="0.3">
      <c r="A518" s="51">
        <v>855</v>
      </c>
      <c r="B518" s="59">
        <v>44861</v>
      </c>
      <c r="C518" s="59">
        <v>44789</v>
      </c>
      <c r="D518" s="53" t="s">
        <v>1839</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5" t="s">
        <v>81</v>
      </c>
      <c r="J518" s="53"/>
      <c r="K518" s="51" t="str">
        <f ca="1">LeaveTracker[[#This Row],[Days]]&amp;" "&amp;LeaveTracker[[#This Row],[Type of Leave]]</f>
        <v>2 SL</v>
      </c>
      <c r="L518" s="9">
        <f ca="1">NETWORKDAYS(LeaveTracker[[#This Row],[Start Date]],LeaveTracker[[#This Row],[End Date]],lstHolidays)</f>
        <v>2</v>
      </c>
      <c r="M518" s="9"/>
    </row>
    <row r="519" spans="1:13" ht="30" customHeight="1" x14ac:dyDescent="0.3">
      <c r="A519" s="51">
        <v>855</v>
      </c>
      <c r="B519" s="59">
        <v>44861</v>
      </c>
      <c r="C519" s="59">
        <v>44789</v>
      </c>
      <c r="D519" s="53" t="s">
        <v>1839</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5" t="s">
        <v>81</v>
      </c>
      <c r="J519" s="53"/>
      <c r="K519" s="51" t="str">
        <f ca="1">LeaveTracker[[#This Row],[Days]]&amp;" "&amp;LeaveTracker[[#This Row],[Type of Leave]]</f>
        <v>1 SL</v>
      </c>
      <c r="L519" s="9">
        <f ca="1">NETWORKDAYS(LeaveTracker[[#This Row],[Start Date]],LeaveTracker[[#This Row],[End Date]],lstHolidays)</f>
        <v>1</v>
      </c>
      <c r="M519" s="9"/>
    </row>
    <row r="520" spans="1:13" ht="30" customHeight="1" x14ac:dyDescent="0.3">
      <c r="A520" s="51">
        <v>856</v>
      </c>
      <c r="B520" s="59">
        <v>44861</v>
      </c>
      <c r="C520" s="59">
        <v>44778</v>
      </c>
      <c r="D520" s="53" t="s">
        <v>1934</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5" t="s">
        <v>81</v>
      </c>
      <c r="J520" s="53"/>
      <c r="K520" s="51" t="str">
        <f ca="1">LeaveTracker[[#This Row],[Days]]&amp;" "&amp;LeaveTracker[[#This Row],[Type of Leave]]</f>
        <v>1 SL</v>
      </c>
      <c r="L520" s="9">
        <f ca="1">NETWORKDAYS(LeaveTracker[[#This Row],[Start Date]],LeaveTracker[[#This Row],[End Date]],lstHolidays)</f>
        <v>1</v>
      </c>
      <c r="M520" s="9"/>
    </row>
    <row r="521" spans="1:13" ht="30" customHeight="1" x14ac:dyDescent="0.3">
      <c r="A521" s="51">
        <v>857</v>
      </c>
      <c r="B521" s="59">
        <v>44861</v>
      </c>
      <c r="C521" s="59">
        <v>44792</v>
      </c>
      <c r="D521" s="53" t="s">
        <v>1935</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5" t="s">
        <v>81</v>
      </c>
      <c r="J521" s="53"/>
      <c r="K521" s="51" t="str">
        <f ca="1">LeaveTracker[[#This Row],[Days]]&amp;" "&amp;LeaveTracker[[#This Row],[Type of Leave]]</f>
        <v>4 SL</v>
      </c>
      <c r="L521" s="9">
        <f ca="1">NETWORKDAYS(LeaveTracker[[#This Row],[Start Date]],LeaveTracker[[#This Row],[End Date]],lstHolidays)</f>
        <v>4</v>
      </c>
      <c r="M521" s="9"/>
    </row>
    <row r="522" spans="1:13" ht="30" customHeight="1" x14ac:dyDescent="0.3">
      <c r="A522" s="51">
        <v>858</v>
      </c>
      <c r="B522" s="59">
        <v>44861</v>
      </c>
      <c r="C522" s="59">
        <v>44799</v>
      </c>
      <c r="D522" s="53" t="s">
        <v>1229</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5" t="s">
        <v>299</v>
      </c>
      <c r="J522" s="53" t="s">
        <v>1807</v>
      </c>
      <c r="K522" s="51" t="str">
        <f ca="1">LeaveTracker[[#This Row],[Days]]&amp;" "&amp;LeaveTracker[[#This Row],[Type of Leave]]</f>
        <v>1 OTHER</v>
      </c>
      <c r="L522" s="9">
        <f ca="1">NETWORKDAYS(LeaveTracker[[#This Row],[Start Date]],LeaveTracker[[#This Row],[End Date]],lstHolidays)</f>
        <v>1</v>
      </c>
      <c r="M522" s="9"/>
    </row>
    <row r="523" spans="1:13" ht="30" customHeight="1" x14ac:dyDescent="0.3">
      <c r="A523" s="51">
        <v>859</v>
      </c>
      <c r="B523" s="59">
        <v>44861</v>
      </c>
      <c r="C523" s="59">
        <v>44789</v>
      </c>
      <c r="D523" s="53" t="s">
        <v>1840</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5" t="s">
        <v>81</v>
      </c>
      <c r="J523" s="53"/>
      <c r="K523" s="51" t="str">
        <f ca="1">LeaveTracker[[#This Row],[Days]]&amp;" "&amp;LeaveTracker[[#This Row],[Type of Leave]]</f>
        <v>1 SL</v>
      </c>
      <c r="L523" s="9">
        <f ca="1">NETWORKDAYS(LeaveTracker[[#This Row],[Start Date]],LeaveTracker[[#This Row],[End Date]],lstHolidays)</f>
        <v>1</v>
      </c>
      <c r="M523" s="9"/>
    </row>
    <row r="524" spans="1:13" ht="30" customHeight="1" x14ac:dyDescent="0.3">
      <c r="A524" s="51">
        <v>860</v>
      </c>
      <c r="B524" s="59">
        <v>44861</v>
      </c>
      <c r="C524" s="59">
        <v>44782</v>
      </c>
      <c r="D524" s="53" t="s">
        <v>1840</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5" t="s">
        <v>81</v>
      </c>
      <c r="J524" s="53"/>
      <c r="K524" s="51" t="str">
        <f ca="1">LeaveTracker[[#This Row],[Days]]&amp;" "&amp;LeaveTracker[[#This Row],[Type of Leave]]</f>
        <v>1 SL</v>
      </c>
      <c r="L524" s="9">
        <f ca="1">NETWORKDAYS(LeaveTracker[[#This Row],[Start Date]],LeaveTracker[[#This Row],[End Date]],lstHolidays)</f>
        <v>1</v>
      </c>
      <c r="M524" s="9"/>
    </row>
    <row r="525" spans="1:13" ht="30" customHeight="1" x14ac:dyDescent="0.3">
      <c r="A525" s="51">
        <v>861</v>
      </c>
      <c r="B525" s="59">
        <v>44861</v>
      </c>
      <c r="C525" s="59">
        <v>44790</v>
      </c>
      <c r="D525" s="53" t="s">
        <v>1229</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5" t="s">
        <v>81</v>
      </c>
      <c r="J525" s="53"/>
      <c r="K525" s="51" t="str">
        <f ca="1">LeaveTracker[[#This Row],[Days]]&amp;" "&amp;LeaveTracker[[#This Row],[Type of Leave]]</f>
        <v>2 SL</v>
      </c>
      <c r="L525" s="9">
        <f ca="1">NETWORKDAYS(LeaveTracker[[#This Row],[Start Date]],LeaveTracker[[#This Row],[End Date]],lstHolidays)</f>
        <v>2</v>
      </c>
      <c r="M525" s="9"/>
    </row>
    <row r="526" spans="1:13" ht="30" customHeight="1" x14ac:dyDescent="0.3">
      <c r="A526" s="51">
        <v>862</v>
      </c>
      <c r="B526" s="59">
        <v>44861</v>
      </c>
      <c r="C526" s="59">
        <v>44802</v>
      </c>
      <c r="D526" s="53" t="s">
        <v>1891</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5" t="s">
        <v>81</v>
      </c>
      <c r="J526" s="53"/>
      <c r="K526" s="51" t="str">
        <f ca="1">LeaveTracker[[#This Row],[Days]]&amp;" "&amp;LeaveTracker[[#This Row],[Type of Leave]]</f>
        <v>1 SL</v>
      </c>
      <c r="L526" s="9">
        <f ca="1">NETWORKDAYS(LeaveTracker[[#This Row],[Start Date]],LeaveTracker[[#This Row],[End Date]],lstHolidays)</f>
        <v>1</v>
      </c>
      <c r="M526" s="9"/>
    </row>
    <row r="527" spans="1:13" ht="30" customHeight="1" x14ac:dyDescent="0.3">
      <c r="A527" s="51">
        <v>862</v>
      </c>
      <c r="B527" s="59">
        <v>44861</v>
      </c>
      <c r="C527" s="59">
        <v>44802</v>
      </c>
      <c r="D527" s="53" t="s">
        <v>1891</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5" t="s">
        <v>81</v>
      </c>
      <c r="J527" s="53"/>
      <c r="K527" s="51" t="str">
        <f ca="1">LeaveTracker[[#This Row],[Days]]&amp;" "&amp;LeaveTracker[[#This Row],[Type of Leave]]</f>
        <v>0 SL</v>
      </c>
      <c r="L527" s="9">
        <f ca="1">NETWORKDAYS(LeaveTracker[[#This Row],[Start Date]],LeaveTracker[[#This Row],[End Date]],lstHolidays)</f>
        <v>0</v>
      </c>
      <c r="M527" s="9"/>
    </row>
    <row r="528" spans="1:13" ht="30" customHeight="1" x14ac:dyDescent="0.3">
      <c r="A528" s="51">
        <v>863</v>
      </c>
      <c r="B528" s="59">
        <v>44861</v>
      </c>
      <c r="C528" s="59">
        <v>44816</v>
      </c>
      <c r="D528" s="53" t="s">
        <v>1891</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5" t="s">
        <v>81</v>
      </c>
      <c r="J528" s="53"/>
      <c r="K528" s="51" t="str">
        <f ca="1">LeaveTracker[[#This Row],[Days]]&amp;" "&amp;LeaveTracker[[#This Row],[Type of Leave]]</f>
        <v>1 SL</v>
      </c>
      <c r="L528" s="9">
        <f ca="1">NETWORKDAYS(LeaveTracker[[#This Row],[Start Date]],LeaveTracker[[#This Row],[End Date]],lstHolidays)</f>
        <v>1</v>
      </c>
      <c r="M528" s="9"/>
    </row>
    <row r="529" spans="1:13" ht="30" customHeight="1" x14ac:dyDescent="0.3">
      <c r="A529" s="51">
        <v>864</v>
      </c>
      <c r="B529" s="59">
        <v>44861</v>
      </c>
      <c r="C529" s="59">
        <v>44784</v>
      </c>
      <c r="D529" s="53" t="s">
        <v>1936</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5" t="s">
        <v>299</v>
      </c>
      <c r="J529" s="53" t="s">
        <v>1807</v>
      </c>
      <c r="K529" s="51" t="str">
        <f ca="1">LeaveTracker[[#This Row],[Days]]&amp;" "&amp;LeaveTracker[[#This Row],[Type of Leave]]</f>
        <v>1 OTHER</v>
      </c>
      <c r="L529" s="9">
        <f ca="1">NETWORKDAYS(LeaveTracker[[#This Row],[Start Date]],LeaveTracker[[#This Row],[End Date]],lstHolidays)</f>
        <v>1</v>
      </c>
      <c r="M529" s="9"/>
    </row>
    <row r="530" spans="1:13" ht="30" customHeight="1" x14ac:dyDescent="0.3">
      <c r="A530" s="51">
        <v>865</v>
      </c>
      <c r="B530" s="59">
        <v>44861</v>
      </c>
      <c r="C530" s="59">
        <v>44788</v>
      </c>
      <c r="D530" s="53" t="s">
        <v>1817</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5" t="s">
        <v>77</v>
      </c>
      <c r="J530" s="53"/>
      <c r="K530" s="51" t="str">
        <f ca="1">LeaveTracker[[#This Row],[Days]]&amp;" "&amp;LeaveTracker[[#This Row],[Type of Leave]]</f>
        <v>2 Paternity</v>
      </c>
      <c r="L530" s="9">
        <f ca="1">NETWORKDAYS(LeaveTracker[[#This Row],[Start Date]],LeaveTracker[[#This Row],[End Date]],lstHolidays)</f>
        <v>2</v>
      </c>
      <c r="M530" s="9"/>
    </row>
    <row r="531" spans="1:13" ht="30" customHeight="1" x14ac:dyDescent="0.3">
      <c r="A531" s="51">
        <v>865</v>
      </c>
      <c r="B531" s="59">
        <v>44861</v>
      </c>
      <c r="C531" s="59">
        <v>44788</v>
      </c>
      <c r="D531" s="53" t="s">
        <v>1817</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5" t="s">
        <v>77</v>
      </c>
      <c r="J531" s="53"/>
      <c r="K531" s="51" t="str">
        <f ca="1">LeaveTracker[[#This Row],[Days]]&amp;" "&amp;LeaveTracker[[#This Row],[Type of Leave]]</f>
        <v>5 Paternity</v>
      </c>
      <c r="L531" s="9">
        <f ca="1">NETWORKDAYS(LeaveTracker[[#This Row],[Start Date]],LeaveTracker[[#This Row],[End Date]],lstHolidays)</f>
        <v>5</v>
      </c>
      <c r="M531" s="9"/>
    </row>
    <row r="532" spans="1:13" ht="30" customHeight="1" x14ac:dyDescent="0.3">
      <c r="A532" s="51">
        <v>866</v>
      </c>
      <c r="B532" s="59">
        <v>44861</v>
      </c>
      <c r="C532" s="59">
        <v>44797</v>
      </c>
      <c r="D532" s="53" t="s">
        <v>1814</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5" t="s">
        <v>82</v>
      </c>
      <c r="J532" s="53"/>
      <c r="K532" s="51" t="str">
        <f ca="1">LeaveTracker[[#This Row],[Days]]&amp;" "&amp;LeaveTracker[[#This Row],[Type of Leave]]</f>
        <v>1 VL</v>
      </c>
      <c r="L532" s="9">
        <f ca="1">NETWORKDAYS(LeaveTracker[[#This Row],[Start Date]],LeaveTracker[[#This Row],[End Date]],lstHolidays)</f>
        <v>1</v>
      </c>
      <c r="M532" s="9"/>
    </row>
    <row r="533" spans="1:13" ht="30" customHeight="1" x14ac:dyDescent="0.3">
      <c r="A533" s="51">
        <v>867</v>
      </c>
      <c r="B533" s="59">
        <v>44861</v>
      </c>
      <c r="C533" s="59">
        <v>44804</v>
      </c>
      <c r="D533" s="53" t="s">
        <v>1854</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5" t="s">
        <v>82</v>
      </c>
      <c r="J533" s="53"/>
      <c r="K533" s="51" t="str">
        <f ca="1">LeaveTracker[[#This Row],[Days]]&amp;" "&amp;LeaveTracker[[#This Row],[Type of Leave]]</f>
        <v>2 VL</v>
      </c>
      <c r="L533" s="9">
        <f ca="1">NETWORKDAYS(LeaveTracker[[#This Row],[Start Date]],LeaveTracker[[#This Row],[End Date]],lstHolidays)</f>
        <v>2</v>
      </c>
      <c r="M533" s="9"/>
    </row>
    <row r="534" spans="1:13" ht="30" customHeight="1" x14ac:dyDescent="0.3">
      <c r="A534" s="51">
        <v>868</v>
      </c>
      <c r="B534" s="59">
        <v>44861</v>
      </c>
      <c r="C534" s="59">
        <v>44777</v>
      </c>
      <c r="D534" s="53" t="s">
        <v>1854</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5" t="s">
        <v>81</v>
      </c>
      <c r="J534" s="53"/>
      <c r="K534" s="51" t="str">
        <f ca="1">LeaveTracker[[#This Row],[Days]]&amp;" "&amp;LeaveTracker[[#This Row],[Type of Leave]]</f>
        <v>1 SL</v>
      </c>
      <c r="L534" s="9">
        <f ca="1">NETWORKDAYS(LeaveTracker[[#This Row],[Start Date]],LeaveTracker[[#This Row],[End Date]],lstHolidays)</f>
        <v>1</v>
      </c>
      <c r="M534" s="9"/>
    </row>
    <row r="535" spans="1:13" ht="30" customHeight="1" x14ac:dyDescent="0.3">
      <c r="A535" s="51">
        <v>869</v>
      </c>
      <c r="B535" s="59">
        <v>44861</v>
      </c>
      <c r="C535" s="59">
        <v>44777</v>
      </c>
      <c r="D535" s="53" t="s">
        <v>1854</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5" t="s">
        <v>81</v>
      </c>
      <c r="J535" s="53"/>
      <c r="K535" s="51" t="str">
        <f ca="1">LeaveTracker[[#This Row],[Days]]&amp;" "&amp;LeaveTracker[[#This Row],[Type of Leave]]</f>
        <v>1 SL</v>
      </c>
      <c r="L535" s="9">
        <f ca="1">NETWORKDAYS(LeaveTracker[[#This Row],[Start Date]],LeaveTracker[[#This Row],[End Date]],lstHolidays)</f>
        <v>1</v>
      </c>
      <c r="M535" s="9"/>
    </row>
    <row r="536" spans="1:13" ht="30" customHeight="1" x14ac:dyDescent="0.3">
      <c r="A536" s="51">
        <v>870</v>
      </c>
      <c r="B536" s="59">
        <v>44861</v>
      </c>
      <c r="C536" s="59">
        <v>44784</v>
      </c>
      <c r="D536" s="53" t="s">
        <v>1854</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5" t="s">
        <v>82</v>
      </c>
      <c r="J536" s="53"/>
      <c r="K536" s="51" t="str">
        <f ca="1">LeaveTracker[[#This Row],[Days]]&amp;" "&amp;LeaveTracker[[#This Row],[Type of Leave]]</f>
        <v>1 VL</v>
      </c>
      <c r="L536" s="9">
        <f ca="1">NETWORKDAYS(LeaveTracker[[#This Row],[Start Date]],LeaveTracker[[#This Row],[End Date]],lstHolidays)</f>
        <v>1</v>
      </c>
      <c r="M536" s="9"/>
    </row>
    <row r="537" spans="1:13" ht="30" customHeight="1" x14ac:dyDescent="0.3">
      <c r="A537" s="51">
        <v>871</v>
      </c>
      <c r="B537" s="59">
        <v>44861</v>
      </c>
      <c r="C537" s="59">
        <v>44788</v>
      </c>
      <c r="D537" s="53" t="s">
        <v>1937</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5" t="s">
        <v>1025</v>
      </c>
      <c r="J537" s="53" t="s">
        <v>1905</v>
      </c>
      <c r="K537" s="51" t="str">
        <f ca="1">LeaveTracker[[#This Row],[Days]]&amp;" "&amp;LeaveTracker[[#This Row],[Type of Leave]]</f>
        <v>1 WITHOUTPAY</v>
      </c>
      <c r="L537" s="9">
        <f ca="1">NETWORKDAYS(LeaveTracker[[#This Row],[Start Date]],LeaveTracker[[#This Row],[End Date]],lstHolidays)</f>
        <v>1</v>
      </c>
      <c r="M537" s="9"/>
    </row>
    <row r="538" spans="1:13" ht="30" customHeight="1" x14ac:dyDescent="0.3">
      <c r="A538" s="51">
        <v>872</v>
      </c>
      <c r="B538" s="59">
        <v>44861</v>
      </c>
      <c r="C538" s="59">
        <v>44791</v>
      </c>
      <c r="D538" s="53" t="s">
        <v>1850</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5" t="s">
        <v>299</v>
      </c>
      <c r="J538" s="53" t="s">
        <v>1807</v>
      </c>
      <c r="K538" s="51" t="str">
        <f ca="1">LeaveTracker[[#This Row],[Days]]&amp;" "&amp;LeaveTracker[[#This Row],[Type of Leave]]</f>
        <v>1 OTHER</v>
      </c>
      <c r="L538" s="9">
        <f ca="1">NETWORKDAYS(LeaveTracker[[#This Row],[Start Date]],LeaveTracker[[#This Row],[End Date]],lstHolidays)</f>
        <v>1</v>
      </c>
      <c r="M538" s="9"/>
    </row>
    <row r="539" spans="1:13" ht="30" customHeight="1" x14ac:dyDescent="0.3">
      <c r="A539" s="51">
        <v>873</v>
      </c>
      <c r="B539" s="59">
        <v>44861</v>
      </c>
      <c r="C539" s="59">
        <v>44803</v>
      </c>
      <c r="D539" s="53" t="s">
        <v>1938</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5" t="s">
        <v>81</v>
      </c>
      <c r="J539" s="53"/>
      <c r="K539" s="51" t="str">
        <f ca="1">LeaveTracker[[#This Row],[Days]]&amp;" "&amp;LeaveTracker[[#This Row],[Type of Leave]]</f>
        <v>71 SL</v>
      </c>
      <c r="L539" s="9">
        <f ca="1">NETWORKDAYS(LeaveTracker[[#This Row],[Start Date]],LeaveTracker[[#This Row],[End Date]],lstHolidays)</f>
        <v>71</v>
      </c>
      <c r="M539" s="9"/>
    </row>
    <row r="540" spans="1:13" ht="30" customHeight="1" x14ac:dyDescent="0.3">
      <c r="A540" s="51">
        <v>874</v>
      </c>
      <c r="B540" s="59">
        <v>44861</v>
      </c>
      <c r="C540" s="59">
        <v>44788</v>
      </c>
      <c r="D540" s="53" t="s">
        <v>1859</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5" t="s">
        <v>82</v>
      </c>
      <c r="J540" s="53"/>
      <c r="K540" s="51" t="str">
        <f ca="1">LeaveTracker[[#This Row],[Days]]&amp;" "&amp;LeaveTracker[[#This Row],[Type of Leave]]</f>
        <v>3 VL</v>
      </c>
      <c r="L540" s="9">
        <f ca="1">NETWORKDAYS(LeaveTracker[[#This Row],[Start Date]],LeaveTracker[[#This Row],[End Date]],lstHolidays)</f>
        <v>3</v>
      </c>
      <c r="M540" s="9"/>
    </row>
    <row r="541" spans="1:13" ht="30" customHeight="1" x14ac:dyDescent="0.3">
      <c r="A541" s="51">
        <v>874</v>
      </c>
      <c r="B541" s="59">
        <v>44861</v>
      </c>
      <c r="C541" s="59">
        <v>44788</v>
      </c>
      <c r="D541" s="53" t="s">
        <v>1859</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5" t="s">
        <v>82</v>
      </c>
      <c r="J541" s="53"/>
      <c r="K541" s="51" t="str">
        <f ca="1">LeaveTracker[[#This Row],[Days]]&amp;" "&amp;LeaveTracker[[#This Row],[Type of Leave]]</f>
        <v>5 VL</v>
      </c>
      <c r="L541" s="9">
        <f ca="1">NETWORKDAYS(LeaveTracker[[#This Row],[Start Date]],LeaveTracker[[#This Row],[End Date]],lstHolidays)</f>
        <v>5</v>
      </c>
      <c r="M541" s="9"/>
    </row>
    <row r="542" spans="1:13" ht="30" customHeight="1" x14ac:dyDescent="0.3">
      <c r="A542" s="51">
        <v>875</v>
      </c>
      <c r="B542" s="59">
        <v>44861</v>
      </c>
      <c r="C542" s="59">
        <v>44795</v>
      </c>
      <c r="D542" s="53" t="s">
        <v>1859</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5" t="s">
        <v>81</v>
      </c>
      <c r="J542" s="53"/>
      <c r="K542" s="51" t="str">
        <f ca="1">LeaveTracker[[#This Row],[Days]]&amp;" "&amp;LeaveTracker[[#This Row],[Type of Leave]]</f>
        <v>1 SL</v>
      </c>
      <c r="L542" s="9">
        <f ca="1">NETWORKDAYS(LeaveTracker[[#This Row],[Start Date]],LeaveTracker[[#This Row],[End Date]],lstHolidays)</f>
        <v>1</v>
      </c>
      <c r="M542" s="9"/>
    </row>
    <row r="543" spans="1:13" ht="30" customHeight="1" x14ac:dyDescent="0.3">
      <c r="A543" s="51">
        <v>876</v>
      </c>
      <c r="B543" s="59">
        <v>44861</v>
      </c>
      <c r="C543" s="59">
        <v>44803</v>
      </c>
      <c r="D543" s="53" t="s">
        <v>1055</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5" t="s">
        <v>82</v>
      </c>
      <c r="J543" s="53"/>
      <c r="K543" s="51" t="str">
        <f ca="1">LeaveTracker[[#This Row],[Days]]&amp;" "&amp;LeaveTracker[[#This Row],[Type of Leave]]</f>
        <v>1 VL</v>
      </c>
      <c r="L543" s="9">
        <f ca="1">NETWORKDAYS(LeaveTracker[[#This Row],[Start Date]],LeaveTracker[[#This Row],[End Date]],lstHolidays)</f>
        <v>1</v>
      </c>
      <c r="M543" s="9"/>
    </row>
    <row r="544" spans="1:13" ht="30" customHeight="1" x14ac:dyDescent="0.3">
      <c r="A544" s="51">
        <v>877</v>
      </c>
      <c r="B544" s="59">
        <v>44861</v>
      </c>
      <c r="C544" s="59">
        <v>44803</v>
      </c>
      <c r="D544" s="53" t="s">
        <v>1939</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5" t="s">
        <v>81</v>
      </c>
      <c r="J544" s="53"/>
      <c r="K544" s="51" t="str">
        <f ca="1">LeaveTracker[[#This Row],[Days]]&amp;" "&amp;LeaveTracker[[#This Row],[Type of Leave]]</f>
        <v>0 SL</v>
      </c>
      <c r="L544" s="9">
        <f ca="1">NETWORKDAYS(LeaveTracker[[#This Row],[Start Date]],LeaveTracker[[#This Row],[End Date]],lstHolidays)</f>
        <v>0</v>
      </c>
      <c r="M544" s="9"/>
    </row>
    <row r="545" spans="1:13" ht="30" customHeight="1" x14ac:dyDescent="0.3">
      <c r="A545" s="51">
        <v>877</v>
      </c>
      <c r="B545" s="59">
        <v>44861</v>
      </c>
      <c r="C545" s="59">
        <v>44803</v>
      </c>
      <c r="D545" s="53" t="s">
        <v>1939</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5" t="s">
        <v>81</v>
      </c>
      <c r="J545" s="53"/>
      <c r="K545" s="51" t="str">
        <f ca="1">LeaveTracker[[#This Row],[Days]]&amp;" "&amp;LeaveTracker[[#This Row],[Type of Leave]]</f>
        <v>1 SL</v>
      </c>
      <c r="L545" s="9">
        <f ca="1">NETWORKDAYS(LeaveTracker[[#This Row],[Start Date]],LeaveTracker[[#This Row],[End Date]],lstHolidays)</f>
        <v>1</v>
      </c>
      <c r="M545" s="9"/>
    </row>
    <row r="546" spans="1:13" ht="30" customHeight="1" x14ac:dyDescent="0.3">
      <c r="A546" s="51">
        <v>878</v>
      </c>
      <c r="B546" s="59">
        <v>44861</v>
      </c>
      <c r="C546" s="59">
        <v>44785</v>
      </c>
      <c r="D546" s="53" t="s">
        <v>1877</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5" t="s">
        <v>81</v>
      </c>
      <c r="J546" s="53"/>
      <c r="K546" s="51" t="str">
        <f ca="1">LeaveTracker[[#This Row],[Days]]&amp;" "&amp;LeaveTracker[[#This Row],[Type of Leave]]</f>
        <v>2 SL</v>
      </c>
      <c r="L546" s="9">
        <f ca="1">NETWORKDAYS(LeaveTracker[[#This Row],[Start Date]],LeaveTracker[[#This Row],[End Date]],lstHolidays)</f>
        <v>2</v>
      </c>
      <c r="M546" s="9"/>
    </row>
    <row r="547" spans="1:13" ht="30" customHeight="1" x14ac:dyDescent="0.3">
      <c r="A547" s="51">
        <v>879</v>
      </c>
      <c r="B547" s="59">
        <v>44861</v>
      </c>
      <c r="C547" s="59">
        <v>44775</v>
      </c>
      <c r="D547" s="53" t="s">
        <v>1894</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5" t="s">
        <v>299</v>
      </c>
      <c r="J547" s="53" t="s">
        <v>1807</v>
      </c>
      <c r="K547" s="51" t="str">
        <f ca="1">LeaveTracker[[#This Row],[Days]]&amp;" "&amp;LeaveTracker[[#This Row],[Type of Leave]]</f>
        <v>1 OTHER</v>
      </c>
      <c r="L547" s="9">
        <f ca="1">NETWORKDAYS(LeaveTracker[[#This Row],[Start Date]],LeaveTracker[[#This Row],[End Date]],lstHolidays)</f>
        <v>1</v>
      </c>
      <c r="M547" s="9"/>
    </row>
    <row r="548" spans="1:13" ht="30" customHeight="1" x14ac:dyDescent="0.3">
      <c r="A548" s="51">
        <v>880</v>
      </c>
      <c r="B548" s="59">
        <v>44861</v>
      </c>
      <c r="C548" s="59">
        <v>44781</v>
      </c>
      <c r="D548" s="53" t="s">
        <v>1894</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5" t="s">
        <v>81</v>
      </c>
      <c r="J548" s="53"/>
      <c r="K548" s="51" t="str">
        <f ca="1">LeaveTracker[[#This Row],[Days]]&amp;" "&amp;LeaveTracker[[#This Row],[Type of Leave]]</f>
        <v>3 SL</v>
      </c>
      <c r="L548" s="9">
        <f ca="1">NETWORKDAYS(LeaveTracker[[#This Row],[Start Date]],LeaveTracker[[#This Row],[End Date]],lstHolidays)</f>
        <v>3</v>
      </c>
      <c r="M548" s="9"/>
    </row>
    <row r="549" spans="1:13" ht="30" customHeight="1" x14ac:dyDescent="0.3">
      <c r="A549" s="51">
        <v>881</v>
      </c>
      <c r="B549" s="59">
        <v>44861</v>
      </c>
      <c r="C549" s="59">
        <v>44796</v>
      </c>
      <c r="D549" s="53" t="s">
        <v>1873</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5" t="s">
        <v>81</v>
      </c>
      <c r="J549" s="53"/>
      <c r="K549" s="51" t="str">
        <f ca="1">LeaveTracker[[#This Row],[Days]]&amp;" "&amp;LeaveTracker[[#This Row],[Type of Leave]]</f>
        <v>1 SL</v>
      </c>
      <c r="L549" s="9">
        <f ca="1">NETWORKDAYS(LeaveTracker[[#This Row],[Start Date]],LeaveTracker[[#This Row],[End Date]],lstHolidays)</f>
        <v>1</v>
      </c>
      <c r="M549" s="9"/>
    </row>
    <row r="550" spans="1:13" ht="30" customHeight="1" x14ac:dyDescent="0.3">
      <c r="A550" s="51">
        <v>882</v>
      </c>
      <c r="B550" s="59">
        <v>44861</v>
      </c>
      <c r="C550" s="59">
        <v>44785</v>
      </c>
      <c r="D550" s="53" t="s">
        <v>1885</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5" t="s">
        <v>82</v>
      </c>
      <c r="J550" s="53"/>
      <c r="K550" s="51" t="str">
        <f ca="1">LeaveTracker[[#This Row],[Days]]&amp;" "&amp;LeaveTracker[[#This Row],[Type of Leave]]</f>
        <v>1 VL</v>
      </c>
      <c r="L550" s="9">
        <f ca="1">NETWORKDAYS(LeaveTracker[[#This Row],[Start Date]],LeaveTracker[[#This Row],[End Date]],lstHolidays)</f>
        <v>1</v>
      </c>
      <c r="M550" s="9"/>
    </row>
    <row r="551" spans="1:13" ht="30" customHeight="1" x14ac:dyDescent="0.3">
      <c r="A551" s="51">
        <v>883</v>
      </c>
      <c r="B551" s="59">
        <v>44861</v>
      </c>
      <c r="C551" s="59">
        <v>44804</v>
      </c>
      <c r="D551" s="53" t="s">
        <v>1837</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5" t="s">
        <v>81</v>
      </c>
      <c r="J551" s="53"/>
      <c r="K551" s="51" t="str">
        <f ca="1">LeaveTracker[[#This Row],[Days]]&amp;" "&amp;LeaveTracker[[#This Row],[Type of Leave]]</f>
        <v>1 SL</v>
      </c>
      <c r="L551" s="9">
        <f ca="1">NETWORKDAYS(LeaveTracker[[#This Row],[Start Date]],LeaveTracker[[#This Row],[End Date]],lstHolidays)</f>
        <v>1</v>
      </c>
      <c r="M551" s="9"/>
    </row>
    <row r="552" spans="1:13" ht="30" customHeight="1" x14ac:dyDescent="0.3">
      <c r="A552" s="51">
        <v>884</v>
      </c>
      <c r="B552" s="59">
        <v>44880</v>
      </c>
      <c r="C552" s="59">
        <v>44848</v>
      </c>
      <c r="D552" s="53" t="s">
        <v>1845</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5" t="s">
        <v>82</v>
      </c>
      <c r="J552" s="53"/>
      <c r="K552" s="51" t="str">
        <f ca="1">LeaveTracker[[#This Row],[Days]]&amp;" "&amp;LeaveTracker[[#This Row],[Type of Leave]]</f>
        <v>1 VL</v>
      </c>
      <c r="L552" s="9">
        <f ca="1">NETWORKDAYS(LeaveTracker[[#This Row],[Start Date]],LeaveTracker[[#This Row],[End Date]],lstHolidays)</f>
        <v>1</v>
      </c>
      <c r="M552" s="9"/>
    </row>
    <row r="553" spans="1:13" ht="30" customHeight="1" x14ac:dyDescent="0.3">
      <c r="A553" s="51">
        <v>884</v>
      </c>
      <c r="B553" s="59">
        <v>44880</v>
      </c>
      <c r="C553" s="59">
        <v>44848</v>
      </c>
      <c r="D553" s="53" t="s">
        <v>1845</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5" t="s">
        <v>82</v>
      </c>
      <c r="J553" s="53"/>
      <c r="K553" s="51" t="str">
        <f ca="1">LeaveTracker[[#This Row],[Days]]&amp;" "&amp;LeaveTracker[[#This Row],[Type of Leave]]</f>
        <v>1 VL</v>
      </c>
      <c r="L553" s="9">
        <f ca="1">NETWORKDAYS(LeaveTracker[[#This Row],[Start Date]],LeaveTracker[[#This Row],[End Date]],lstHolidays)</f>
        <v>1</v>
      </c>
      <c r="M553" s="9"/>
    </row>
    <row r="554" spans="1:13" ht="30" customHeight="1" x14ac:dyDescent="0.3">
      <c r="A554" s="51">
        <v>884</v>
      </c>
      <c r="B554" s="59">
        <v>44880</v>
      </c>
      <c r="C554" s="59">
        <v>44848</v>
      </c>
      <c r="D554" s="53" t="s">
        <v>1845</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5" t="s">
        <v>82</v>
      </c>
      <c r="J554" s="53"/>
      <c r="K554" s="51" t="str">
        <f ca="1">LeaveTracker[[#This Row],[Days]]&amp;" "&amp;LeaveTracker[[#This Row],[Type of Leave]]</f>
        <v>1 VL</v>
      </c>
      <c r="L554" s="9">
        <f ca="1">NETWORKDAYS(LeaveTracker[[#This Row],[Start Date]],LeaveTracker[[#This Row],[End Date]],lstHolidays)</f>
        <v>1</v>
      </c>
      <c r="M554" s="9"/>
    </row>
    <row r="555" spans="1:13" ht="30" customHeight="1" x14ac:dyDescent="0.3">
      <c r="A555" s="51">
        <v>885</v>
      </c>
      <c r="B555" s="59">
        <v>44880</v>
      </c>
      <c r="C555" s="59">
        <v>44854</v>
      </c>
      <c r="D555" s="53" t="s">
        <v>1792</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5" t="s">
        <v>81</v>
      </c>
      <c r="J555" s="53"/>
      <c r="K555" s="51" t="str">
        <f ca="1">LeaveTracker[[#This Row],[Days]]&amp;" "&amp;LeaveTracker[[#This Row],[Type of Leave]]</f>
        <v>1 SL</v>
      </c>
      <c r="L555" s="9">
        <f ca="1">NETWORKDAYS(LeaveTracker[[#This Row],[Start Date]],LeaveTracker[[#This Row],[End Date]],lstHolidays)</f>
        <v>1</v>
      </c>
      <c r="M555" s="9"/>
    </row>
    <row r="556" spans="1:13" ht="30" customHeight="1" x14ac:dyDescent="0.3">
      <c r="A556" s="51">
        <v>886</v>
      </c>
      <c r="B556" s="59">
        <v>44880</v>
      </c>
      <c r="C556" s="59">
        <v>44883</v>
      </c>
      <c r="D556" s="53" t="s">
        <v>1845</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5" t="s">
        <v>82</v>
      </c>
      <c r="J556" s="53"/>
      <c r="K556" s="51" t="str">
        <f ca="1">LeaveTracker[[#This Row],[Days]]&amp;" "&amp;LeaveTracker[[#This Row],[Type of Leave]]</f>
        <v>1 VL</v>
      </c>
      <c r="L556" s="9">
        <f ca="1">NETWORKDAYS(LeaveTracker[[#This Row],[Start Date]],LeaveTracker[[#This Row],[End Date]],lstHolidays)</f>
        <v>1</v>
      </c>
      <c r="M556" s="9"/>
    </row>
    <row r="557" spans="1:13" ht="30" customHeight="1" x14ac:dyDescent="0.3">
      <c r="A557" s="51">
        <v>886</v>
      </c>
      <c r="B557" s="59">
        <v>44880</v>
      </c>
      <c r="C557" s="59">
        <v>44883</v>
      </c>
      <c r="D557" s="53" t="s">
        <v>1845</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5" t="s">
        <v>82</v>
      </c>
      <c r="J557" s="53"/>
      <c r="K557" s="51" t="str">
        <f ca="1">LeaveTracker[[#This Row],[Days]]&amp;" "&amp;LeaveTracker[[#This Row],[Type of Leave]]</f>
        <v>1 VL</v>
      </c>
      <c r="L557" s="9">
        <f ca="1">NETWORKDAYS(LeaveTracker[[#This Row],[Start Date]],LeaveTracker[[#This Row],[End Date]],lstHolidays)</f>
        <v>1</v>
      </c>
      <c r="M557" s="9"/>
    </row>
    <row r="558" spans="1:13" ht="30" customHeight="1" x14ac:dyDescent="0.3">
      <c r="A558" s="51">
        <v>886</v>
      </c>
      <c r="B558" s="59">
        <v>44880</v>
      </c>
      <c r="C558" s="59">
        <v>44883</v>
      </c>
      <c r="D558" s="53" t="s">
        <v>1845</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5" t="s">
        <v>82</v>
      </c>
      <c r="J558" s="53"/>
      <c r="K558" s="51" t="str">
        <f ca="1">LeaveTracker[[#This Row],[Days]]&amp;" "&amp;LeaveTracker[[#This Row],[Type of Leave]]</f>
        <v>1 VL</v>
      </c>
      <c r="L558" s="9">
        <f ca="1">NETWORKDAYS(LeaveTracker[[#This Row],[Start Date]],LeaveTracker[[#This Row],[End Date]],lstHolidays)</f>
        <v>1</v>
      </c>
      <c r="M558" s="9"/>
    </row>
    <row r="559" spans="1:13" ht="30" customHeight="1" x14ac:dyDescent="0.3">
      <c r="A559" s="51">
        <v>887</v>
      </c>
      <c r="B559" s="59">
        <v>44880</v>
      </c>
      <c r="C559" s="59">
        <v>44841</v>
      </c>
      <c r="D559" s="53" t="s">
        <v>1865</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5" t="s">
        <v>81</v>
      </c>
      <c r="J559" s="53"/>
      <c r="K559" s="51" t="str">
        <f ca="1">LeaveTracker[[#This Row],[Days]]&amp;" "&amp;LeaveTracker[[#This Row],[Type of Leave]]</f>
        <v>1 SL</v>
      </c>
      <c r="L559" s="9">
        <f ca="1">NETWORKDAYS(LeaveTracker[[#This Row],[Start Date]],LeaveTracker[[#This Row],[End Date]],lstHolidays)</f>
        <v>1</v>
      </c>
      <c r="M559" s="9"/>
    </row>
    <row r="560" spans="1:13" ht="30" customHeight="1" x14ac:dyDescent="0.3">
      <c r="A560" s="51">
        <v>888</v>
      </c>
      <c r="B560" s="59">
        <v>44880</v>
      </c>
      <c r="C560" s="59">
        <v>44859</v>
      </c>
      <c r="D560" s="53" t="s">
        <v>1756</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5" t="s">
        <v>81</v>
      </c>
      <c r="J560" s="53"/>
      <c r="K560" s="51" t="str">
        <f ca="1">LeaveTracker[[#This Row],[Days]]&amp;" "&amp;LeaveTracker[[#This Row],[Type of Leave]]</f>
        <v>3 SL</v>
      </c>
      <c r="L560" s="9">
        <f ca="1">NETWORKDAYS(LeaveTracker[[#This Row],[Start Date]],LeaveTracker[[#This Row],[End Date]],lstHolidays)</f>
        <v>3</v>
      </c>
      <c r="M560" s="9"/>
    </row>
    <row r="561" spans="1:13" ht="30" customHeight="1" x14ac:dyDescent="0.3">
      <c r="A561" s="51">
        <v>889</v>
      </c>
      <c r="B561" s="59">
        <v>44880</v>
      </c>
      <c r="C561" s="59">
        <v>44854</v>
      </c>
      <c r="D561" s="53" t="s">
        <v>1756</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5" t="s">
        <v>81</v>
      </c>
      <c r="J561" s="53"/>
      <c r="K561" s="51" t="str">
        <f ca="1">LeaveTracker[[#This Row],[Days]]&amp;" "&amp;LeaveTracker[[#This Row],[Type of Leave]]</f>
        <v>2 SL</v>
      </c>
      <c r="L561" s="9">
        <f ca="1">NETWORKDAYS(LeaveTracker[[#This Row],[Start Date]],LeaveTracker[[#This Row],[End Date]],lstHolidays)</f>
        <v>2</v>
      </c>
      <c r="M561" s="9"/>
    </row>
    <row r="562" spans="1:13" ht="30" customHeight="1" x14ac:dyDescent="0.3">
      <c r="A562" s="51">
        <v>890</v>
      </c>
      <c r="B562" s="59">
        <v>44880</v>
      </c>
      <c r="C562" s="59">
        <v>44809</v>
      </c>
      <c r="D562" s="53" t="s">
        <v>1902</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5" t="s">
        <v>82</v>
      </c>
      <c r="J562" s="53"/>
      <c r="K562" s="51" t="str">
        <f ca="1">LeaveTracker[[#This Row],[Days]]&amp;" "&amp;LeaveTracker[[#This Row],[Type of Leave]]</f>
        <v>5 VL</v>
      </c>
      <c r="L562" s="9">
        <f ca="1">NETWORKDAYS(LeaveTracker[[#This Row],[Start Date]],LeaveTracker[[#This Row],[End Date]],lstHolidays)</f>
        <v>5</v>
      </c>
      <c r="M562" s="9"/>
    </row>
    <row r="563" spans="1:13" ht="30" customHeight="1" x14ac:dyDescent="0.3">
      <c r="A563" s="51">
        <v>890</v>
      </c>
      <c r="B563" s="59">
        <v>44880</v>
      </c>
      <c r="C563" s="59">
        <v>44809</v>
      </c>
      <c r="D563" s="53" t="s">
        <v>1902</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5" t="s">
        <v>82</v>
      </c>
      <c r="J563" s="53"/>
      <c r="K563" s="51" t="str">
        <f ca="1">LeaveTracker[[#This Row],[Days]]&amp;" "&amp;LeaveTracker[[#This Row],[Type of Leave]]</f>
        <v>5 VL</v>
      </c>
      <c r="L563" s="9">
        <f ca="1">NETWORKDAYS(LeaveTracker[[#This Row],[Start Date]],LeaveTracker[[#This Row],[End Date]],lstHolidays)</f>
        <v>5</v>
      </c>
      <c r="M563" s="9"/>
    </row>
    <row r="564" spans="1:13" ht="30" customHeight="1" x14ac:dyDescent="0.3">
      <c r="A564" s="51">
        <v>890</v>
      </c>
      <c r="B564" s="59">
        <v>44880</v>
      </c>
      <c r="C564" s="59">
        <v>44809</v>
      </c>
      <c r="D564" s="53" t="s">
        <v>1902</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5" t="s">
        <v>82</v>
      </c>
      <c r="J564" s="53"/>
      <c r="K564" s="51" t="str">
        <f ca="1">LeaveTracker[[#This Row],[Days]]&amp;" "&amp;LeaveTracker[[#This Row],[Type of Leave]]</f>
        <v>5 VL</v>
      </c>
      <c r="L564" s="9">
        <f ca="1">NETWORKDAYS(LeaveTracker[[#This Row],[Start Date]],LeaveTracker[[#This Row],[End Date]],lstHolidays)</f>
        <v>5</v>
      </c>
      <c r="M564" s="9"/>
    </row>
    <row r="565" spans="1:13" ht="30" customHeight="1" x14ac:dyDescent="0.3">
      <c r="A565" s="51">
        <v>891</v>
      </c>
      <c r="B565" s="59">
        <v>44880</v>
      </c>
      <c r="C565" s="59">
        <v>44816</v>
      </c>
      <c r="D565" s="53" t="s">
        <v>1806</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5" t="s">
        <v>82</v>
      </c>
      <c r="J565" s="53" t="s">
        <v>1738</v>
      </c>
      <c r="K565" s="51" t="str">
        <f ca="1">LeaveTracker[[#This Row],[Days]]&amp;" "&amp;LeaveTracker[[#This Row],[Type of Leave]]</f>
        <v>2 VL</v>
      </c>
      <c r="L565" s="9">
        <f ca="1">NETWORKDAYS(LeaveTracker[[#This Row],[Start Date]],LeaveTracker[[#This Row],[End Date]],lstHolidays)</f>
        <v>2</v>
      </c>
      <c r="M565" s="9"/>
    </row>
    <row r="566" spans="1:13" ht="30" customHeight="1" x14ac:dyDescent="0.3">
      <c r="A566" s="51">
        <v>892</v>
      </c>
      <c r="B566" s="59">
        <v>44880</v>
      </c>
      <c r="C566" s="59">
        <v>44824</v>
      </c>
      <c r="D566" s="53" t="s">
        <v>1879</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5" t="s">
        <v>81</v>
      </c>
      <c r="J566" s="53"/>
      <c r="K566" s="51" t="str">
        <f ca="1">LeaveTracker[[#This Row],[Days]]&amp;" "&amp;LeaveTracker[[#This Row],[Type of Leave]]</f>
        <v>1 SL</v>
      </c>
      <c r="L566" s="9">
        <f ca="1">NETWORKDAYS(LeaveTracker[[#This Row],[Start Date]],LeaveTracker[[#This Row],[End Date]],lstHolidays)</f>
        <v>1</v>
      </c>
      <c r="M566" s="9"/>
    </row>
    <row r="567" spans="1:13" ht="30" customHeight="1" x14ac:dyDescent="0.3">
      <c r="A567" s="51">
        <v>893</v>
      </c>
      <c r="B567" s="59">
        <v>44880</v>
      </c>
      <c r="C567" s="59">
        <v>44819</v>
      </c>
      <c r="D567" s="53" t="s">
        <v>1940</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5" t="s">
        <v>81</v>
      </c>
      <c r="J567" s="53"/>
      <c r="K567" s="51" t="str">
        <f ca="1">LeaveTracker[[#This Row],[Days]]&amp;" "&amp;LeaveTracker[[#This Row],[Type of Leave]]</f>
        <v>0 SL</v>
      </c>
      <c r="L567" s="9">
        <f ca="1">NETWORKDAYS(LeaveTracker[[#This Row],[Start Date]],LeaveTracker[[#This Row],[End Date]],lstHolidays)</f>
        <v>0</v>
      </c>
      <c r="M567" s="9"/>
    </row>
    <row r="568" spans="1:13" ht="30" customHeight="1" x14ac:dyDescent="0.3">
      <c r="A568" s="51">
        <v>894</v>
      </c>
      <c r="B568" s="59">
        <v>44880</v>
      </c>
      <c r="C568" s="59">
        <v>44814</v>
      </c>
      <c r="D568" s="53" t="s">
        <v>1941</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5" t="s">
        <v>82</v>
      </c>
      <c r="J568" s="53"/>
      <c r="K568" s="51" t="str">
        <f ca="1">LeaveTracker[[#This Row],[Days]]&amp;" "&amp;LeaveTracker[[#This Row],[Type of Leave]]</f>
        <v>5 VL</v>
      </c>
      <c r="L568" s="9">
        <f ca="1">NETWORKDAYS(LeaveTracker[[#This Row],[Start Date]],LeaveTracker[[#This Row],[End Date]],lstHolidays)</f>
        <v>5</v>
      </c>
      <c r="M568" s="9"/>
    </row>
    <row r="569" spans="1:13" ht="30" customHeight="1" x14ac:dyDescent="0.3">
      <c r="A569" s="51">
        <v>895</v>
      </c>
      <c r="B569" s="59">
        <v>44880</v>
      </c>
      <c r="C569" s="59">
        <v>44825</v>
      </c>
      <c r="D569" s="53" t="s">
        <v>1826</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5" t="s">
        <v>81</v>
      </c>
      <c r="J569" s="53"/>
      <c r="K569" s="51" t="str">
        <f ca="1">LeaveTracker[[#This Row],[Days]]&amp;" "&amp;LeaveTracker[[#This Row],[Type of Leave]]</f>
        <v>1 SL</v>
      </c>
      <c r="L569" s="9">
        <f ca="1">NETWORKDAYS(LeaveTracker[[#This Row],[Start Date]],LeaveTracker[[#This Row],[End Date]],lstHolidays)</f>
        <v>1</v>
      </c>
      <c r="M569" s="9"/>
    </row>
    <row r="570" spans="1:13" ht="30" customHeight="1" x14ac:dyDescent="0.3">
      <c r="A570" s="51">
        <v>895</v>
      </c>
      <c r="B570" s="59">
        <v>44880</v>
      </c>
      <c r="C570" s="59">
        <v>44825</v>
      </c>
      <c r="D570" s="53" t="s">
        <v>1826</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5" t="s">
        <v>81</v>
      </c>
      <c r="J570" s="53"/>
      <c r="K570" s="51" t="str">
        <f ca="1">LeaveTracker[[#This Row],[Days]]&amp;" "&amp;LeaveTracker[[#This Row],[Type of Leave]]</f>
        <v>1 SL</v>
      </c>
      <c r="L570" s="9">
        <f ca="1">NETWORKDAYS(LeaveTracker[[#This Row],[Start Date]],LeaveTracker[[#This Row],[End Date]],lstHolidays)</f>
        <v>1</v>
      </c>
      <c r="M570" s="9"/>
    </row>
    <row r="571" spans="1:13" ht="30" customHeight="1" x14ac:dyDescent="0.3">
      <c r="A571" s="51">
        <v>896</v>
      </c>
      <c r="B571" s="59">
        <v>44880</v>
      </c>
      <c r="C571" s="59">
        <v>44809</v>
      </c>
      <c r="D571" s="53" t="s">
        <v>1942</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5" t="s">
        <v>82</v>
      </c>
      <c r="J571" s="53"/>
      <c r="K571" s="51" t="str">
        <f ca="1">LeaveTracker[[#This Row],[Days]]&amp;" "&amp;LeaveTracker[[#This Row],[Type of Leave]]</f>
        <v>1 VL</v>
      </c>
      <c r="L571" s="9">
        <f ca="1">NETWORKDAYS(LeaveTracker[[#This Row],[Start Date]],LeaveTracker[[#This Row],[End Date]],lstHolidays)</f>
        <v>1</v>
      </c>
      <c r="M571" s="9"/>
    </row>
    <row r="572" spans="1:13" ht="30" customHeight="1" x14ac:dyDescent="0.3">
      <c r="A572" s="51">
        <v>897</v>
      </c>
      <c r="B572" s="59">
        <v>44880</v>
      </c>
      <c r="C572" s="59">
        <v>44823</v>
      </c>
      <c r="D572" s="53" t="s">
        <v>1888</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5" t="s">
        <v>81</v>
      </c>
      <c r="J572" s="53"/>
      <c r="K572" s="51" t="str">
        <f ca="1">LeaveTracker[[#This Row],[Days]]&amp;" "&amp;LeaveTracker[[#This Row],[Type of Leave]]</f>
        <v>1 SL</v>
      </c>
      <c r="L572" s="9">
        <f ca="1">NETWORKDAYS(LeaveTracker[[#This Row],[Start Date]],LeaveTracker[[#This Row],[End Date]],lstHolidays)</f>
        <v>1</v>
      </c>
      <c r="M572" s="9"/>
    </row>
    <row r="573" spans="1:13" ht="30" customHeight="1" x14ac:dyDescent="0.3">
      <c r="A573" s="51">
        <v>898</v>
      </c>
      <c r="B573" s="59">
        <v>44880</v>
      </c>
      <c r="C573" s="59">
        <v>44823</v>
      </c>
      <c r="D573" s="53" t="s">
        <v>1931</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5" t="s">
        <v>81</v>
      </c>
      <c r="J573" s="53"/>
      <c r="K573" s="51" t="str">
        <f ca="1">LeaveTracker[[#This Row],[Days]]&amp;" "&amp;LeaveTracker[[#This Row],[Type of Leave]]</f>
        <v>2 SL</v>
      </c>
      <c r="L573" s="9">
        <f ca="1">NETWORKDAYS(LeaveTracker[[#This Row],[Start Date]],LeaveTracker[[#This Row],[End Date]],lstHolidays)</f>
        <v>2</v>
      </c>
      <c r="M573" s="9"/>
    </row>
    <row r="574" spans="1:13" ht="30" customHeight="1" x14ac:dyDescent="0.3">
      <c r="A574" s="51">
        <v>898</v>
      </c>
      <c r="B574" s="59">
        <v>44880</v>
      </c>
      <c r="C574" s="59">
        <v>44823</v>
      </c>
      <c r="D574" s="53" t="s">
        <v>1931</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5" t="s">
        <v>81</v>
      </c>
      <c r="J574" s="53"/>
      <c r="K574" s="51" t="str">
        <f ca="1">LeaveTracker[[#This Row],[Days]]&amp;" "&amp;LeaveTracker[[#This Row],[Type of Leave]]</f>
        <v>5 SL</v>
      </c>
      <c r="L574" s="9">
        <f ca="1">NETWORKDAYS(LeaveTracker[[#This Row],[Start Date]],LeaveTracker[[#This Row],[End Date]],lstHolidays)</f>
        <v>5</v>
      </c>
      <c r="M574" s="9"/>
    </row>
    <row r="575" spans="1:13" ht="30" customHeight="1" x14ac:dyDescent="0.3">
      <c r="A575" s="51">
        <v>898</v>
      </c>
      <c r="B575" s="59">
        <v>44880</v>
      </c>
      <c r="C575" s="59">
        <v>44823</v>
      </c>
      <c r="D575" s="53" t="s">
        <v>1931</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5" t="s">
        <v>81</v>
      </c>
      <c r="J575" s="53"/>
      <c r="K575" s="51" t="str">
        <f ca="1">LeaveTracker[[#This Row],[Days]]&amp;" "&amp;LeaveTracker[[#This Row],[Type of Leave]]</f>
        <v>5 SL</v>
      </c>
      <c r="L575" s="9">
        <f ca="1">NETWORKDAYS(LeaveTracker[[#This Row],[Start Date]],LeaveTracker[[#This Row],[End Date]],lstHolidays)</f>
        <v>5</v>
      </c>
      <c r="M575" s="9"/>
    </row>
    <row r="576" spans="1:13" ht="30" customHeight="1" x14ac:dyDescent="0.3">
      <c r="A576" s="51">
        <v>898</v>
      </c>
      <c r="B576" s="59">
        <v>44880</v>
      </c>
      <c r="C576" s="59">
        <v>44823</v>
      </c>
      <c r="D576" s="53" t="s">
        <v>1931</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5" t="s">
        <v>81</v>
      </c>
      <c r="J576" s="53"/>
      <c r="K576" s="51" t="str">
        <f ca="1">LeaveTracker[[#This Row],[Days]]&amp;" "&amp;LeaveTracker[[#This Row],[Type of Leave]]</f>
        <v>5 SL</v>
      </c>
      <c r="L576" s="9">
        <f ca="1">NETWORKDAYS(LeaveTracker[[#This Row],[Start Date]],LeaveTracker[[#This Row],[End Date]],lstHolidays)</f>
        <v>5</v>
      </c>
      <c r="M576" s="9"/>
    </row>
    <row r="577" spans="1:13" ht="30" customHeight="1" x14ac:dyDescent="0.3">
      <c r="A577" s="51">
        <v>898</v>
      </c>
      <c r="B577" s="59">
        <v>44880</v>
      </c>
      <c r="C577" s="59">
        <v>44823</v>
      </c>
      <c r="D577" s="53" t="s">
        <v>1931</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5" t="s">
        <v>81</v>
      </c>
      <c r="J577" s="53"/>
      <c r="K577" s="51" t="str">
        <f ca="1">LeaveTracker[[#This Row],[Days]]&amp;" "&amp;LeaveTracker[[#This Row],[Type of Leave]]</f>
        <v>5 SL</v>
      </c>
      <c r="L577" s="9">
        <f ca="1">NETWORKDAYS(LeaveTracker[[#This Row],[Start Date]],LeaveTracker[[#This Row],[End Date]],lstHolidays)</f>
        <v>5</v>
      </c>
      <c r="M577" s="9"/>
    </row>
    <row r="578" spans="1:13" ht="30" customHeight="1" x14ac:dyDescent="0.3">
      <c r="A578" s="51">
        <v>898</v>
      </c>
      <c r="B578" s="59">
        <v>44880</v>
      </c>
      <c r="C578" s="59">
        <v>44823</v>
      </c>
      <c r="D578" s="53" t="s">
        <v>1931</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5" t="s">
        <v>81</v>
      </c>
      <c r="J578" s="53"/>
      <c r="K578" s="51" t="str">
        <f ca="1">LeaveTracker[[#This Row],[Days]]&amp;" "&amp;LeaveTracker[[#This Row],[Type of Leave]]</f>
        <v>5 SL</v>
      </c>
      <c r="L578" s="9">
        <f ca="1">NETWORKDAYS(LeaveTracker[[#This Row],[Start Date]],LeaveTracker[[#This Row],[End Date]],lstHolidays)</f>
        <v>5</v>
      </c>
      <c r="M578" s="9"/>
    </row>
    <row r="579" spans="1:13" ht="30" customHeight="1" x14ac:dyDescent="0.3">
      <c r="A579" s="51">
        <v>898</v>
      </c>
      <c r="B579" s="59">
        <v>44880</v>
      </c>
      <c r="C579" s="59">
        <v>44823</v>
      </c>
      <c r="D579" s="53" t="s">
        <v>1931</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5" t="s">
        <v>81</v>
      </c>
      <c r="J579" s="53"/>
      <c r="K579" s="51" t="str">
        <f ca="1">LeaveTracker[[#This Row],[Days]]&amp;" "&amp;LeaveTracker[[#This Row],[Type of Leave]]</f>
        <v>3 SL</v>
      </c>
      <c r="L579" s="9">
        <f ca="1">NETWORKDAYS(LeaveTracker[[#This Row],[Start Date]],LeaveTracker[[#This Row],[End Date]],lstHolidays)</f>
        <v>3</v>
      </c>
      <c r="M579" s="9"/>
    </row>
    <row r="580" spans="1:13" ht="30" customHeight="1" x14ac:dyDescent="0.3">
      <c r="A580" s="51">
        <v>899</v>
      </c>
      <c r="B580" s="59">
        <v>44880</v>
      </c>
      <c r="C580" s="59">
        <v>44805</v>
      </c>
      <c r="D580" s="53" t="s">
        <v>1931</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5" t="s">
        <v>81</v>
      </c>
      <c r="J580" s="53"/>
      <c r="K580" s="51" t="str">
        <f ca="1">LeaveTracker[[#This Row],[Days]]&amp;" "&amp;LeaveTracker[[#This Row],[Type of Leave]]</f>
        <v>0 SL</v>
      </c>
      <c r="L580" s="9">
        <f ca="1">NETWORKDAYS(LeaveTracker[[#This Row],[Start Date]],LeaveTracker[[#This Row],[End Date]],lstHolidays)</f>
        <v>0</v>
      </c>
      <c r="M580" s="9"/>
    </row>
    <row r="581" spans="1:13" ht="30" customHeight="1" x14ac:dyDescent="0.3">
      <c r="A581" s="51">
        <v>899</v>
      </c>
      <c r="B581" s="59">
        <v>44880</v>
      </c>
      <c r="C581" s="59">
        <v>44805</v>
      </c>
      <c r="D581" s="53" t="s">
        <v>1931</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5" t="s">
        <v>81</v>
      </c>
      <c r="J581" s="53"/>
      <c r="K581" s="51" t="str">
        <f ca="1">LeaveTracker[[#This Row],[Days]]&amp;" "&amp;LeaveTracker[[#This Row],[Type of Leave]]</f>
        <v>5 SL</v>
      </c>
      <c r="L581" s="9">
        <f ca="1">NETWORKDAYS(LeaveTracker[[#This Row],[Start Date]],LeaveTracker[[#This Row],[End Date]],lstHolidays)</f>
        <v>5</v>
      </c>
      <c r="M581" s="9"/>
    </row>
    <row r="582" spans="1:13" ht="30" customHeight="1" x14ac:dyDescent="0.3">
      <c r="A582" s="51">
        <v>899</v>
      </c>
      <c r="B582" s="59">
        <v>44880</v>
      </c>
      <c r="C582" s="59">
        <v>44825</v>
      </c>
      <c r="D582" s="53" t="s">
        <v>1862</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5" t="s">
        <v>299</v>
      </c>
      <c r="J582" s="53" t="s">
        <v>1807</v>
      </c>
      <c r="K582" s="51" t="str">
        <f ca="1">LeaveTracker[[#This Row],[Days]]&amp;" "&amp;LeaveTracker[[#This Row],[Type of Leave]]</f>
        <v>1 OTHER</v>
      </c>
      <c r="L582" s="9">
        <f ca="1">NETWORKDAYS(LeaveTracker[[#This Row],[Start Date]],LeaveTracker[[#This Row],[End Date]],lstHolidays)</f>
        <v>1</v>
      </c>
      <c r="M582" s="9"/>
    </row>
    <row r="583" spans="1:13" ht="30" customHeight="1" x14ac:dyDescent="0.3">
      <c r="A583" s="51">
        <v>900</v>
      </c>
      <c r="B583" s="59">
        <v>44880</v>
      </c>
      <c r="C583" s="59">
        <v>44833</v>
      </c>
      <c r="D583" s="53" t="s">
        <v>1862</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5" t="s">
        <v>81</v>
      </c>
      <c r="J583" s="53"/>
      <c r="K583" s="51" t="str">
        <f ca="1">LeaveTracker[[#This Row],[Days]]&amp;" "&amp;LeaveTracker[[#This Row],[Type of Leave]]</f>
        <v>1 SL</v>
      </c>
      <c r="L583" s="9">
        <f ca="1">NETWORKDAYS(LeaveTracker[[#This Row],[Start Date]],LeaveTracker[[#This Row],[End Date]],lstHolidays)</f>
        <v>1</v>
      </c>
      <c r="M583" s="9"/>
    </row>
    <row r="584" spans="1:13" ht="30" customHeight="1" x14ac:dyDescent="0.3">
      <c r="A584" s="51">
        <v>901</v>
      </c>
      <c r="B584" s="59">
        <v>44880</v>
      </c>
      <c r="C584" s="59">
        <v>44819</v>
      </c>
      <c r="D584" s="53" t="s">
        <v>1862</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5" t="s">
        <v>81</v>
      </c>
      <c r="J584" s="53"/>
      <c r="K584" s="51" t="str">
        <f ca="1">LeaveTracker[[#This Row],[Days]]&amp;" "&amp;LeaveTracker[[#This Row],[Type of Leave]]</f>
        <v>0 SL</v>
      </c>
      <c r="L584" s="9">
        <f ca="1">NETWORKDAYS(LeaveTracker[[#This Row],[Start Date]],LeaveTracker[[#This Row],[End Date]],lstHolidays)</f>
        <v>0</v>
      </c>
      <c r="M584" s="9"/>
    </row>
    <row r="585" spans="1:13" ht="30" customHeight="1" x14ac:dyDescent="0.3">
      <c r="A585" s="51">
        <v>901</v>
      </c>
      <c r="B585" s="59">
        <v>44880</v>
      </c>
      <c r="C585" s="59">
        <v>44819</v>
      </c>
      <c r="D585" s="53" t="s">
        <v>1862</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5" t="s">
        <v>81</v>
      </c>
      <c r="J585" s="53"/>
      <c r="K585" s="51" t="str">
        <f ca="1">LeaveTracker[[#This Row],[Days]]&amp;" "&amp;LeaveTracker[[#This Row],[Type of Leave]]</f>
        <v>3 SL</v>
      </c>
      <c r="L585" s="9">
        <f ca="1">NETWORKDAYS(LeaveTracker[[#This Row],[Start Date]],LeaveTracker[[#This Row],[End Date]],lstHolidays)</f>
        <v>3</v>
      </c>
      <c r="M585" s="9"/>
    </row>
    <row r="586" spans="1:13" ht="30" customHeight="1" x14ac:dyDescent="0.3">
      <c r="A586" s="51">
        <v>902</v>
      </c>
      <c r="B586" s="59">
        <v>44880</v>
      </c>
      <c r="C586" s="59">
        <v>44809</v>
      </c>
      <c r="D586" s="53" t="s">
        <v>1827</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5" t="s">
        <v>81</v>
      </c>
      <c r="J586" s="53"/>
      <c r="K586" s="51" t="str">
        <f ca="1">LeaveTracker[[#This Row],[Days]]&amp;" "&amp;LeaveTracker[[#This Row],[Type of Leave]]</f>
        <v>2 SL</v>
      </c>
      <c r="L586" s="9">
        <f ca="1">NETWORKDAYS(LeaveTracker[[#This Row],[Start Date]],LeaveTracker[[#This Row],[End Date]],lstHolidays)</f>
        <v>2</v>
      </c>
      <c r="M586" s="9"/>
    </row>
    <row r="587" spans="1:13" ht="30" customHeight="1" x14ac:dyDescent="0.3">
      <c r="A587" s="51">
        <v>903</v>
      </c>
      <c r="B587" s="59">
        <v>44880</v>
      </c>
      <c r="C587" s="59">
        <v>44826</v>
      </c>
      <c r="D587" s="53" t="s">
        <v>1896</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5" t="s">
        <v>81</v>
      </c>
      <c r="J587" s="53"/>
      <c r="K587" s="51" t="str">
        <f ca="1">LeaveTracker[[#This Row],[Days]]&amp;" "&amp;LeaveTracker[[#This Row],[Type of Leave]]</f>
        <v>1 SL</v>
      </c>
      <c r="L587" s="9">
        <f ca="1">NETWORKDAYS(LeaveTracker[[#This Row],[Start Date]],LeaveTracker[[#This Row],[End Date]],lstHolidays)</f>
        <v>1</v>
      </c>
      <c r="M587" s="9"/>
    </row>
    <row r="588" spans="1:13" ht="30" customHeight="1" x14ac:dyDescent="0.3">
      <c r="A588" s="51">
        <v>904</v>
      </c>
      <c r="B588" s="59">
        <v>44880</v>
      </c>
      <c r="C588" s="59">
        <v>44823</v>
      </c>
      <c r="D588" s="53" t="s">
        <v>1885</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5" t="s">
        <v>81</v>
      </c>
      <c r="J588" s="53"/>
      <c r="K588" s="51" t="str">
        <f ca="1">LeaveTracker[[#This Row],[Days]]&amp;" "&amp;LeaveTracker[[#This Row],[Type of Leave]]</f>
        <v>1 SL</v>
      </c>
      <c r="L588" s="9">
        <f ca="1">NETWORKDAYS(LeaveTracker[[#This Row],[Start Date]],LeaveTracker[[#This Row],[End Date]],lstHolidays)</f>
        <v>1</v>
      </c>
      <c r="M588" s="9"/>
    </row>
    <row r="589" spans="1:13" ht="30" customHeight="1" x14ac:dyDescent="0.3">
      <c r="A589" s="51">
        <v>905</v>
      </c>
      <c r="B589" s="59">
        <v>44880</v>
      </c>
      <c r="C589" s="59">
        <v>44834</v>
      </c>
      <c r="D589" s="53" t="s">
        <v>1885</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5" t="s">
        <v>81</v>
      </c>
      <c r="J589" s="53"/>
      <c r="K589" s="51" t="str">
        <f ca="1">LeaveTracker[[#This Row],[Days]]&amp;" "&amp;LeaveTracker[[#This Row],[Type of Leave]]</f>
        <v>1 SL</v>
      </c>
      <c r="L589" s="9">
        <f ca="1">NETWORKDAYS(LeaveTracker[[#This Row],[Start Date]],LeaveTracker[[#This Row],[End Date]],lstHolidays)</f>
        <v>1</v>
      </c>
      <c r="M589" s="9"/>
    </row>
    <row r="590" spans="1:13" ht="30" customHeight="1" x14ac:dyDescent="0.3">
      <c r="A590" s="51">
        <v>905</v>
      </c>
      <c r="B590" s="59">
        <v>44880</v>
      </c>
      <c r="C590" s="59">
        <v>44834</v>
      </c>
      <c r="D590" s="53" t="s">
        <v>1885</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5" t="s">
        <v>81</v>
      </c>
      <c r="J590" s="53"/>
      <c r="K590" s="51" t="str">
        <f ca="1">LeaveTracker[[#This Row],[Days]]&amp;" "&amp;LeaveTracker[[#This Row],[Type of Leave]]</f>
        <v>1 SL</v>
      </c>
      <c r="L590" s="9">
        <f ca="1">NETWORKDAYS(LeaveTracker[[#This Row],[Start Date]],LeaveTracker[[#This Row],[End Date]],lstHolidays)</f>
        <v>1</v>
      </c>
      <c r="M590" s="9"/>
    </row>
    <row r="591" spans="1:13" ht="30" customHeight="1" x14ac:dyDescent="0.3">
      <c r="A591" s="51">
        <v>906</v>
      </c>
      <c r="B591" s="59">
        <v>44880</v>
      </c>
      <c r="C591" s="59">
        <v>44810</v>
      </c>
      <c r="D591" s="53" t="s">
        <v>1304</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5" t="s">
        <v>81</v>
      </c>
      <c r="J591" s="53"/>
      <c r="K591" s="51" t="str">
        <f ca="1">LeaveTracker[[#This Row],[Days]]&amp;" "&amp;LeaveTracker[[#This Row],[Type of Leave]]</f>
        <v>2 SL</v>
      </c>
      <c r="L591" s="9">
        <f ca="1">NETWORKDAYS(LeaveTracker[[#This Row],[Start Date]],LeaveTracker[[#This Row],[End Date]],lstHolidays)</f>
        <v>2</v>
      </c>
      <c r="M591" s="9"/>
    </row>
    <row r="592" spans="1:13" ht="30" customHeight="1" x14ac:dyDescent="0.3">
      <c r="A592" s="51">
        <v>907</v>
      </c>
      <c r="B592" s="59">
        <v>44880</v>
      </c>
      <c r="C592" s="59">
        <v>44833</v>
      </c>
      <c r="D592" s="53" t="s">
        <v>1304</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5" t="s">
        <v>81</v>
      </c>
      <c r="J592" s="53"/>
      <c r="K592" s="51" t="str">
        <f ca="1">LeaveTracker[[#This Row],[Days]]&amp;" "&amp;LeaveTracker[[#This Row],[Type of Leave]]</f>
        <v>1 SL</v>
      </c>
      <c r="L592" s="9">
        <f ca="1">NETWORKDAYS(LeaveTracker[[#This Row],[Start Date]],LeaveTracker[[#This Row],[End Date]],lstHolidays)</f>
        <v>1</v>
      </c>
      <c r="M592" s="9"/>
    </row>
    <row r="593" spans="1:13" ht="30" customHeight="1" x14ac:dyDescent="0.3">
      <c r="A593" s="51">
        <v>908</v>
      </c>
      <c r="B593" s="59">
        <v>44880</v>
      </c>
      <c r="C593" s="59">
        <v>44816</v>
      </c>
      <c r="D593" s="53" t="s">
        <v>1794</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5" t="s">
        <v>81</v>
      </c>
      <c r="J593" s="53"/>
      <c r="K593" s="51" t="str">
        <f ca="1">LeaveTracker[[#This Row],[Days]]&amp;" "&amp;LeaveTracker[[#This Row],[Type of Leave]]</f>
        <v>2 SL</v>
      </c>
      <c r="L593" s="9">
        <f ca="1">NETWORKDAYS(LeaveTracker[[#This Row],[Start Date]],LeaveTracker[[#This Row],[End Date]],lstHolidays)</f>
        <v>2</v>
      </c>
      <c r="M593" s="9"/>
    </row>
    <row r="594" spans="1:13" ht="30" customHeight="1" x14ac:dyDescent="0.3">
      <c r="A594" s="51">
        <v>909</v>
      </c>
      <c r="B594" s="59">
        <v>44880</v>
      </c>
      <c r="C594" s="59">
        <v>44833</v>
      </c>
      <c r="D594" s="53" t="s">
        <v>1055</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5" t="s">
        <v>81</v>
      </c>
      <c r="J594" s="53"/>
      <c r="K594" s="51" t="str">
        <f ca="1">LeaveTracker[[#This Row],[Days]]&amp;" "&amp;LeaveTracker[[#This Row],[Type of Leave]]</f>
        <v>1 SL</v>
      </c>
      <c r="L594" s="9">
        <f ca="1">NETWORKDAYS(LeaveTracker[[#This Row],[Start Date]],LeaveTracker[[#This Row],[End Date]],lstHolidays)</f>
        <v>1</v>
      </c>
      <c r="M594" s="9"/>
    </row>
    <row r="595" spans="1:13" ht="30" customHeight="1" x14ac:dyDescent="0.3">
      <c r="A595" s="51">
        <v>910</v>
      </c>
      <c r="B595" s="59">
        <v>44880</v>
      </c>
      <c r="C595" s="59">
        <v>44817</v>
      </c>
      <c r="D595" s="53" t="s">
        <v>1847</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5" t="s">
        <v>81</v>
      </c>
      <c r="J595" s="53"/>
      <c r="K595" s="51" t="str">
        <f ca="1">LeaveTracker[[#This Row],[Days]]&amp;" "&amp;LeaveTracker[[#This Row],[Type of Leave]]</f>
        <v>1 SL</v>
      </c>
      <c r="L595" s="9">
        <f ca="1">NETWORKDAYS(LeaveTracker[[#This Row],[Start Date]],LeaveTracker[[#This Row],[End Date]],lstHolidays)</f>
        <v>1</v>
      </c>
      <c r="M595" s="9"/>
    </row>
    <row r="596" spans="1:13" ht="30" customHeight="1" x14ac:dyDescent="0.3">
      <c r="A596" s="51">
        <v>911</v>
      </c>
      <c r="B596" s="59">
        <v>44880</v>
      </c>
      <c r="C596" s="59">
        <v>44832</v>
      </c>
      <c r="D596" s="53" t="s">
        <v>1838</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5" t="s">
        <v>299</v>
      </c>
      <c r="J596" s="53" t="s">
        <v>1807</v>
      </c>
      <c r="K596" s="51" t="str">
        <f ca="1">LeaveTracker[[#This Row],[Days]]&amp;" "&amp;LeaveTracker[[#This Row],[Type of Leave]]</f>
        <v>1 OTHER</v>
      </c>
      <c r="L596" s="9">
        <f ca="1">NETWORKDAYS(LeaveTracker[[#This Row],[Start Date]],LeaveTracker[[#This Row],[End Date]],lstHolidays)</f>
        <v>1</v>
      </c>
      <c r="M596" s="9"/>
    </row>
    <row r="597" spans="1:13" ht="30" customHeight="1" x14ac:dyDescent="0.3">
      <c r="A597" s="51">
        <v>912</v>
      </c>
      <c r="B597" s="59">
        <v>44880</v>
      </c>
      <c r="C597" s="59">
        <v>44821</v>
      </c>
      <c r="D597" s="53" t="s">
        <v>1042</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5" t="s">
        <v>82</v>
      </c>
      <c r="J597" s="53"/>
      <c r="K597" s="51" t="str">
        <f ca="1">LeaveTracker[[#This Row],[Days]]&amp;" "&amp;LeaveTracker[[#This Row],[Type of Leave]]</f>
        <v>2 VL</v>
      </c>
      <c r="L597" s="9">
        <f ca="1">NETWORKDAYS(LeaveTracker[[#This Row],[Start Date]],LeaveTracker[[#This Row],[End Date]],lstHolidays)</f>
        <v>2</v>
      </c>
      <c r="M597" s="9"/>
    </row>
    <row r="598" spans="1:13" ht="30" customHeight="1" x14ac:dyDescent="0.3">
      <c r="A598" s="51">
        <v>913</v>
      </c>
      <c r="B598" s="59">
        <v>44880</v>
      </c>
      <c r="C598" s="59">
        <v>44820</v>
      </c>
      <c r="D598" s="53" t="s">
        <v>1310</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5" t="s">
        <v>299</v>
      </c>
      <c r="J598" s="53" t="s">
        <v>1807</v>
      </c>
      <c r="K598" s="51" t="str">
        <f ca="1">LeaveTracker[[#This Row],[Days]]&amp;" "&amp;LeaveTracker[[#This Row],[Type of Leave]]</f>
        <v>0 OTHER</v>
      </c>
      <c r="L598" s="9">
        <f ca="1">NETWORKDAYS(LeaveTracker[[#This Row],[Start Date]],LeaveTracker[[#This Row],[End Date]],lstHolidays)</f>
        <v>0</v>
      </c>
      <c r="M598" s="9"/>
    </row>
    <row r="599" spans="1:13" ht="30" customHeight="1" x14ac:dyDescent="0.3">
      <c r="A599" s="51">
        <v>914</v>
      </c>
      <c r="B599" s="59">
        <v>44880</v>
      </c>
      <c r="C599" s="59">
        <v>44820</v>
      </c>
      <c r="D599" s="53" t="s">
        <v>1310</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5" t="s">
        <v>82</v>
      </c>
      <c r="J599" s="53"/>
      <c r="K599" s="51" t="str">
        <f ca="1">LeaveTracker[[#This Row],[Days]]&amp;" "&amp;LeaveTracker[[#This Row],[Type of Leave]]</f>
        <v>1 VL</v>
      </c>
      <c r="L599" s="9">
        <f ca="1">NETWORKDAYS(LeaveTracker[[#This Row],[Start Date]],LeaveTracker[[#This Row],[End Date]],lstHolidays)</f>
        <v>1</v>
      </c>
      <c r="M599" s="9"/>
    </row>
    <row r="600" spans="1:13" ht="30" customHeight="1" x14ac:dyDescent="0.3">
      <c r="A600" s="51">
        <v>915</v>
      </c>
      <c r="B600" s="59">
        <v>44880</v>
      </c>
      <c r="C600" s="59">
        <v>44806</v>
      </c>
      <c r="D600" s="53" t="s">
        <v>1760</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5" t="s">
        <v>81</v>
      </c>
      <c r="J600" s="53"/>
      <c r="K600" s="51" t="str">
        <f ca="1">LeaveTracker[[#This Row],[Days]]&amp;" "&amp;LeaveTracker[[#This Row],[Type of Leave]]</f>
        <v>1 SL</v>
      </c>
      <c r="L600" s="9">
        <f ca="1">NETWORKDAYS(LeaveTracker[[#This Row],[Start Date]],LeaveTracker[[#This Row],[End Date]],lstHolidays)</f>
        <v>1</v>
      </c>
      <c r="M600" s="9"/>
    </row>
    <row r="601" spans="1:13" ht="30" customHeight="1" x14ac:dyDescent="0.3">
      <c r="A601" s="51">
        <v>916</v>
      </c>
      <c r="B601" s="59">
        <v>44880</v>
      </c>
      <c r="C601" s="59">
        <v>44823</v>
      </c>
      <c r="D601" s="53" t="s">
        <v>1812</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5" t="s">
        <v>82</v>
      </c>
      <c r="J601" s="53" t="s">
        <v>1738</v>
      </c>
      <c r="K601" s="51" t="str">
        <f ca="1">LeaveTracker[[#This Row],[Days]]&amp;" "&amp;LeaveTracker[[#This Row],[Type of Leave]]</f>
        <v>1 VL</v>
      </c>
      <c r="L601" s="9">
        <f ca="1">NETWORKDAYS(LeaveTracker[[#This Row],[Start Date]],LeaveTracker[[#This Row],[End Date]],lstHolidays)</f>
        <v>1</v>
      </c>
      <c r="M601" s="9"/>
    </row>
    <row r="602" spans="1:13" ht="30" customHeight="1" x14ac:dyDescent="0.3">
      <c r="A602" s="51">
        <v>917</v>
      </c>
      <c r="B602" s="59">
        <v>44880</v>
      </c>
      <c r="C602" s="59">
        <v>44823</v>
      </c>
      <c r="D602" s="53" t="s">
        <v>1803</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5" t="s">
        <v>81</v>
      </c>
      <c r="J602" s="53"/>
      <c r="K602" s="51" t="str">
        <f ca="1">LeaveTracker[[#This Row],[Days]]&amp;" "&amp;LeaveTracker[[#This Row],[Type of Leave]]</f>
        <v>3 SL</v>
      </c>
      <c r="L602" s="9">
        <f ca="1">NETWORKDAYS(LeaveTracker[[#This Row],[Start Date]],LeaveTracker[[#This Row],[End Date]],lstHolidays)</f>
        <v>3</v>
      </c>
      <c r="M602" s="9"/>
    </row>
    <row r="603" spans="1:13" ht="30" customHeight="1" x14ac:dyDescent="0.3">
      <c r="A603" s="51">
        <v>917</v>
      </c>
      <c r="B603" s="59">
        <v>44880</v>
      </c>
      <c r="C603" s="59">
        <v>44823</v>
      </c>
      <c r="D603" s="53" t="s">
        <v>1803</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5" t="s">
        <v>81</v>
      </c>
      <c r="J603" s="53"/>
      <c r="K603" s="51" t="str">
        <f ca="1">LeaveTracker[[#This Row],[Days]]&amp;" "&amp;LeaveTracker[[#This Row],[Type of Leave]]</f>
        <v>0 SL</v>
      </c>
      <c r="L603" s="9">
        <f ca="1">NETWORKDAYS(LeaveTracker[[#This Row],[Start Date]],LeaveTracker[[#This Row],[End Date]],lstHolidays)</f>
        <v>0</v>
      </c>
      <c r="M603" s="9"/>
    </row>
    <row r="604" spans="1:13" ht="30" customHeight="1" x14ac:dyDescent="0.3">
      <c r="A604" s="51">
        <v>918</v>
      </c>
      <c r="B604" s="59">
        <v>44880</v>
      </c>
      <c r="C604" s="59">
        <v>44823</v>
      </c>
      <c r="D604" s="53" t="s">
        <v>1805</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5" t="s">
        <v>81</v>
      </c>
      <c r="J604" s="53"/>
      <c r="K604" s="51" t="str">
        <f ca="1">LeaveTracker[[#This Row],[Days]]&amp;" "&amp;LeaveTracker[[#This Row],[Type of Leave]]</f>
        <v>1 SL</v>
      </c>
      <c r="L604" s="9">
        <f ca="1">NETWORKDAYS(LeaveTracker[[#This Row],[Start Date]],LeaveTracker[[#This Row],[End Date]],lstHolidays)</f>
        <v>1</v>
      </c>
      <c r="M604" s="9"/>
    </row>
    <row r="605" spans="1:13" ht="30" customHeight="1" x14ac:dyDescent="0.3">
      <c r="A605" s="51">
        <v>919</v>
      </c>
      <c r="B605" s="59">
        <v>44880</v>
      </c>
      <c r="C605" s="59">
        <v>44834</v>
      </c>
      <c r="D605" s="53" t="s">
        <v>1812</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5" t="s">
        <v>82</v>
      </c>
      <c r="J605" s="53" t="s">
        <v>1738</v>
      </c>
      <c r="K605" s="51" t="str">
        <f ca="1">LeaveTracker[[#This Row],[Days]]&amp;" "&amp;LeaveTracker[[#This Row],[Type of Leave]]</f>
        <v>1 VL</v>
      </c>
      <c r="L605" s="9">
        <f ca="1">NETWORKDAYS(LeaveTracker[[#This Row],[Start Date]],LeaveTracker[[#This Row],[End Date]],lstHolidays)</f>
        <v>1</v>
      </c>
      <c r="M605" s="9"/>
    </row>
    <row r="606" spans="1:13" ht="30" customHeight="1" x14ac:dyDescent="0.3">
      <c r="A606" s="51">
        <v>920</v>
      </c>
      <c r="B606" s="59">
        <v>44880</v>
      </c>
      <c r="C606" s="59">
        <v>44818</v>
      </c>
      <c r="D606" s="53" t="s">
        <v>1834</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5" t="s">
        <v>81</v>
      </c>
      <c r="J606" s="53"/>
      <c r="K606" s="51" t="str">
        <f ca="1">LeaveTracker[[#This Row],[Days]]&amp;" "&amp;LeaveTracker[[#This Row],[Type of Leave]]</f>
        <v>2 SL</v>
      </c>
      <c r="L606" s="9">
        <f ca="1">NETWORKDAYS(LeaveTracker[[#This Row],[Start Date]],LeaveTracker[[#This Row],[End Date]],lstHolidays)</f>
        <v>2</v>
      </c>
      <c r="M606" s="9"/>
    </row>
    <row r="607" spans="1:13" ht="30" customHeight="1" x14ac:dyDescent="0.3">
      <c r="A607" s="51">
        <v>921</v>
      </c>
      <c r="B607" s="59">
        <v>44880</v>
      </c>
      <c r="C607" s="59">
        <v>44818</v>
      </c>
      <c r="D607" s="53" t="s">
        <v>1886</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5" t="s">
        <v>82</v>
      </c>
      <c r="J607" s="53"/>
      <c r="K607" s="51" t="str">
        <f ca="1">LeaveTracker[[#This Row],[Days]]&amp;" "&amp;LeaveTracker[[#This Row],[Type of Leave]]</f>
        <v>1 VL</v>
      </c>
      <c r="L607" s="9">
        <f ca="1">NETWORKDAYS(LeaveTracker[[#This Row],[Start Date]],LeaveTracker[[#This Row],[End Date]],lstHolidays)</f>
        <v>1</v>
      </c>
      <c r="M607" s="9"/>
    </row>
    <row r="608" spans="1:13" ht="30" customHeight="1" x14ac:dyDescent="0.3">
      <c r="A608" s="51">
        <v>921</v>
      </c>
      <c r="B608" s="59">
        <v>44880</v>
      </c>
      <c r="C608" s="59">
        <v>44818</v>
      </c>
      <c r="D608" s="53" t="s">
        <v>1886</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5" t="s">
        <v>82</v>
      </c>
      <c r="J608" s="53"/>
      <c r="K608" s="51" t="str">
        <f ca="1">LeaveTracker[[#This Row],[Days]]&amp;" "&amp;LeaveTracker[[#This Row],[Type of Leave]]</f>
        <v>1 VL</v>
      </c>
      <c r="L608" s="9">
        <f ca="1">NETWORKDAYS(LeaveTracker[[#This Row],[Start Date]],LeaveTracker[[#This Row],[End Date]],lstHolidays)</f>
        <v>1</v>
      </c>
      <c r="M608" s="9"/>
    </row>
    <row r="609" spans="1:13" ht="30" customHeight="1" x14ac:dyDescent="0.3">
      <c r="A609" s="51">
        <v>922</v>
      </c>
      <c r="B609" s="59">
        <v>44880</v>
      </c>
      <c r="C609" s="59">
        <v>44818</v>
      </c>
      <c r="D609" s="53" t="s">
        <v>1886</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5" t="s">
        <v>299</v>
      </c>
      <c r="J609" s="53" t="s">
        <v>1807</v>
      </c>
      <c r="K609" s="51" t="str">
        <f ca="1">LeaveTracker[[#This Row],[Days]]&amp;" "&amp;LeaveTracker[[#This Row],[Type of Leave]]</f>
        <v>1 OTHER</v>
      </c>
      <c r="L609" s="9">
        <f ca="1">NETWORKDAYS(LeaveTracker[[#This Row],[Start Date]],LeaveTracker[[#This Row],[End Date]],lstHolidays)</f>
        <v>1</v>
      </c>
      <c r="M609" s="9"/>
    </row>
    <row r="610" spans="1:13" ht="30" customHeight="1" x14ac:dyDescent="0.3">
      <c r="A610" s="51">
        <v>923</v>
      </c>
      <c r="B610" s="59">
        <v>44880</v>
      </c>
      <c r="C610" s="59">
        <v>44810</v>
      </c>
      <c r="D610" s="53" t="s">
        <v>1843</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5" t="s">
        <v>82</v>
      </c>
      <c r="J610" s="53"/>
      <c r="K610" s="51" t="str">
        <f ca="1">LeaveTracker[[#This Row],[Days]]&amp;" "&amp;LeaveTracker[[#This Row],[Type of Leave]]</f>
        <v>0 VL</v>
      </c>
      <c r="L610" s="9">
        <f ca="1">NETWORKDAYS(LeaveTracker[[#This Row],[Start Date]],LeaveTracker[[#This Row],[End Date]],lstHolidays)</f>
        <v>0</v>
      </c>
      <c r="M610" s="9"/>
    </row>
    <row r="611" spans="1:13" ht="30" customHeight="1" x14ac:dyDescent="0.3">
      <c r="A611" s="51">
        <v>924</v>
      </c>
      <c r="B611" s="59">
        <v>44880</v>
      </c>
      <c r="C611" s="59">
        <v>44816</v>
      </c>
      <c r="D611" s="53" t="s">
        <v>1943</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5" t="s">
        <v>82</v>
      </c>
      <c r="J611" s="53"/>
      <c r="K611" s="51" t="str">
        <f ca="1">LeaveTracker[[#This Row],[Days]]&amp;" "&amp;LeaveTracker[[#This Row],[Type of Leave]]</f>
        <v>3 VL</v>
      </c>
      <c r="L611" s="9">
        <f ca="1">NETWORKDAYS(LeaveTracker[[#This Row],[Start Date]],LeaveTracker[[#This Row],[End Date]],lstHolidays)</f>
        <v>3</v>
      </c>
      <c r="M611" s="9"/>
    </row>
    <row r="612" spans="1:13" ht="30" customHeight="1" x14ac:dyDescent="0.3">
      <c r="A612" s="51">
        <v>925</v>
      </c>
      <c r="B612" s="59">
        <v>44880</v>
      </c>
      <c r="C612" s="59">
        <v>44816</v>
      </c>
      <c r="D612" s="53" t="s">
        <v>1754</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5" t="s">
        <v>81</v>
      </c>
      <c r="J612" s="53"/>
      <c r="K612" s="51" t="str">
        <f ca="1">LeaveTracker[[#This Row],[Days]]&amp;" "&amp;LeaveTracker[[#This Row],[Type of Leave]]</f>
        <v>-31998 SL</v>
      </c>
      <c r="L612" s="9">
        <f ca="1">NETWORKDAYS(LeaveTracker[[#This Row],[Start Date]],LeaveTracker[[#This Row],[End Date]],lstHolidays)</f>
        <v>-31998</v>
      </c>
      <c r="M612" s="9"/>
    </row>
    <row r="613" spans="1:13" ht="30" customHeight="1" x14ac:dyDescent="0.3">
      <c r="A613" s="51">
        <v>926</v>
      </c>
      <c r="B613" s="59">
        <v>44880</v>
      </c>
      <c r="C613" s="59">
        <v>44823</v>
      </c>
      <c r="D613" s="53" t="s">
        <v>1829</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5" t="s">
        <v>81</v>
      </c>
      <c r="J613" s="53"/>
      <c r="K613" s="51" t="str">
        <f ca="1">LeaveTracker[[#This Row],[Days]]&amp;" "&amp;LeaveTracker[[#This Row],[Type of Leave]]</f>
        <v>1 SL</v>
      </c>
      <c r="L613" s="9">
        <f ca="1">NETWORKDAYS(LeaveTracker[[#This Row],[Start Date]],LeaveTracker[[#This Row],[End Date]],lstHolidays)</f>
        <v>1</v>
      </c>
      <c r="M613" s="9"/>
    </row>
    <row r="614" spans="1:13" ht="30" customHeight="1" x14ac:dyDescent="0.3">
      <c r="A614" s="51">
        <v>926</v>
      </c>
      <c r="B614" s="59">
        <v>44880</v>
      </c>
      <c r="C614" s="59">
        <v>44823</v>
      </c>
      <c r="D614" s="53" t="s">
        <v>1829</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5" t="s">
        <v>81</v>
      </c>
      <c r="J614" s="53"/>
      <c r="K614" s="51" t="str">
        <f ca="1">LeaveTracker[[#This Row],[Days]]&amp;" "&amp;LeaveTracker[[#This Row],[Type of Leave]]</f>
        <v>4 SL</v>
      </c>
      <c r="L614" s="9">
        <f ca="1">NETWORKDAYS(LeaveTracker[[#This Row],[Start Date]],LeaveTracker[[#This Row],[End Date]],lstHolidays)</f>
        <v>4</v>
      </c>
      <c r="M614" s="9"/>
    </row>
    <row r="615" spans="1:13" ht="30" customHeight="1" x14ac:dyDescent="0.3">
      <c r="A615" s="51">
        <v>927</v>
      </c>
      <c r="B615" s="59">
        <v>44880</v>
      </c>
      <c r="C615" s="59">
        <v>44805</v>
      </c>
      <c r="D615" s="53" t="s">
        <v>1829</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5" t="s">
        <v>81</v>
      </c>
      <c r="J615" s="53"/>
      <c r="K615" s="51" t="str">
        <f ca="1">LeaveTracker[[#This Row],[Days]]&amp;" "&amp;LeaveTracker[[#This Row],[Type of Leave]]</f>
        <v>1 SL</v>
      </c>
      <c r="L615" s="9">
        <f ca="1">NETWORKDAYS(LeaveTracker[[#This Row],[Start Date]],LeaveTracker[[#This Row],[End Date]],lstHolidays)</f>
        <v>1</v>
      </c>
      <c r="M615" s="9"/>
    </row>
    <row r="616" spans="1:13" ht="30" customHeight="1" x14ac:dyDescent="0.3">
      <c r="A616" s="51">
        <v>928</v>
      </c>
      <c r="B616" s="59">
        <v>44880</v>
      </c>
      <c r="C616" s="59">
        <v>44809</v>
      </c>
      <c r="D616" s="53" t="s">
        <v>1741</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5" t="s">
        <v>81</v>
      </c>
      <c r="J616" s="53"/>
      <c r="K616" s="51" t="str">
        <f ca="1">LeaveTracker[[#This Row],[Days]]&amp;" "&amp;LeaveTracker[[#This Row],[Type of Leave]]</f>
        <v>2 SL</v>
      </c>
      <c r="L616" s="9">
        <f ca="1">NETWORKDAYS(LeaveTracker[[#This Row],[Start Date]],LeaveTracker[[#This Row],[End Date]],lstHolidays)</f>
        <v>2</v>
      </c>
      <c r="M616" s="9"/>
    </row>
    <row r="617" spans="1:13" ht="30" customHeight="1" x14ac:dyDescent="0.3">
      <c r="A617" s="51">
        <v>929</v>
      </c>
      <c r="B617" s="59">
        <v>44880</v>
      </c>
      <c r="C617" s="59">
        <v>44820</v>
      </c>
      <c r="D617" s="53" t="s">
        <v>1944</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5" t="s">
        <v>82</v>
      </c>
      <c r="J617" s="53"/>
      <c r="K617" s="51" t="str">
        <f ca="1">LeaveTracker[[#This Row],[Days]]&amp;" "&amp;LeaveTracker[[#This Row],[Type of Leave]]</f>
        <v>3 VL</v>
      </c>
      <c r="L617" s="9">
        <f ca="1">NETWORKDAYS(LeaveTracker[[#This Row],[Start Date]],LeaveTracker[[#This Row],[End Date]],lstHolidays)</f>
        <v>3</v>
      </c>
      <c r="M617" s="9"/>
    </row>
    <row r="618" spans="1:13" ht="30" customHeight="1" x14ac:dyDescent="0.3">
      <c r="A618" s="51">
        <v>929</v>
      </c>
      <c r="B618" s="59">
        <v>44880</v>
      </c>
      <c r="C618" s="59">
        <v>44820</v>
      </c>
      <c r="D618" s="53" t="s">
        <v>1944</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5" t="s">
        <v>82</v>
      </c>
      <c r="J618" s="53"/>
      <c r="K618" s="51" t="str">
        <f ca="1">LeaveTracker[[#This Row],[Days]]&amp;" "&amp;LeaveTracker[[#This Row],[Type of Leave]]</f>
        <v>3 VL</v>
      </c>
      <c r="L618" s="9">
        <f ca="1">NETWORKDAYS(LeaveTracker[[#This Row],[Start Date]],LeaveTracker[[#This Row],[End Date]],lstHolidays)</f>
        <v>3</v>
      </c>
      <c r="M618" s="9"/>
    </row>
    <row r="619" spans="1:13" ht="30" customHeight="1" x14ac:dyDescent="0.3">
      <c r="A619" s="51">
        <v>930</v>
      </c>
      <c r="B619" s="59">
        <v>44880</v>
      </c>
      <c r="C619" s="59">
        <v>44820</v>
      </c>
      <c r="D619" s="53" t="s">
        <v>1748</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5" t="s">
        <v>81</v>
      </c>
      <c r="J619" s="53"/>
      <c r="K619" s="51" t="str">
        <f ca="1">LeaveTracker[[#This Row],[Days]]&amp;" "&amp;LeaveTracker[[#This Row],[Type of Leave]]</f>
        <v>1 SL</v>
      </c>
      <c r="L619" s="9">
        <f ca="1">NETWORKDAYS(LeaveTracker[[#This Row],[Start Date]],LeaveTracker[[#This Row],[End Date]],lstHolidays)</f>
        <v>1</v>
      </c>
      <c r="M619" s="9"/>
    </row>
    <row r="620" spans="1:13" ht="30" customHeight="1" x14ac:dyDescent="0.3">
      <c r="A620" s="51">
        <v>931</v>
      </c>
      <c r="B620" s="59">
        <v>44880</v>
      </c>
      <c r="C620" s="59">
        <v>44818</v>
      </c>
      <c r="D620" s="53" t="s">
        <v>1748</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5" t="s">
        <v>82</v>
      </c>
      <c r="J620" s="53"/>
      <c r="K620" s="51" t="str">
        <f ca="1">LeaveTracker[[#This Row],[Days]]&amp;" "&amp;LeaveTracker[[#This Row],[Type of Leave]]</f>
        <v>1 VL</v>
      </c>
      <c r="L620" s="9">
        <f ca="1">NETWORKDAYS(LeaveTracker[[#This Row],[Start Date]],LeaveTracker[[#This Row],[End Date]],lstHolidays)</f>
        <v>1</v>
      </c>
      <c r="M620" s="9"/>
    </row>
    <row r="621" spans="1:13" ht="30" customHeight="1" x14ac:dyDescent="0.3">
      <c r="A621" s="51">
        <v>932</v>
      </c>
      <c r="B621" s="59">
        <v>44880</v>
      </c>
      <c r="C621" s="59">
        <v>44816</v>
      </c>
      <c r="D621" s="53" t="s">
        <v>1945</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5" t="s">
        <v>299</v>
      </c>
      <c r="J621" s="53" t="s">
        <v>1807</v>
      </c>
      <c r="K621" s="51" t="str">
        <f ca="1">LeaveTracker[[#This Row],[Days]]&amp;" "&amp;LeaveTracker[[#This Row],[Type of Leave]]</f>
        <v>3 OTHER</v>
      </c>
      <c r="L621" s="9">
        <f ca="1">NETWORKDAYS(LeaveTracker[[#This Row],[Start Date]],LeaveTracker[[#This Row],[End Date]],lstHolidays)</f>
        <v>3</v>
      </c>
      <c r="M621" s="9"/>
    </row>
    <row r="622" spans="1:13" ht="30" customHeight="1" x14ac:dyDescent="0.3">
      <c r="A622" s="51">
        <v>933</v>
      </c>
      <c r="B622" s="59">
        <v>44880</v>
      </c>
      <c r="C622" s="59">
        <v>44816</v>
      </c>
      <c r="D622" s="53" t="s">
        <v>1925</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5" t="s">
        <v>81</v>
      </c>
      <c r="J622" s="53"/>
      <c r="K622" s="51" t="str">
        <f ca="1">LeaveTracker[[#This Row],[Days]]&amp;" "&amp;LeaveTracker[[#This Row],[Type of Leave]]</f>
        <v>0 SL</v>
      </c>
      <c r="L622" s="9">
        <f ca="1">NETWORKDAYS(LeaveTracker[[#This Row],[Start Date]],LeaveTracker[[#This Row],[End Date]],lstHolidays)</f>
        <v>0</v>
      </c>
      <c r="M622" s="9"/>
    </row>
    <row r="623" spans="1:13" ht="30" customHeight="1" x14ac:dyDescent="0.3">
      <c r="A623" s="51">
        <v>934</v>
      </c>
      <c r="B623" s="59">
        <v>44880</v>
      </c>
      <c r="C623" s="59">
        <v>44834</v>
      </c>
      <c r="D623" s="53" t="s">
        <v>1925</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5" t="s">
        <v>81</v>
      </c>
      <c r="J623" s="53"/>
      <c r="K623" s="51" t="str">
        <f ca="1">LeaveTracker[[#This Row],[Days]]&amp;" "&amp;LeaveTracker[[#This Row],[Type of Leave]]</f>
        <v>3 SL</v>
      </c>
      <c r="L623" s="9">
        <f ca="1">NETWORKDAYS(LeaveTracker[[#This Row],[Start Date]],LeaveTracker[[#This Row],[End Date]],lstHolidays)</f>
        <v>3</v>
      </c>
      <c r="M623" s="9"/>
    </row>
    <row r="624" spans="1:13" ht="30" customHeight="1" x14ac:dyDescent="0.3">
      <c r="A624" s="51">
        <v>934</v>
      </c>
      <c r="B624" s="59">
        <v>44880</v>
      </c>
      <c r="C624" s="59">
        <v>44834</v>
      </c>
      <c r="D624" s="53" t="s">
        <v>1925</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5" t="s">
        <v>81</v>
      </c>
      <c r="J624" s="53"/>
      <c r="K624" s="51" t="str">
        <f ca="1">LeaveTracker[[#This Row],[Days]]&amp;" "&amp;LeaveTracker[[#This Row],[Type of Leave]]</f>
        <v>1 SL</v>
      </c>
      <c r="L624" s="9">
        <f ca="1">NETWORKDAYS(LeaveTracker[[#This Row],[Start Date]],LeaveTracker[[#This Row],[End Date]],lstHolidays)</f>
        <v>1</v>
      </c>
      <c r="M624" s="9"/>
    </row>
    <row r="625" spans="1:13" ht="30" customHeight="1" x14ac:dyDescent="0.3">
      <c r="A625" s="51">
        <v>935</v>
      </c>
      <c r="B625" s="59">
        <v>44880</v>
      </c>
      <c r="C625" s="59">
        <v>44820</v>
      </c>
      <c r="D625" s="53" t="s">
        <v>1946</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5" t="s">
        <v>81</v>
      </c>
      <c r="J625" s="53"/>
      <c r="K625" s="51" t="str">
        <f ca="1">LeaveTracker[[#This Row],[Days]]&amp;" "&amp;LeaveTracker[[#This Row],[Type of Leave]]</f>
        <v>1 SL</v>
      </c>
      <c r="L625" s="9">
        <f ca="1">NETWORKDAYS(LeaveTracker[[#This Row],[Start Date]],LeaveTracker[[#This Row],[End Date]],lstHolidays)</f>
        <v>1</v>
      </c>
      <c r="M625" s="9"/>
    </row>
    <row r="626" spans="1:13" ht="30" customHeight="1" x14ac:dyDescent="0.3">
      <c r="A626" s="51">
        <v>935</v>
      </c>
      <c r="B626" s="59">
        <v>44880</v>
      </c>
      <c r="C626" s="59">
        <v>44820</v>
      </c>
      <c r="D626" s="53" t="s">
        <v>1946</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5" t="s">
        <v>81</v>
      </c>
      <c r="J626" s="53"/>
      <c r="K626" s="51" t="str">
        <f ca="1">LeaveTracker[[#This Row],[Days]]&amp;" "&amp;LeaveTracker[[#This Row],[Type of Leave]]</f>
        <v>0 SL</v>
      </c>
      <c r="L626" s="9">
        <f ca="1">NETWORKDAYS(LeaveTracker[[#This Row],[Start Date]],LeaveTracker[[#This Row],[End Date]],lstHolidays)</f>
        <v>0</v>
      </c>
      <c r="M626" s="9"/>
    </row>
    <row r="627" spans="1:13" ht="30" customHeight="1" x14ac:dyDescent="0.3">
      <c r="A627" s="51">
        <v>935</v>
      </c>
      <c r="B627" s="59">
        <v>44880</v>
      </c>
      <c r="C627" s="59">
        <v>44820</v>
      </c>
      <c r="D627" s="53" t="s">
        <v>1946</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5" t="s">
        <v>81</v>
      </c>
      <c r="J627" s="53"/>
      <c r="K627" s="51" t="str">
        <f ca="1">LeaveTracker[[#This Row],[Days]]&amp;" "&amp;LeaveTracker[[#This Row],[Type of Leave]]</f>
        <v>1 SL</v>
      </c>
      <c r="L627" s="9">
        <f ca="1">NETWORKDAYS(LeaveTracker[[#This Row],[Start Date]],LeaveTracker[[#This Row],[End Date]],lstHolidays)</f>
        <v>1</v>
      </c>
      <c r="M627" s="9"/>
    </row>
    <row r="628" spans="1:13" ht="30" customHeight="1" x14ac:dyDescent="0.3">
      <c r="A628" s="51">
        <v>936</v>
      </c>
      <c r="B628" s="59">
        <v>44880</v>
      </c>
      <c r="C628" s="59">
        <v>44833</v>
      </c>
      <c r="D628" s="53" t="s">
        <v>1764</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5" t="s">
        <v>81</v>
      </c>
      <c r="J628" s="53"/>
      <c r="K628" s="51" t="str">
        <f ca="1">LeaveTracker[[#This Row],[Days]]&amp;" "&amp;LeaveTracker[[#This Row],[Type of Leave]]</f>
        <v>2 SL</v>
      </c>
      <c r="L628" s="9">
        <f ca="1">NETWORKDAYS(LeaveTracker[[#This Row],[Start Date]],LeaveTracker[[#This Row],[End Date]],lstHolidays)</f>
        <v>2</v>
      </c>
      <c r="M628" s="9"/>
    </row>
    <row r="629" spans="1:13" ht="30" customHeight="1" x14ac:dyDescent="0.3">
      <c r="A629" s="51">
        <v>937</v>
      </c>
      <c r="B629" s="59">
        <v>44880</v>
      </c>
      <c r="C629" s="59">
        <v>44818</v>
      </c>
      <c r="D629" s="53" t="s">
        <v>1887</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5" t="s">
        <v>81</v>
      </c>
      <c r="J629" s="53"/>
      <c r="K629" s="51" t="str">
        <f ca="1">LeaveTracker[[#This Row],[Days]]&amp;" "&amp;LeaveTracker[[#This Row],[Type of Leave]]</f>
        <v>1 SL</v>
      </c>
      <c r="L629" s="9">
        <f ca="1">NETWORKDAYS(LeaveTracker[[#This Row],[Start Date]],LeaveTracker[[#This Row],[End Date]],lstHolidays)</f>
        <v>1</v>
      </c>
      <c r="M629" s="9"/>
    </row>
    <row r="630" spans="1:13" ht="30" customHeight="1" x14ac:dyDescent="0.3">
      <c r="A630" s="51">
        <v>938</v>
      </c>
      <c r="B630" s="59">
        <v>44880</v>
      </c>
      <c r="C630" s="59">
        <v>44810</v>
      </c>
      <c r="D630" s="53" t="s">
        <v>1887</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5" t="s">
        <v>81</v>
      </c>
      <c r="J630" s="53"/>
      <c r="K630" s="51" t="str">
        <f ca="1">LeaveTracker[[#This Row],[Days]]&amp;" "&amp;LeaveTracker[[#This Row],[Type of Leave]]</f>
        <v>1 SL</v>
      </c>
      <c r="L630" s="9">
        <f ca="1">NETWORKDAYS(LeaveTracker[[#This Row],[Start Date]],LeaveTracker[[#This Row],[End Date]],lstHolidays)</f>
        <v>1</v>
      </c>
      <c r="M630" s="9"/>
    </row>
    <row r="631" spans="1:13" ht="30" customHeight="1" x14ac:dyDescent="0.3">
      <c r="A631" s="51">
        <v>939</v>
      </c>
      <c r="B631" s="59">
        <v>44880</v>
      </c>
      <c r="C631" s="59">
        <v>44809</v>
      </c>
      <c r="D631" s="53" t="s">
        <v>1736</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5" t="s">
        <v>82</v>
      </c>
      <c r="J631" s="53"/>
      <c r="K631" s="51" t="str">
        <f ca="1">LeaveTracker[[#This Row],[Days]]&amp;" "&amp;LeaveTracker[[#This Row],[Type of Leave]]</f>
        <v>1 VL</v>
      </c>
      <c r="L631" s="9">
        <f ca="1">NETWORKDAYS(LeaveTracker[[#This Row],[Start Date]],LeaveTracker[[#This Row],[End Date]],lstHolidays)</f>
        <v>1</v>
      </c>
      <c r="M631" s="9"/>
    </row>
    <row r="632" spans="1:13" ht="30" customHeight="1" x14ac:dyDescent="0.3">
      <c r="A632" s="51">
        <v>939</v>
      </c>
      <c r="B632" s="59">
        <v>44880</v>
      </c>
      <c r="C632" s="59">
        <v>44809</v>
      </c>
      <c r="D632" s="53" t="s">
        <v>1736</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5" t="s">
        <v>299</v>
      </c>
      <c r="J632" s="53" t="s">
        <v>1807</v>
      </c>
      <c r="K632" s="51" t="str">
        <f ca="1">LeaveTracker[[#This Row],[Days]]&amp;" "&amp;LeaveTracker[[#This Row],[Type of Leave]]</f>
        <v>1 OTHER</v>
      </c>
      <c r="L632" s="9">
        <f ca="1">NETWORKDAYS(LeaveTracker[[#This Row],[Start Date]],LeaveTracker[[#This Row],[End Date]],lstHolidays)</f>
        <v>1</v>
      </c>
      <c r="M632" s="9"/>
    </row>
    <row r="633" spans="1:13" ht="30" customHeight="1" x14ac:dyDescent="0.3">
      <c r="A633" s="51">
        <v>939</v>
      </c>
      <c r="B633" s="59">
        <v>44880</v>
      </c>
      <c r="C633" s="59">
        <v>44809</v>
      </c>
      <c r="D633" s="53" t="s">
        <v>1736</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5" t="s">
        <v>299</v>
      </c>
      <c r="J633" s="53" t="s">
        <v>1807</v>
      </c>
      <c r="K633" s="51" t="str">
        <f ca="1">LeaveTracker[[#This Row],[Days]]&amp;" "&amp;LeaveTracker[[#This Row],[Type of Leave]]</f>
        <v>2 OTHER</v>
      </c>
      <c r="L633" s="9">
        <f ca="1">NETWORKDAYS(LeaveTracker[[#This Row],[Start Date]],LeaveTracker[[#This Row],[End Date]],lstHolidays)</f>
        <v>2</v>
      </c>
      <c r="M633" s="9"/>
    </row>
    <row r="634" spans="1:13" ht="30" customHeight="1" x14ac:dyDescent="0.3">
      <c r="A634" s="51">
        <v>940</v>
      </c>
      <c r="B634" s="59">
        <v>44880</v>
      </c>
      <c r="C634" s="59">
        <v>44810</v>
      </c>
      <c r="D634" s="53" t="s">
        <v>1872</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5" t="s">
        <v>299</v>
      </c>
      <c r="J634" s="53" t="s">
        <v>1807</v>
      </c>
      <c r="K634" s="51" t="str">
        <f ca="1">LeaveTracker[[#This Row],[Days]]&amp;" "&amp;LeaveTracker[[#This Row],[Type of Leave]]</f>
        <v>1 OTHER</v>
      </c>
      <c r="L634" s="9">
        <f ca="1">NETWORKDAYS(LeaveTracker[[#This Row],[Start Date]],LeaveTracker[[#This Row],[End Date]],lstHolidays)</f>
        <v>1</v>
      </c>
      <c r="M634" s="9"/>
    </row>
    <row r="635" spans="1:13" ht="30" customHeight="1" x14ac:dyDescent="0.3">
      <c r="A635" s="51">
        <v>941</v>
      </c>
      <c r="B635" s="59">
        <v>44880</v>
      </c>
      <c r="C635" s="59">
        <v>44805</v>
      </c>
      <c r="D635" s="53" t="s">
        <v>1766</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5" t="s">
        <v>81</v>
      </c>
      <c r="J635" s="53"/>
      <c r="K635" s="51" t="str">
        <f ca="1">LeaveTracker[[#This Row],[Days]]&amp;" "&amp;LeaveTracker[[#This Row],[Type of Leave]]</f>
        <v>15 SL</v>
      </c>
      <c r="L635" s="9">
        <f ca="1">NETWORKDAYS(LeaveTracker[[#This Row],[Start Date]],LeaveTracker[[#This Row],[End Date]],lstHolidays)</f>
        <v>15</v>
      </c>
      <c r="M635" s="9"/>
    </row>
    <row r="636" spans="1:13" ht="30" customHeight="1" x14ac:dyDescent="0.3">
      <c r="A636" s="51">
        <v>942</v>
      </c>
      <c r="B636" s="59">
        <v>44880</v>
      </c>
      <c r="C636" s="59">
        <v>44827</v>
      </c>
      <c r="D636" s="53" t="s">
        <v>1764</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5" t="s">
        <v>81</v>
      </c>
      <c r="J636" s="53"/>
      <c r="K636" s="51" t="str">
        <f ca="1">LeaveTracker[[#This Row],[Days]]&amp;" "&amp;LeaveTracker[[#This Row],[Type of Leave]]</f>
        <v>1 SL</v>
      </c>
      <c r="L636" s="9">
        <f ca="1">NETWORKDAYS(LeaveTracker[[#This Row],[Start Date]],LeaveTracker[[#This Row],[End Date]],lstHolidays)</f>
        <v>1</v>
      </c>
      <c r="M636" s="9"/>
    </row>
    <row r="637" spans="1:13" ht="30" customHeight="1" x14ac:dyDescent="0.3">
      <c r="A637" s="51">
        <v>943</v>
      </c>
      <c r="B637" s="59">
        <v>44880</v>
      </c>
      <c r="C637" s="59">
        <v>44825</v>
      </c>
      <c r="D637" s="53" t="s">
        <v>1764</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5" t="s">
        <v>299</v>
      </c>
      <c r="J637" s="53" t="s">
        <v>1807</v>
      </c>
      <c r="K637" s="51" t="str">
        <f ca="1">LeaveTracker[[#This Row],[Days]]&amp;" "&amp;LeaveTracker[[#This Row],[Type of Leave]]</f>
        <v>1 OTHER</v>
      </c>
      <c r="L637" s="9">
        <f ca="1">NETWORKDAYS(LeaveTracker[[#This Row],[Start Date]],LeaveTracker[[#This Row],[End Date]],lstHolidays)</f>
        <v>1</v>
      </c>
      <c r="M637" s="9"/>
    </row>
    <row r="638" spans="1:13" ht="30" customHeight="1" x14ac:dyDescent="0.3">
      <c r="A638" s="51">
        <v>944</v>
      </c>
      <c r="B638" s="59">
        <v>44880</v>
      </c>
      <c r="C638" s="59">
        <v>44807</v>
      </c>
      <c r="D638" s="53" t="s">
        <v>1946</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5" t="s">
        <v>299</v>
      </c>
      <c r="J638" s="53" t="s">
        <v>1807</v>
      </c>
      <c r="K638" s="51" t="str">
        <f ca="1">LeaveTracker[[#This Row],[Days]]&amp;" "&amp;LeaveTracker[[#This Row],[Type of Leave]]</f>
        <v>1 OTHER</v>
      </c>
      <c r="L638" s="9">
        <f ca="1">NETWORKDAYS(LeaveTracker[[#This Row],[Start Date]],LeaveTracker[[#This Row],[End Date]],lstHolidays)</f>
        <v>1</v>
      </c>
      <c r="M638" s="9"/>
    </row>
    <row r="639" spans="1:13" ht="30" customHeight="1" x14ac:dyDescent="0.3">
      <c r="A639" s="51">
        <v>945</v>
      </c>
      <c r="B639" s="59">
        <v>44880</v>
      </c>
      <c r="C639" s="59">
        <v>44811</v>
      </c>
      <c r="D639" s="53" t="s">
        <v>1858</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5" t="s">
        <v>81</v>
      </c>
      <c r="J639" s="53"/>
      <c r="K639" s="51" t="str">
        <f ca="1">LeaveTracker[[#This Row],[Days]]&amp;" "&amp;LeaveTracker[[#This Row],[Type of Leave]]</f>
        <v>1 SL</v>
      </c>
      <c r="L639" s="9">
        <f ca="1">NETWORKDAYS(LeaveTracker[[#This Row],[Start Date]],LeaveTracker[[#This Row],[End Date]],lstHolidays)</f>
        <v>1</v>
      </c>
      <c r="M639" s="9"/>
    </row>
    <row r="640" spans="1:13" ht="30" customHeight="1" x14ac:dyDescent="0.3">
      <c r="A640" s="51">
        <v>946</v>
      </c>
      <c r="B640" s="59">
        <v>44880</v>
      </c>
      <c r="C640" s="59">
        <v>44785</v>
      </c>
      <c r="D640" s="53" t="s">
        <v>1929</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5" t="s">
        <v>81</v>
      </c>
      <c r="J640" s="53"/>
      <c r="K640" s="51" t="str">
        <f ca="1">LeaveTracker[[#This Row],[Days]]&amp;" "&amp;LeaveTracker[[#This Row],[Type of Leave]]</f>
        <v>2 SL</v>
      </c>
      <c r="L640" s="9">
        <f ca="1">NETWORKDAYS(LeaveTracker[[#This Row],[Start Date]],LeaveTracker[[#This Row],[End Date]],lstHolidays)</f>
        <v>2</v>
      </c>
      <c r="M640" s="9"/>
    </row>
    <row r="641" spans="1:13" ht="30" customHeight="1" x14ac:dyDescent="0.3">
      <c r="A641" s="51">
        <v>947</v>
      </c>
      <c r="B641" s="59">
        <v>44880</v>
      </c>
      <c r="C641" s="59">
        <v>44816</v>
      </c>
      <c r="D641" s="53" t="s">
        <v>1768</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5" t="s">
        <v>81</v>
      </c>
      <c r="J641" s="53"/>
      <c r="K641" s="51" t="str">
        <f ca="1">LeaveTracker[[#This Row],[Days]]&amp;" "&amp;LeaveTracker[[#This Row],[Type of Leave]]</f>
        <v>1 SL</v>
      </c>
      <c r="L641" s="9">
        <f ca="1">NETWORKDAYS(LeaveTracker[[#This Row],[Start Date]],LeaveTracker[[#This Row],[End Date]],lstHolidays)</f>
        <v>1</v>
      </c>
      <c r="M641" s="9"/>
    </row>
    <row r="642" spans="1:13" ht="30" customHeight="1" x14ac:dyDescent="0.3">
      <c r="A642" s="51">
        <v>948</v>
      </c>
      <c r="B642" s="59">
        <v>44880</v>
      </c>
      <c r="C642" s="59">
        <v>44833</v>
      </c>
      <c r="D642" s="53" t="s">
        <v>1792</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5" t="s">
        <v>81</v>
      </c>
      <c r="J642" s="53"/>
      <c r="K642" s="51" t="str">
        <f ca="1">LeaveTracker[[#This Row],[Days]]&amp;" "&amp;LeaveTracker[[#This Row],[Type of Leave]]</f>
        <v>1 SL</v>
      </c>
      <c r="L642" s="9">
        <f ca="1">NETWORKDAYS(LeaveTracker[[#This Row],[Start Date]],LeaveTracker[[#This Row],[End Date]],lstHolidays)</f>
        <v>1</v>
      </c>
      <c r="M642" s="9"/>
    </row>
    <row r="643" spans="1:13" ht="30" customHeight="1" x14ac:dyDescent="0.3">
      <c r="A643" s="51">
        <v>949</v>
      </c>
      <c r="B643" s="59">
        <v>44880</v>
      </c>
      <c r="C643" s="59">
        <v>44827</v>
      </c>
      <c r="D643" s="53" t="s">
        <v>1789</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5" t="s">
        <v>82</v>
      </c>
      <c r="J643" s="53"/>
      <c r="K643" s="51" t="str">
        <f ca="1">LeaveTracker[[#This Row],[Days]]&amp;" "&amp;LeaveTracker[[#This Row],[Type of Leave]]</f>
        <v>2 VL</v>
      </c>
      <c r="L643" s="9">
        <f ca="1">NETWORKDAYS(LeaveTracker[[#This Row],[Start Date]],LeaveTracker[[#This Row],[End Date]],lstHolidays)</f>
        <v>2</v>
      </c>
      <c r="M643" s="9"/>
    </row>
    <row r="644" spans="1:13" ht="30" customHeight="1" x14ac:dyDescent="0.3">
      <c r="A644" s="51">
        <v>950</v>
      </c>
      <c r="B644" s="59">
        <v>44880</v>
      </c>
      <c r="C644" s="59">
        <v>44816</v>
      </c>
      <c r="D644" s="53" t="s">
        <v>1776</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5" t="s">
        <v>81</v>
      </c>
      <c r="J644" s="53"/>
      <c r="K644" s="51" t="str">
        <f ca="1">LeaveTracker[[#This Row],[Days]]&amp;" "&amp;LeaveTracker[[#This Row],[Type of Leave]]</f>
        <v>1 SL</v>
      </c>
      <c r="L644" s="9">
        <f ca="1">NETWORKDAYS(LeaveTracker[[#This Row],[Start Date]],LeaveTracker[[#This Row],[End Date]],lstHolidays)</f>
        <v>1</v>
      </c>
      <c r="M644" s="9"/>
    </row>
    <row r="645" spans="1:13" ht="30" customHeight="1" x14ac:dyDescent="0.3">
      <c r="A645" s="51">
        <v>951</v>
      </c>
      <c r="B645" s="59">
        <v>44880</v>
      </c>
      <c r="C645" s="59">
        <v>44834</v>
      </c>
      <c r="D645" s="53" t="s">
        <v>1782</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5" t="s">
        <v>81</v>
      </c>
      <c r="J645" s="53"/>
      <c r="K645" s="51" t="str">
        <f ca="1">LeaveTracker[[#This Row],[Days]]&amp;" "&amp;LeaveTracker[[#This Row],[Type of Leave]]</f>
        <v>1 SL</v>
      </c>
      <c r="L645" s="9">
        <f ca="1">NETWORKDAYS(LeaveTracker[[#This Row],[Start Date]],LeaveTracker[[#This Row],[End Date]],lstHolidays)</f>
        <v>1</v>
      </c>
      <c r="M645" s="9"/>
    </row>
    <row r="646" spans="1:13" ht="30" customHeight="1" x14ac:dyDescent="0.3">
      <c r="A646" s="51">
        <v>952</v>
      </c>
      <c r="B646" s="59">
        <v>44880</v>
      </c>
      <c r="C646" s="59">
        <v>44805</v>
      </c>
      <c r="D646" s="53" t="s">
        <v>1895</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5" t="s">
        <v>81</v>
      </c>
      <c r="J646" s="53"/>
      <c r="K646" s="51" t="str">
        <f ca="1">LeaveTracker[[#This Row],[Days]]&amp;" "&amp;LeaveTracker[[#This Row],[Type of Leave]]</f>
        <v>2 SL</v>
      </c>
      <c r="L646" s="9">
        <f ca="1">NETWORKDAYS(LeaveTracker[[#This Row],[Start Date]],LeaveTracker[[#This Row],[End Date]],lstHolidays)</f>
        <v>2</v>
      </c>
      <c r="M646" s="9"/>
    </row>
    <row r="647" spans="1:13" ht="30" customHeight="1" x14ac:dyDescent="0.3">
      <c r="A647" s="51">
        <v>953</v>
      </c>
      <c r="B647" s="59">
        <v>44880</v>
      </c>
      <c r="C647" s="59">
        <v>44816</v>
      </c>
      <c r="D647" s="53" t="s">
        <v>1895</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5" t="s">
        <v>81</v>
      </c>
      <c r="J647" s="53"/>
      <c r="K647" s="51" t="str">
        <f ca="1">LeaveTracker[[#This Row],[Days]]&amp;" "&amp;LeaveTracker[[#This Row],[Type of Leave]]</f>
        <v>5 SL</v>
      </c>
      <c r="L647" s="9">
        <f ca="1">NETWORKDAYS(LeaveTracker[[#This Row],[Start Date]],LeaveTracker[[#This Row],[End Date]],lstHolidays)</f>
        <v>5</v>
      </c>
      <c r="M647" s="9"/>
    </row>
    <row r="648" spans="1:13" ht="30" customHeight="1" x14ac:dyDescent="0.3">
      <c r="A648" s="51">
        <v>954</v>
      </c>
      <c r="B648" s="59">
        <v>44880</v>
      </c>
      <c r="C648" s="59">
        <v>44824</v>
      </c>
      <c r="D648" s="53" t="s">
        <v>1895</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5" t="s">
        <v>81</v>
      </c>
      <c r="J648" s="53"/>
      <c r="K648" s="51" t="str">
        <f ca="1">LeaveTracker[[#This Row],[Days]]&amp;" "&amp;LeaveTracker[[#This Row],[Type of Leave]]</f>
        <v>1 SL</v>
      </c>
      <c r="L648" s="9">
        <f ca="1">NETWORKDAYS(LeaveTracker[[#This Row],[Start Date]],LeaveTracker[[#This Row],[End Date]],lstHolidays)</f>
        <v>1</v>
      </c>
      <c r="M648" s="9"/>
    </row>
    <row r="649" spans="1:13" ht="30" customHeight="1" x14ac:dyDescent="0.3">
      <c r="A649" s="51">
        <v>955</v>
      </c>
      <c r="B649" s="59">
        <v>44880</v>
      </c>
      <c r="C649" s="59">
        <v>44809</v>
      </c>
      <c r="D649" s="53" t="s">
        <v>1822</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5" t="s">
        <v>81</v>
      </c>
      <c r="J649" s="53"/>
      <c r="K649" s="51" t="str">
        <f ca="1">LeaveTracker[[#This Row],[Days]]&amp;" "&amp;LeaveTracker[[#This Row],[Type of Leave]]</f>
        <v>1 SL</v>
      </c>
      <c r="L649" s="9">
        <f ca="1">NETWORKDAYS(LeaveTracker[[#This Row],[Start Date]],LeaveTracker[[#This Row],[End Date]],lstHolidays)</f>
        <v>1</v>
      </c>
      <c r="M649" s="9"/>
    </row>
    <row r="650" spans="1:13" ht="30" customHeight="1" x14ac:dyDescent="0.3">
      <c r="A650" s="51">
        <v>956</v>
      </c>
      <c r="B650" s="59">
        <v>44880</v>
      </c>
      <c r="C650" s="59">
        <v>44830</v>
      </c>
      <c r="D650" s="53" t="s">
        <v>1947</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5" t="s">
        <v>299</v>
      </c>
      <c r="J650" s="53" t="s">
        <v>1807</v>
      </c>
      <c r="K650" s="51" t="str">
        <f ca="1">LeaveTracker[[#This Row],[Days]]&amp;" "&amp;LeaveTracker[[#This Row],[Type of Leave]]</f>
        <v>1 OTHER</v>
      </c>
      <c r="L650" s="9">
        <f ca="1">NETWORKDAYS(LeaveTracker[[#This Row],[Start Date]],LeaveTracker[[#This Row],[End Date]],lstHolidays)</f>
        <v>1</v>
      </c>
      <c r="M650" s="9"/>
    </row>
    <row r="651" spans="1:13" ht="30" customHeight="1" x14ac:dyDescent="0.3">
      <c r="A651" s="51">
        <v>957</v>
      </c>
      <c r="B651" s="59">
        <v>44880</v>
      </c>
      <c r="C651" s="59">
        <v>44806</v>
      </c>
      <c r="D651" s="53" t="s">
        <v>1947</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5" t="s">
        <v>299</v>
      </c>
      <c r="J651" s="53" t="s">
        <v>1807</v>
      </c>
      <c r="K651" s="51" t="str">
        <f ca="1">LeaveTracker[[#This Row],[Days]]&amp;" "&amp;LeaveTracker[[#This Row],[Type of Leave]]</f>
        <v>1 OTHER</v>
      </c>
      <c r="L651" s="9">
        <f ca="1">NETWORKDAYS(LeaveTracker[[#This Row],[Start Date]],LeaveTracker[[#This Row],[End Date]],lstHolidays)</f>
        <v>1</v>
      </c>
      <c r="M651" s="9"/>
    </row>
    <row r="652" spans="1:13" ht="30" customHeight="1" x14ac:dyDescent="0.3">
      <c r="A652" s="51">
        <v>958</v>
      </c>
      <c r="B652" s="59">
        <v>44880</v>
      </c>
      <c r="C652" s="59">
        <v>44825</v>
      </c>
      <c r="D652" s="53" t="s">
        <v>1948</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5" t="s">
        <v>299</v>
      </c>
      <c r="J652" s="53" t="s">
        <v>1807</v>
      </c>
      <c r="K652" s="51" t="str">
        <f ca="1">LeaveTracker[[#This Row],[Days]]&amp;" "&amp;LeaveTracker[[#This Row],[Type of Leave]]</f>
        <v>1 OTHER</v>
      </c>
      <c r="L652" s="9">
        <f ca="1">NETWORKDAYS(LeaveTracker[[#This Row],[Start Date]],LeaveTracker[[#This Row],[End Date]],lstHolidays)</f>
        <v>1</v>
      </c>
      <c r="M652" s="9"/>
    </row>
    <row r="653" spans="1:13" ht="30" customHeight="1" x14ac:dyDescent="0.3">
      <c r="A653" s="51">
        <v>959</v>
      </c>
      <c r="B653" s="59">
        <v>44880</v>
      </c>
      <c r="C653" s="59">
        <v>44811</v>
      </c>
      <c r="D653" s="53" t="s">
        <v>1840</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5" t="s">
        <v>81</v>
      </c>
      <c r="J653" s="53"/>
      <c r="K653" s="51" t="str">
        <f ca="1">LeaveTracker[[#This Row],[Days]]&amp;" "&amp;LeaveTracker[[#This Row],[Type of Leave]]</f>
        <v>1 SL</v>
      </c>
      <c r="L653" s="9">
        <f ca="1">NETWORKDAYS(LeaveTracker[[#This Row],[Start Date]],LeaveTracker[[#This Row],[End Date]],lstHolidays)</f>
        <v>1</v>
      </c>
      <c r="M653" s="9"/>
    </row>
    <row r="654" spans="1:13" ht="30" customHeight="1" x14ac:dyDescent="0.3">
      <c r="A654" s="51">
        <v>959</v>
      </c>
      <c r="B654" s="59">
        <v>44880</v>
      </c>
      <c r="C654" s="59">
        <v>44811</v>
      </c>
      <c r="D654" s="53" t="s">
        <v>1840</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5" t="s">
        <v>81</v>
      </c>
      <c r="J654" s="53"/>
      <c r="K654" s="51" t="str">
        <f ca="1">LeaveTracker[[#This Row],[Days]]&amp;" "&amp;LeaveTracker[[#This Row],[Type of Leave]]</f>
        <v>2 SL</v>
      </c>
      <c r="L654" s="9">
        <f ca="1">NETWORKDAYS(LeaveTracker[[#This Row],[Start Date]],LeaveTracker[[#This Row],[End Date]],lstHolidays)</f>
        <v>2</v>
      </c>
      <c r="M654" s="9"/>
    </row>
    <row r="655" spans="1:13" ht="30" customHeight="1" x14ac:dyDescent="0.3">
      <c r="A655" s="51">
        <v>960</v>
      </c>
      <c r="B655" s="59">
        <v>44880</v>
      </c>
      <c r="C655" s="59">
        <v>44830</v>
      </c>
      <c r="D655" s="53" t="s">
        <v>1831</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5" t="s">
        <v>81</v>
      </c>
      <c r="J655" s="53"/>
      <c r="K655" s="51" t="str">
        <f ca="1">LeaveTracker[[#This Row],[Days]]&amp;" "&amp;LeaveTracker[[#This Row],[Type of Leave]]</f>
        <v>1 SL</v>
      </c>
      <c r="L655" s="9">
        <f ca="1">NETWORKDAYS(LeaveTracker[[#This Row],[Start Date]],LeaveTracker[[#This Row],[End Date]],lstHolidays)</f>
        <v>1</v>
      </c>
      <c r="M655" s="9"/>
    </row>
    <row r="656" spans="1:13" ht="30" customHeight="1" x14ac:dyDescent="0.3">
      <c r="A656" s="51">
        <v>961</v>
      </c>
      <c r="B656" s="59">
        <v>44880</v>
      </c>
      <c r="C656" s="59">
        <v>44819</v>
      </c>
      <c r="D656" s="53" t="s">
        <v>1831</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5" t="s">
        <v>81</v>
      </c>
      <c r="J656" s="53"/>
      <c r="K656" s="51" t="str">
        <f ca="1">LeaveTracker[[#This Row],[Days]]&amp;" "&amp;LeaveTracker[[#This Row],[Type of Leave]]</f>
        <v>0 SL</v>
      </c>
      <c r="L656" s="9">
        <f ca="1">NETWORKDAYS(LeaveTracker[[#This Row],[Start Date]],LeaveTracker[[#This Row],[End Date]],lstHolidays)</f>
        <v>0</v>
      </c>
      <c r="M656" s="9"/>
    </row>
    <row r="657" spans="1:13" ht="30" customHeight="1" x14ac:dyDescent="0.3">
      <c r="A657" s="51">
        <v>962</v>
      </c>
      <c r="B657" s="59">
        <v>44880</v>
      </c>
      <c r="C657" s="59">
        <v>44807</v>
      </c>
      <c r="D657" s="53" t="s">
        <v>1853</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5" t="s">
        <v>81</v>
      </c>
      <c r="J657" s="53"/>
      <c r="K657" s="51" t="str">
        <f ca="1">LeaveTracker[[#This Row],[Days]]&amp;" "&amp;LeaveTracker[[#This Row],[Type of Leave]]</f>
        <v>1 SL</v>
      </c>
      <c r="L657" s="9">
        <f ca="1">NETWORKDAYS(LeaveTracker[[#This Row],[Start Date]],LeaveTracker[[#This Row],[End Date]],lstHolidays)</f>
        <v>1</v>
      </c>
      <c r="M657" s="9"/>
    </row>
    <row r="658" spans="1:13" ht="30" customHeight="1" x14ac:dyDescent="0.3">
      <c r="A658" s="51">
        <v>963</v>
      </c>
      <c r="B658" s="59">
        <v>44880</v>
      </c>
      <c r="C658" s="59">
        <v>44832</v>
      </c>
      <c r="D658" s="53" t="s">
        <v>1949</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5" t="s">
        <v>299</v>
      </c>
      <c r="J658" s="53" t="s">
        <v>1807</v>
      </c>
      <c r="K658" s="51" t="str">
        <f ca="1">LeaveTracker[[#This Row],[Days]]&amp;" "&amp;LeaveTracker[[#This Row],[Type of Leave]]</f>
        <v>2 OTHER</v>
      </c>
      <c r="L658" s="9">
        <f ca="1">NETWORKDAYS(LeaveTracker[[#This Row],[Start Date]],LeaveTracker[[#This Row],[End Date]],lstHolidays)</f>
        <v>2</v>
      </c>
      <c r="M658" s="9"/>
    </row>
    <row r="659" spans="1:13" ht="30" customHeight="1" x14ac:dyDescent="0.3">
      <c r="A659" s="51">
        <v>963</v>
      </c>
      <c r="B659" s="59">
        <v>44880</v>
      </c>
      <c r="C659" s="59">
        <v>44832</v>
      </c>
      <c r="D659" s="53" t="s">
        <v>1949</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5" t="s">
        <v>299</v>
      </c>
      <c r="J659" s="53" t="s">
        <v>1807</v>
      </c>
      <c r="K659" s="51" t="str">
        <f ca="1">LeaveTracker[[#This Row],[Days]]&amp;" "&amp;LeaveTracker[[#This Row],[Type of Leave]]</f>
        <v>1 OTHER</v>
      </c>
      <c r="L659" s="9">
        <f ca="1">NETWORKDAYS(LeaveTracker[[#This Row],[Start Date]],LeaveTracker[[#This Row],[End Date]],lstHolidays)</f>
        <v>1</v>
      </c>
      <c r="M659" s="9"/>
    </row>
    <row r="660" spans="1:13" ht="30" customHeight="1" x14ac:dyDescent="0.3">
      <c r="A660" s="51">
        <v>964</v>
      </c>
      <c r="B660" s="59">
        <v>44880</v>
      </c>
      <c r="C660" s="59">
        <v>44823</v>
      </c>
      <c r="D660" s="53" t="s">
        <v>1936</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5" t="s">
        <v>299</v>
      </c>
      <c r="J660" s="53" t="s">
        <v>1807</v>
      </c>
      <c r="K660" s="51" t="str">
        <f ca="1">LeaveTracker[[#This Row],[Days]]&amp;" "&amp;LeaveTracker[[#This Row],[Type of Leave]]</f>
        <v>1 OTHER</v>
      </c>
      <c r="L660" s="9">
        <f ca="1">NETWORKDAYS(LeaveTracker[[#This Row],[Start Date]],LeaveTracker[[#This Row],[End Date]],lstHolidays)</f>
        <v>1</v>
      </c>
      <c r="M660" s="9"/>
    </row>
    <row r="661" spans="1:13" ht="30" customHeight="1" x14ac:dyDescent="0.3">
      <c r="A661" s="51">
        <v>964</v>
      </c>
      <c r="B661" s="59">
        <v>44880</v>
      </c>
      <c r="C661" s="59">
        <v>44823</v>
      </c>
      <c r="D661" s="53" t="s">
        <v>1936</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5" t="s">
        <v>299</v>
      </c>
      <c r="J661" s="53" t="s">
        <v>1807</v>
      </c>
      <c r="K661" s="51" t="str">
        <f ca="1">LeaveTracker[[#This Row],[Days]]&amp;" "&amp;LeaveTracker[[#This Row],[Type of Leave]]</f>
        <v>1 OTHER</v>
      </c>
      <c r="L661" s="9">
        <f ca="1">NETWORKDAYS(LeaveTracker[[#This Row],[Start Date]],LeaveTracker[[#This Row],[End Date]],lstHolidays)</f>
        <v>1</v>
      </c>
      <c r="M661" s="9"/>
    </row>
    <row r="662" spans="1:13" ht="30" customHeight="1" x14ac:dyDescent="0.3">
      <c r="A662" s="51">
        <v>965</v>
      </c>
      <c r="B662" s="59">
        <v>44880</v>
      </c>
      <c r="C662" s="59">
        <v>44823</v>
      </c>
      <c r="D662" s="53" t="s">
        <v>1815</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5" t="s">
        <v>82</v>
      </c>
      <c r="J662" s="53" t="s">
        <v>1738</v>
      </c>
      <c r="K662" s="51" t="str">
        <f ca="1">LeaveTracker[[#This Row],[Days]]&amp;" "&amp;LeaveTracker[[#This Row],[Type of Leave]]</f>
        <v>2 VL</v>
      </c>
      <c r="L662" s="9">
        <f ca="1">NETWORKDAYS(LeaveTracker[[#This Row],[Start Date]],LeaveTracker[[#This Row],[End Date]],lstHolidays)</f>
        <v>2</v>
      </c>
      <c r="M662" s="9"/>
    </row>
    <row r="663" spans="1:13" ht="30" customHeight="1" x14ac:dyDescent="0.3">
      <c r="A663" s="51">
        <v>966</v>
      </c>
      <c r="B663" s="59">
        <v>44880</v>
      </c>
      <c r="C663" s="59">
        <v>44816</v>
      </c>
      <c r="D663" s="53" t="s">
        <v>1854</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5" t="s">
        <v>81</v>
      </c>
      <c r="J663" s="53"/>
      <c r="K663" s="51" t="str">
        <f ca="1">LeaveTracker[[#This Row],[Days]]&amp;" "&amp;LeaveTracker[[#This Row],[Type of Leave]]</f>
        <v>1 SL</v>
      </c>
      <c r="L663" s="9">
        <f ca="1">NETWORKDAYS(LeaveTracker[[#This Row],[Start Date]],LeaveTracker[[#This Row],[End Date]],lstHolidays)</f>
        <v>1</v>
      </c>
      <c r="M663" s="9"/>
    </row>
    <row r="664" spans="1:13" ht="30" customHeight="1" x14ac:dyDescent="0.3">
      <c r="A664" s="51">
        <v>966</v>
      </c>
      <c r="B664" s="59">
        <v>44880</v>
      </c>
      <c r="C664" s="59">
        <v>44816</v>
      </c>
      <c r="D664" s="53" t="s">
        <v>1854</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5" t="s">
        <v>81</v>
      </c>
      <c r="J664" s="53"/>
      <c r="K664" s="51" t="str">
        <f ca="1">LeaveTracker[[#This Row],[Days]]&amp;" "&amp;LeaveTracker[[#This Row],[Type of Leave]]</f>
        <v>1 SL</v>
      </c>
      <c r="L664" s="9">
        <f ca="1">NETWORKDAYS(LeaveTracker[[#This Row],[Start Date]],LeaveTracker[[#This Row],[End Date]],lstHolidays)</f>
        <v>1</v>
      </c>
      <c r="M664" s="9"/>
    </row>
    <row r="665" spans="1:13" ht="30" customHeight="1" x14ac:dyDescent="0.3">
      <c r="A665" s="51">
        <v>967</v>
      </c>
      <c r="B665" s="59">
        <v>44880</v>
      </c>
      <c r="C665" s="59">
        <v>44826</v>
      </c>
      <c r="D665" s="53" t="s">
        <v>1854</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5" t="s">
        <v>82</v>
      </c>
      <c r="J665" s="53"/>
      <c r="K665" s="51" t="str">
        <f ca="1">LeaveTracker[[#This Row],[Days]]&amp;" "&amp;LeaveTracker[[#This Row],[Type of Leave]]</f>
        <v>1 VL</v>
      </c>
      <c r="L665" s="9">
        <f ca="1">NETWORKDAYS(LeaveTracker[[#This Row],[Start Date]],LeaveTracker[[#This Row],[End Date]],lstHolidays)</f>
        <v>1</v>
      </c>
      <c r="M665" s="9"/>
    </row>
    <row r="666" spans="1:13" ht="30" customHeight="1" x14ac:dyDescent="0.3">
      <c r="A666" s="51">
        <v>968</v>
      </c>
      <c r="B666" s="59">
        <v>44880</v>
      </c>
      <c r="C666" s="59">
        <v>44810</v>
      </c>
      <c r="D666" s="53" t="s">
        <v>1849</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5" t="s">
        <v>81</v>
      </c>
      <c r="J666" s="53"/>
      <c r="K666" s="51" t="str">
        <f ca="1">LeaveTracker[[#This Row],[Days]]&amp;" "&amp;LeaveTracker[[#This Row],[Type of Leave]]</f>
        <v>1 SL</v>
      </c>
      <c r="L666" s="9">
        <f ca="1">NETWORKDAYS(LeaveTracker[[#This Row],[Start Date]],LeaveTracker[[#This Row],[End Date]],lstHolidays)</f>
        <v>1</v>
      </c>
      <c r="M666" s="9"/>
    </row>
    <row r="667" spans="1:13" ht="30" customHeight="1" x14ac:dyDescent="0.3">
      <c r="A667" s="51">
        <v>969</v>
      </c>
      <c r="B667" s="59">
        <v>44880</v>
      </c>
      <c r="C667" s="59">
        <v>44810</v>
      </c>
      <c r="D667" s="53" t="s">
        <v>1849</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5" t="s">
        <v>299</v>
      </c>
      <c r="J667" s="53" t="s">
        <v>1807</v>
      </c>
      <c r="K667" s="51" t="str">
        <f ca="1">LeaveTracker[[#This Row],[Days]]&amp;" "&amp;LeaveTracker[[#This Row],[Type of Leave]]</f>
        <v>1 OTHER</v>
      </c>
      <c r="L667" s="9">
        <f ca="1">NETWORKDAYS(LeaveTracker[[#This Row],[Start Date]],LeaveTracker[[#This Row],[End Date]],lstHolidays)</f>
        <v>1</v>
      </c>
      <c r="M667" s="9"/>
    </row>
    <row r="668" spans="1:13" ht="30" customHeight="1" x14ac:dyDescent="0.3">
      <c r="A668" s="51">
        <v>970</v>
      </c>
      <c r="B668" s="59">
        <v>44880</v>
      </c>
      <c r="C668" s="59">
        <v>44809</v>
      </c>
      <c r="D668" s="53" t="s">
        <v>1849</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5" t="s">
        <v>82</v>
      </c>
      <c r="J668" s="53"/>
      <c r="K668" s="51" t="str">
        <f ca="1">LeaveTracker[[#This Row],[Days]]&amp;" "&amp;LeaveTracker[[#This Row],[Type of Leave]]</f>
        <v>1 VL</v>
      </c>
      <c r="L668" s="9">
        <f ca="1">NETWORKDAYS(LeaveTracker[[#This Row],[Start Date]],LeaveTracker[[#This Row],[End Date]],lstHolidays)</f>
        <v>1</v>
      </c>
      <c r="M668" s="9"/>
    </row>
    <row r="669" spans="1:13" ht="30" customHeight="1" x14ac:dyDescent="0.3">
      <c r="A669" s="51">
        <v>970</v>
      </c>
      <c r="B669" s="59">
        <v>44880</v>
      </c>
      <c r="C669" s="59">
        <v>44809</v>
      </c>
      <c r="D669" s="53" t="s">
        <v>1849</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5" t="s">
        <v>82</v>
      </c>
      <c r="J669" s="53"/>
      <c r="K669" s="51" t="str">
        <f ca="1">LeaveTracker[[#This Row],[Days]]&amp;" "&amp;LeaveTracker[[#This Row],[Type of Leave]]</f>
        <v>1 VL</v>
      </c>
      <c r="L669" s="9">
        <f ca="1">NETWORKDAYS(LeaveTracker[[#This Row],[Start Date]],LeaveTracker[[#This Row],[End Date]],lstHolidays)</f>
        <v>1</v>
      </c>
      <c r="M669" s="9"/>
    </row>
    <row r="670" spans="1:13" ht="30" customHeight="1" x14ac:dyDescent="0.3">
      <c r="A670" s="51">
        <v>971</v>
      </c>
      <c r="B670" s="59">
        <v>44880</v>
      </c>
      <c r="C670" s="59">
        <v>44834</v>
      </c>
      <c r="D670" s="53" t="s">
        <v>1851</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5" t="s">
        <v>81</v>
      </c>
      <c r="J670" s="53"/>
      <c r="K670" s="51" t="str">
        <f ca="1">LeaveTracker[[#This Row],[Days]]&amp;" "&amp;LeaveTracker[[#This Row],[Type of Leave]]</f>
        <v>1 SL</v>
      </c>
      <c r="L670" s="9">
        <f ca="1">NETWORKDAYS(LeaveTracker[[#This Row],[Start Date]],LeaveTracker[[#This Row],[End Date]],lstHolidays)</f>
        <v>1</v>
      </c>
      <c r="M670" s="9"/>
    </row>
    <row r="671" spans="1:13" ht="30" customHeight="1" x14ac:dyDescent="0.3">
      <c r="A671" s="51">
        <v>972</v>
      </c>
      <c r="B671" s="59">
        <v>44882</v>
      </c>
      <c r="C671" s="59">
        <v>44860</v>
      </c>
      <c r="D671" s="53" t="s">
        <v>1928</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5" t="s">
        <v>1025</v>
      </c>
      <c r="J671" s="53" t="s">
        <v>1919</v>
      </c>
      <c r="K671" s="51" t="str">
        <f ca="1">LeaveTracker[[#This Row],[Days]]&amp;" "&amp;LeaveTracker[[#This Row],[Type of Leave]]</f>
        <v>1 WITHOUTPAY</v>
      </c>
      <c r="L671" s="9">
        <f ca="1">NETWORKDAYS(LeaveTracker[[#This Row],[Start Date]],LeaveTracker[[#This Row],[End Date]],lstHolidays)</f>
        <v>1</v>
      </c>
      <c r="M671" s="9"/>
    </row>
    <row r="672" spans="1:13" ht="30" customHeight="1" x14ac:dyDescent="0.3">
      <c r="A672" s="51">
        <v>973</v>
      </c>
      <c r="B672" s="59">
        <v>44882</v>
      </c>
      <c r="C672" s="59">
        <v>44854</v>
      </c>
      <c r="D672" s="53" t="s">
        <v>1950</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5" t="s">
        <v>1025</v>
      </c>
      <c r="J672" s="53" t="s">
        <v>1905</v>
      </c>
      <c r="K672" s="51" t="str">
        <f ca="1">LeaveTracker[[#This Row],[Days]]&amp;" "&amp;LeaveTracker[[#This Row],[Type of Leave]]</f>
        <v>8 WITHOUTPAY</v>
      </c>
      <c r="L672" s="9">
        <f ca="1">NETWORKDAYS(LeaveTracker[[#This Row],[Start Date]],LeaveTracker[[#This Row],[End Date]],lstHolidays)</f>
        <v>8</v>
      </c>
      <c r="M672" s="9"/>
    </row>
    <row r="673" spans="1:13" ht="30" customHeight="1" x14ac:dyDescent="0.3">
      <c r="A673" s="51">
        <v>974</v>
      </c>
      <c r="B673" s="59">
        <v>44882</v>
      </c>
      <c r="C673" s="59">
        <v>44848</v>
      </c>
      <c r="D673" s="53" t="s">
        <v>1861</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5" t="s">
        <v>299</v>
      </c>
      <c r="J673" s="53" t="s">
        <v>1807</v>
      </c>
      <c r="K673" s="51" t="str">
        <f ca="1">LeaveTracker[[#This Row],[Days]]&amp;" "&amp;LeaveTracker[[#This Row],[Type of Leave]]</f>
        <v>1 OTHER</v>
      </c>
      <c r="L673" s="9">
        <f ca="1">NETWORKDAYS(LeaveTracker[[#This Row],[Start Date]],LeaveTracker[[#This Row],[End Date]],lstHolidays)</f>
        <v>1</v>
      </c>
      <c r="M673" s="9"/>
    </row>
    <row r="674" spans="1:13" ht="30" customHeight="1" x14ac:dyDescent="0.3">
      <c r="A674" s="51">
        <v>975</v>
      </c>
      <c r="B674" s="59">
        <v>44882</v>
      </c>
      <c r="C674" s="59">
        <v>44858</v>
      </c>
      <c r="D674" s="53" t="s">
        <v>1951</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5" t="s">
        <v>81</v>
      </c>
      <c r="J674" s="53"/>
      <c r="K674" s="51" t="str">
        <f ca="1">LeaveTracker[[#This Row],[Days]]&amp;" "&amp;LeaveTracker[[#This Row],[Type of Leave]]</f>
        <v>2 SL</v>
      </c>
      <c r="L674" s="9">
        <f ca="1">NETWORKDAYS(LeaveTracker[[#This Row],[Start Date]],LeaveTracker[[#This Row],[End Date]],lstHolidays)</f>
        <v>2</v>
      </c>
      <c r="M674" s="9"/>
    </row>
    <row r="675" spans="1:13" ht="30" customHeight="1" x14ac:dyDescent="0.3">
      <c r="A675" s="51">
        <v>976</v>
      </c>
      <c r="B675" s="59">
        <v>44882</v>
      </c>
      <c r="C675" s="59">
        <v>44868</v>
      </c>
      <c r="D675" s="53" t="s">
        <v>1952</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5"/>
      <c r="J675" s="53"/>
      <c r="K675" s="51" t="str">
        <f ca="1">LeaveTracker[[#This Row],[Days]]&amp;" "&amp;LeaveTracker[[#This Row],[Type of Leave]]</f>
        <v xml:space="preserve">8 </v>
      </c>
      <c r="L675" s="9">
        <f ca="1">NETWORKDAYS(LeaveTracker[[#This Row],[Start Date]],LeaveTracker[[#This Row],[End Date]],lstHolidays)</f>
        <v>8</v>
      </c>
      <c r="M675" s="9"/>
    </row>
    <row r="676" spans="1:13" ht="30" customHeight="1" x14ac:dyDescent="0.3">
      <c r="A676" s="51">
        <v>977</v>
      </c>
      <c r="B676" s="59">
        <v>44882</v>
      </c>
      <c r="C676" s="59">
        <v>44847</v>
      </c>
      <c r="D676" s="53" t="s">
        <v>1953</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5" t="s">
        <v>81</v>
      </c>
      <c r="J676" s="53"/>
      <c r="K676" s="51" t="str">
        <f ca="1">LeaveTracker[[#This Row],[Days]]&amp;" "&amp;LeaveTracker[[#This Row],[Type of Leave]]</f>
        <v>1 SL</v>
      </c>
      <c r="L676" s="9">
        <f ca="1">NETWORKDAYS(LeaveTracker[[#This Row],[Start Date]],LeaveTracker[[#This Row],[End Date]],lstHolidays)</f>
        <v>1</v>
      </c>
      <c r="M676" s="9"/>
    </row>
    <row r="677" spans="1:13" ht="30" customHeight="1" x14ac:dyDescent="0.3">
      <c r="A677" s="51">
        <v>978</v>
      </c>
      <c r="B677" s="59">
        <v>44882</v>
      </c>
      <c r="C677" s="59">
        <v>44872</v>
      </c>
      <c r="D677" s="53" t="s">
        <v>1901</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5" t="s">
        <v>81</v>
      </c>
      <c r="J677" s="53"/>
      <c r="K677" s="51" t="str">
        <f ca="1">LeaveTracker[[#This Row],[Days]]&amp;" "&amp;LeaveTracker[[#This Row],[Type of Leave]]</f>
        <v>1 SL</v>
      </c>
      <c r="L677" s="9">
        <f ca="1">NETWORKDAYS(LeaveTracker[[#This Row],[Start Date]],LeaveTracker[[#This Row],[End Date]],lstHolidays)</f>
        <v>1</v>
      </c>
      <c r="M677" s="9"/>
    </row>
    <row r="678" spans="1:13" ht="30" customHeight="1" x14ac:dyDescent="0.3">
      <c r="A678" s="51">
        <v>979</v>
      </c>
      <c r="B678" s="59">
        <v>44882</v>
      </c>
      <c r="C678" s="59">
        <v>44837</v>
      </c>
      <c r="D678" s="53" t="s">
        <v>1901</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5" t="s">
        <v>82</v>
      </c>
      <c r="J678" s="53"/>
      <c r="K678" s="51" t="str">
        <f ca="1">LeaveTracker[[#This Row],[Days]]&amp;" "&amp;LeaveTracker[[#This Row],[Type of Leave]]</f>
        <v>2 VL</v>
      </c>
      <c r="L678" s="9">
        <f ca="1">NETWORKDAYS(LeaveTracker[[#This Row],[Start Date]],LeaveTracker[[#This Row],[End Date]],lstHolidays)</f>
        <v>2</v>
      </c>
      <c r="M678" s="9"/>
    </row>
    <row r="679" spans="1:13" ht="30" customHeight="1" x14ac:dyDescent="0.3">
      <c r="A679" s="51">
        <v>980</v>
      </c>
      <c r="B679" s="59">
        <v>44882</v>
      </c>
      <c r="C679" s="59">
        <v>44845</v>
      </c>
      <c r="D679" s="53" t="s">
        <v>1954</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5" t="s">
        <v>77</v>
      </c>
      <c r="J679" s="53"/>
      <c r="K679" s="51" t="str">
        <f ca="1">LeaveTracker[[#This Row],[Days]]&amp;" "&amp;LeaveTracker[[#This Row],[Type of Leave]]</f>
        <v>7 Paternity</v>
      </c>
      <c r="L679" s="9">
        <f ca="1">NETWORKDAYS(LeaveTracker[[#This Row],[Start Date]],LeaveTracker[[#This Row],[End Date]],lstHolidays)</f>
        <v>7</v>
      </c>
      <c r="M679" s="9"/>
    </row>
    <row r="680" spans="1:13" ht="30" customHeight="1" x14ac:dyDescent="0.3">
      <c r="A680" s="51">
        <v>981</v>
      </c>
      <c r="B680" s="59">
        <v>44882</v>
      </c>
      <c r="C680" s="59">
        <v>44841</v>
      </c>
      <c r="D680" s="53" t="s">
        <v>1751</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5" t="s">
        <v>299</v>
      </c>
      <c r="J680" s="53" t="s">
        <v>1807</v>
      </c>
      <c r="K680" s="51" t="str">
        <f ca="1">LeaveTracker[[#This Row],[Days]]&amp;" "&amp;LeaveTracker[[#This Row],[Type of Leave]]</f>
        <v>0 OTHER</v>
      </c>
      <c r="L680" s="9">
        <f ca="1">NETWORKDAYS(LeaveTracker[[#This Row],[Start Date]],LeaveTracker[[#This Row],[End Date]],lstHolidays)</f>
        <v>0</v>
      </c>
      <c r="M680" s="9"/>
    </row>
    <row r="681" spans="1:13" ht="30" customHeight="1" x14ac:dyDescent="0.3">
      <c r="A681" s="51">
        <v>981</v>
      </c>
      <c r="B681" s="59">
        <v>44882</v>
      </c>
      <c r="C681" s="59">
        <v>44841</v>
      </c>
      <c r="D681" s="53" t="s">
        <v>1751</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5" t="s">
        <v>81</v>
      </c>
      <c r="J681" s="53"/>
      <c r="K681" s="51" t="str">
        <f ca="1">LeaveTracker[[#This Row],[Days]]&amp;" "&amp;LeaveTracker[[#This Row],[Type of Leave]]</f>
        <v>2 SL</v>
      </c>
      <c r="L681" s="9">
        <f ca="1">NETWORKDAYS(LeaveTracker[[#This Row],[Start Date]],LeaveTracker[[#This Row],[End Date]],lstHolidays)</f>
        <v>2</v>
      </c>
      <c r="M681" s="9"/>
    </row>
    <row r="682" spans="1:13" ht="30" customHeight="1" x14ac:dyDescent="0.3">
      <c r="A682" s="51">
        <v>982</v>
      </c>
      <c r="B682" s="59">
        <v>44882</v>
      </c>
      <c r="C682" s="59">
        <v>44838</v>
      </c>
      <c r="D682" s="53" t="s">
        <v>1751</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5" t="s">
        <v>81</v>
      </c>
      <c r="J682" s="53"/>
      <c r="K682" s="51" t="str">
        <f ca="1">LeaveTracker[[#This Row],[Days]]&amp;" "&amp;LeaveTracker[[#This Row],[Type of Leave]]</f>
        <v>1 SL</v>
      </c>
      <c r="L682" s="9">
        <f ca="1">NETWORKDAYS(LeaveTracker[[#This Row],[Start Date]],LeaveTracker[[#This Row],[End Date]],lstHolidays)</f>
        <v>1</v>
      </c>
      <c r="M682" s="9"/>
    </row>
    <row r="683" spans="1:13" ht="30" customHeight="1" x14ac:dyDescent="0.3">
      <c r="A683" s="51">
        <v>983</v>
      </c>
      <c r="B683" s="59">
        <v>44882</v>
      </c>
      <c r="C683" s="59">
        <v>44840</v>
      </c>
      <c r="D683" s="53" t="s">
        <v>1751</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5" t="s">
        <v>81</v>
      </c>
      <c r="J683" s="53"/>
      <c r="K683" s="51" t="str">
        <f ca="1">LeaveTracker[[#This Row],[Days]]&amp;" "&amp;LeaveTracker[[#This Row],[Type of Leave]]</f>
        <v>1 SL</v>
      </c>
      <c r="L683" s="9">
        <f ca="1">NETWORKDAYS(LeaveTracker[[#This Row],[Start Date]],LeaveTracker[[#This Row],[End Date]],lstHolidays)</f>
        <v>1</v>
      </c>
      <c r="M683" s="9"/>
    </row>
    <row r="684" spans="1:13" ht="30" customHeight="1" x14ac:dyDescent="0.3">
      <c r="A684" s="51">
        <v>984</v>
      </c>
      <c r="B684" s="59">
        <v>44882</v>
      </c>
      <c r="C684" s="59">
        <v>44839</v>
      </c>
      <c r="D684" s="53" t="s">
        <v>1943</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5" t="s">
        <v>82</v>
      </c>
      <c r="J684" s="53"/>
      <c r="K684" s="51" t="str">
        <f ca="1">LeaveTracker[[#This Row],[Days]]&amp;" "&amp;LeaveTracker[[#This Row],[Type of Leave]]</f>
        <v>1 VL</v>
      </c>
      <c r="L684" s="9">
        <f ca="1">NETWORKDAYS(LeaveTracker[[#This Row],[Start Date]],LeaveTracker[[#This Row],[End Date]],lstHolidays)</f>
        <v>1</v>
      </c>
      <c r="M684" s="9"/>
    </row>
    <row r="685" spans="1:13" ht="30" customHeight="1" x14ac:dyDescent="0.3">
      <c r="A685" s="51">
        <v>985</v>
      </c>
      <c r="B685" s="59">
        <v>44882</v>
      </c>
      <c r="C685" s="59">
        <v>44861</v>
      </c>
      <c r="D685" s="53" t="s">
        <v>1955</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5" t="s">
        <v>81</v>
      </c>
      <c r="J685" s="53"/>
      <c r="K685" s="51" t="str">
        <f ca="1">LeaveTracker[[#This Row],[Days]]&amp;" "&amp;LeaveTracker[[#This Row],[Type of Leave]]</f>
        <v>3 SL</v>
      </c>
      <c r="L685" s="9">
        <f ca="1">NETWORKDAYS(LeaveTracker[[#This Row],[Start Date]],LeaveTracker[[#This Row],[End Date]],lstHolidays)</f>
        <v>3</v>
      </c>
      <c r="M685" s="9"/>
    </row>
    <row r="686" spans="1:13" ht="30" customHeight="1" x14ac:dyDescent="0.3">
      <c r="A686" s="51">
        <v>986</v>
      </c>
      <c r="B686" s="59">
        <v>44882</v>
      </c>
      <c r="C686" s="59">
        <v>44847</v>
      </c>
      <c r="D686" s="53" t="s">
        <v>1956</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5" t="s">
        <v>82</v>
      </c>
      <c r="J686" s="53"/>
      <c r="K686" s="51" t="str">
        <f ca="1">LeaveTracker[[#This Row],[Days]]&amp;" "&amp;LeaveTracker[[#This Row],[Type of Leave]]</f>
        <v>2 VL</v>
      </c>
      <c r="L686" s="9">
        <f ca="1">NETWORKDAYS(LeaveTracker[[#This Row],[Start Date]],LeaveTracker[[#This Row],[End Date]],lstHolidays)</f>
        <v>2</v>
      </c>
      <c r="M686" s="9"/>
    </row>
    <row r="687" spans="1:13" ht="30" customHeight="1" x14ac:dyDescent="0.3">
      <c r="A687" s="51">
        <v>987</v>
      </c>
      <c r="B687" s="59">
        <v>44882</v>
      </c>
      <c r="C687" s="59">
        <v>44881</v>
      </c>
      <c r="D687" s="53" t="s">
        <v>1800</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5" t="s">
        <v>82</v>
      </c>
      <c r="J687" s="53"/>
      <c r="K687" s="51" t="str">
        <f ca="1">LeaveTracker[[#This Row],[Days]]&amp;" "&amp;LeaveTracker[[#This Row],[Type of Leave]]</f>
        <v>3 VL</v>
      </c>
      <c r="L687" s="9">
        <f ca="1">NETWORKDAYS(LeaveTracker[[#This Row],[Start Date]],LeaveTracker[[#This Row],[End Date]],lstHolidays)</f>
        <v>3</v>
      </c>
      <c r="M687" s="9"/>
    </row>
    <row r="688" spans="1:13" ht="30" customHeight="1" x14ac:dyDescent="0.3">
      <c r="A688" s="51">
        <v>988</v>
      </c>
      <c r="B688" s="59">
        <v>44882</v>
      </c>
      <c r="C688" s="59">
        <v>44873</v>
      </c>
      <c r="D688" s="53" t="s">
        <v>1957</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5" t="s">
        <v>81</v>
      </c>
      <c r="J688" s="53"/>
      <c r="K688" s="51" t="str">
        <f ca="1">LeaveTracker[[#This Row],[Days]]&amp;" "&amp;LeaveTracker[[#This Row],[Type of Leave]]</f>
        <v>0 SL</v>
      </c>
      <c r="L688" s="9">
        <f ca="1">NETWORKDAYS(LeaveTracker[[#This Row],[Start Date]],LeaveTracker[[#This Row],[End Date]],lstHolidays)</f>
        <v>0</v>
      </c>
      <c r="M688" s="9"/>
    </row>
    <row r="689" spans="1:13" ht="30" customHeight="1" x14ac:dyDescent="0.3">
      <c r="A689" s="51">
        <v>989</v>
      </c>
      <c r="B689" s="59">
        <v>44882</v>
      </c>
      <c r="C689" s="59">
        <v>44565</v>
      </c>
      <c r="D689" s="53" t="s">
        <v>1958</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5" t="s">
        <v>82</v>
      </c>
      <c r="J689" s="53" t="s">
        <v>1738</v>
      </c>
      <c r="K689" s="51" t="str">
        <f ca="1">LeaveTracker[[#This Row],[Days]]&amp;" "&amp;LeaveTracker[[#This Row],[Type of Leave]]</f>
        <v>1 VL</v>
      </c>
      <c r="L689" s="9">
        <f ca="1">NETWORKDAYS(LeaveTracker[[#This Row],[Start Date]],LeaveTracker[[#This Row],[End Date]],lstHolidays)</f>
        <v>1</v>
      </c>
      <c r="M689" s="9"/>
    </row>
    <row r="690" spans="1:13" ht="30" customHeight="1" x14ac:dyDescent="0.3">
      <c r="A690" s="51">
        <v>990</v>
      </c>
      <c r="B690" s="59">
        <v>44882</v>
      </c>
      <c r="C690" s="59">
        <v>44869</v>
      </c>
      <c r="D690" s="53" t="s">
        <v>1958</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5" t="s">
        <v>299</v>
      </c>
      <c r="J690" s="53" t="s">
        <v>1807</v>
      </c>
      <c r="K690" s="51" t="str">
        <f ca="1">LeaveTracker[[#This Row],[Days]]&amp;" "&amp;LeaveTracker[[#This Row],[Type of Leave]]</f>
        <v>1 OTHER</v>
      </c>
      <c r="L690" s="9">
        <f ca="1">NETWORKDAYS(LeaveTracker[[#This Row],[Start Date]],LeaveTracker[[#This Row],[End Date]],lstHolidays)</f>
        <v>1</v>
      </c>
      <c r="M690" s="9"/>
    </row>
    <row r="691" spans="1:13" ht="30" customHeight="1" x14ac:dyDescent="0.3">
      <c r="A691" s="51">
        <v>991</v>
      </c>
      <c r="B691" s="59">
        <v>44882</v>
      </c>
      <c r="C691" s="59">
        <v>44869</v>
      </c>
      <c r="D691" s="53" t="s">
        <v>1959</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5" t="s">
        <v>82</v>
      </c>
      <c r="J691" s="53" t="s">
        <v>1738</v>
      </c>
      <c r="K691" s="51" t="str">
        <f ca="1">LeaveTracker[[#This Row],[Days]]&amp;" "&amp;LeaveTracker[[#This Row],[Type of Leave]]</f>
        <v>2 VL</v>
      </c>
      <c r="L691" s="9">
        <f ca="1">NETWORKDAYS(LeaveTracker[[#This Row],[Start Date]],LeaveTracker[[#This Row],[End Date]],lstHolidays)</f>
        <v>2</v>
      </c>
      <c r="M691" s="9"/>
    </row>
    <row r="692" spans="1:13" ht="30" customHeight="1" x14ac:dyDescent="0.3">
      <c r="A692" s="51">
        <v>992</v>
      </c>
      <c r="B692" s="59">
        <v>44882</v>
      </c>
      <c r="C692" s="59">
        <v>44868</v>
      </c>
      <c r="D692" s="53" t="s">
        <v>1960</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5" t="s">
        <v>81</v>
      </c>
      <c r="J692" s="53"/>
      <c r="K692" s="51" t="str">
        <f ca="1">LeaveTracker[[#This Row],[Days]]&amp;" "&amp;LeaveTracker[[#This Row],[Type of Leave]]</f>
        <v>1 SL</v>
      </c>
      <c r="L692" s="9">
        <f ca="1">NETWORKDAYS(LeaveTracker[[#This Row],[Start Date]],LeaveTracker[[#This Row],[End Date]],lstHolidays)</f>
        <v>1</v>
      </c>
      <c r="M692" s="9"/>
    </row>
    <row r="693" spans="1:13" ht="30" customHeight="1" x14ac:dyDescent="0.3">
      <c r="A693" s="51">
        <v>993</v>
      </c>
      <c r="B693" s="59">
        <v>44882</v>
      </c>
      <c r="C693" s="59">
        <v>44874</v>
      </c>
      <c r="D693" s="53" t="s">
        <v>1961</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5" t="s">
        <v>82</v>
      </c>
      <c r="J693" s="53"/>
      <c r="K693" s="51" t="str">
        <f ca="1">LeaveTracker[[#This Row],[Days]]&amp;" "&amp;LeaveTracker[[#This Row],[Type of Leave]]</f>
        <v>-8 VL</v>
      </c>
      <c r="L693" s="9">
        <f ca="1">NETWORKDAYS(LeaveTracker[[#This Row],[Start Date]],LeaveTracker[[#This Row],[End Date]],lstHolidays)</f>
        <v>-8</v>
      </c>
      <c r="M693" s="9"/>
    </row>
    <row r="694" spans="1:13" ht="30" customHeight="1" x14ac:dyDescent="0.3">
      <c r="A694" s="51">
        <v>994</v>
      </c>
      <c r="B694" s="59">
        <v>44882</v>
      </c>
      <c r="C694" s="59">
        <v>44867</v>
      </c>
      <c r="D694" s="53" t="s">
        <v>1921</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5" t="s">
        <v>1025</v>
      </c>
      <c r="J694" s="53" t="s">
        <v>1905</v>
      </c>
      <c r="K694" s="51" t="str">
        <f ca="1">LeaveTracker[[#This Row],[Days]]&amp;" "&amp;LeaveTracker[[#This Row],[Type of Leave]]</f>
        <v>0 WITHOUTPAY</v>
      </c>
      <c r="L694" s="9">
        <f ca="1">NETWORKDAYS(LeaveTracker[[#This Row],[Start Date]],LeaveTracker[[#This Row],[End Date]],lstHolidays)</f>
        <v>0</v>
      </c>
      <c r="M694" s="9"/>
    </row>
    <row r="695" spans="1:13" ht="30" customHeight="1" x14ac:dyDescent="0.3">
      <c r="A695" s="51">
        <v>995</v>
      </c>
      <c r="B695" s="59">
        <v>44882</v>
      </c>
      <c r="C695" s="59">
        <v>44859</v>
      </c>
      <c r="D695" s="53" t="s">
        <v>1748</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5" t="s">
        <v>299</v>
      </c>
      <c r="J695" s="53" t="s">
        <v>1807</v>
      </c>
      <c r="K695" s="51" t="str">
        <f ca="1">LeaveTracker[[#This Row],[Days]]&amp;" "&amp;LeaveTracker[[#This Row],[Type of Leave]]</f>
        <v>1 OTHER</v>
      </c>
      <c r="L695" s="9">
        <f ca="1">NETWORKDAYS(LeaveTracker[[#This Row],[Start Date]],LeaveTracker[[#This Row],[End Date]],lstHolidays)</f>
        <v>1</v>
      </c>
      <c r="M695" s="9"/>
    </row>
    <row r="696" spans="1:13" ht="30" customHeight="1" x14ac:dyDescent="0.3">
      <c r="A696" s="51">
        <v>996</v>
      </c>
      <c r="B696" s="59">
        <v>44882</v>
      </c>
      <c r="C696" s="59">
        <v>44851</v>
      </c>
      <c r="D696" s="53" t="s">
        <v>1748</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5" t="s">
        <v>81</v>
      </c>
      <c r="J696" s="53"/>
      <c r="K696" s="51" t="str">
        <f ca="1">LeaveTracker[[#This Row],[Days]]&amp;" "&amp;LeaveTracker[[#This Row],[Type of Leave]]</f>
        <v>1 SL</v>
      </c>
      <c r="L696" s="9">
        <f ca="1">NETWORKDAYS(LeaveTracker[[#This Row],[Start Date]],LeaveTracker[[#This Row],[End Date]],lstHolidays)</f>
        <v>1</v>
      </c>
      <c r="M696" s="9"/>
    </row>
    <row r="697" spans="1:13" ht="30" customHeight="1" x14ac:dyDescent="0.3">
      <c r="A697" s="51">
        <v>997</v>
      </c>
      <c r="B697" s="59">
        <v>44882</v>
      </c>
      <c r="C697" s="59">
        <v>44793</v>
      </c>
      <c r="D697" s="53" t="s">
        <v>1829</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5" t="s">
        <v>81</v>
      </c>
      <c r="J697" s="53"/>
      <c r="K697" s="51" t="str">
        <f ca="1">LeaveTracker[[#This Row],[Days]]&amp;" "&amp;LeaveTracker[[#This Row],[Type of Leave]]</f>
        <v>5 SL</v>
      </c>
      <c r="L697" s="9">
        <f ca="1">NETWORKDAYS(LeaveTracker[[#This Row],[Start Date]],LeaveTracker[[#This Row],[End Date]],lstHolidays)</f>
        <v>5</v>
      </c>
      <c r="M697" s="9"/>
    </row>
    <row r="698" spans="1:13" ht="30" customHeight="1" x14ac:dyDescent="0.3">
      <c r="A698" s="51">
        <v>997</v>
      </c>
      <c r="B698" s="59">
        <v>44882</v>
      </c>
      <c r="C698" s="59">
        <v>44793</v>
      </c>
      <c r="D698" s="53" t="s">
        <v>1829</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5" t="s">
        <v>81</v>
      </c>
      <c r="J698" s="53"/>
      <c r="K698" s="51" t="str">
        <f ca="1">LeaveTracker[[#This Row],[Days]]&amp;" "&amp;LeaveTracker[[#This Row],[Type of Leave]]</f>
        <v>5 SL</v>
      </c>
      <c r="L698" s="9">
        <f ca="1">NETWORKDAYS(LeaveTracker[[#This Row],[Start Date]],LeaveTracker[[#This Row],[End Date]],lstHolidays)</f>
        <v>5</v>
      </c>
      <c r="M698" s="9"/>
    </row>
    <row r="699" spans="1:13" ht="30" customHeight="1" x14ac:dyDescent="0.3">
      <c r="A699" s="51">
        <v>997</v>
      </c>
      <c r="B699" s="59">
        <v>44882</v>
      </c>
      <c r="C699" s="59">
        <v>44793</v>
      </c>
      <c r="D699" s="53" t="s">
        <v>1829</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5" t="s">
        <v>81</v>
      </c>
      <c r="J699" s="53"/>
      <c r="K699" s="51" t="str">
        <f ca="1">LeaveTracker[[#This Row],[Days]]&amp;" "&amp;LeaveTracker[[#This Row],[Type of Leave]]</f>
        <v>1 SL</v>
      </c>
      <c r="L699" s="9">
        <f ca="1">NETWORKDAYS(LeaveTracker[[#This Row],[Start Date]],LeaveTracker[[#This Row],[End Date]],lstHolidays)</f>
        <v>1</v>
      </c>
      <c r="M699" s="9"/>
    </row>
    <row r="700" spans="1:13" ht="30" customHeight="1" x14ac:dyDescent="0.3">
      <c r="A700" s="51">
        <v>998</v>
      </c>
      <c r="B700" s="59">
        <v>44882</v>
      </c>
      <c r="C700" s="59">
        <v>44860</v>
      </c>
      <c r="D700" s="53" t="s">
        <v>1829</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5" t="s">
        <v>81</v>
      </c>
      <c r="J700" s="53"/>
      <c r="K700" s="51" t="str">
        <f ca="1">LeaveTracker[[#This Row],[Days]]&amp;" "&amp;LeaveTracker[[#This Row],[Type of Leave]]</f>
        <v>1 SL</v>
      </c>
      <c r="L700" s="9">
        <f ca="1">NETWORKDAYS(LeaveTracker[[#This Row],[Start Date]],LeaveTracker[[#This Row],[End Date]],lstHolidays)</f>
        <v>1</v>
      </c>
      <c r="M700" s="9"/>
    </row>
    <row r="701" spans="1:13" ht="30" customHeight="1" x14ac:dyDescent="0.3">
      <c r="A701" s="51">
        <v>999</v>
      </c>
      <c r="B701" s="59">
        <v>44882</v>
      </c>
      <c r="C701" s="59">
        <v>44849</v>
      </c>
      <c r="D701" s="53" t="s">
        <v>1754</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5" t="s">
        <v>299</v>
      </c>
      <c r="J701" s="53" t="s">
        <v>1807</v>
      </c>
      <c r="K701" s="51" t="str">
        <f ca="1">LeaveTracker[[#This Row],[Days]]&amp;" "&amp;LeaveTracker[[#This Row],[Type of Leave]]</f>
        <v>2 OTHER</v>
      </c>
      <c r="L701" s="9">
        <f ca="1">NETWORKDAYS(LeaveTracker[[#This Row],[Start Date]],LeaveTracker[[#This Row],[End Date]],lstHolidays)</f>
        <v>2</v>
      </c>
      <c r="M701" s="9"/>
    </row>
    <row r="702" spans="1:13" ht="30" customHeight="1" x14ac:dyDescent="0.3">
      <c r="A702" s="51">
        <v>1000</v>
      </c>
      <c r="B702" s="59">
        <v>44882</v>
      </c>
      <c r="C702" s="59">
        <v>44874</v>
      </c>
      <c r="D702" s="53" t="s">
        <v>1843</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5" t="s">
        <v>81</v>
      </c>
      <c r="J702" s="53"/>
      <c r="K702" s="51" t="str">
        <f ca="1">LeaveTracker[[#This Row],[Days]]&amp;" "&amp;LeaveTracker[[#This Row],[Type of Leave]]</f>
        <v>1 SL</v>
      </c>
      <c r="L702" s="9">
        <f ca="1">NETWORKDAYS(LeaveTracker[[#This Row],[Start Date]],LeaveTracker[[#This Row],[End Date]],lstHolidays)</f>
        <v>1</v>
      </c>
      <c r="M702" s="9"/>
    </row>
    <row r="703" spans="1:13" ht="30" customHeight="1" x14ac:dyDescent="0.3">
      <c r="A703" s="51">
        <v>1001</v>
      </c>
      <c r="B703" s="59">
        <v>44882</v>
      </c>
      <c r="C703" s="59">
        <v>44852</v>
      </c>
      <c r="D703" s="53" t="s">
        <v>1310</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5" t="s">
        <v>82</v>
      </c>
      <c r="J703" s="53" t="s">
        <v>1738</v>
      </c>
      <c r="K703" s="51" t="str">
        <f ca="1">LeaveTracker[[#This Row],[Days]]&amp;" "&amp;LeaveTracker[[#This Row],[Type of Leave]]</f>
        <v>3 VL</v>
      </c>
      <c r="L703" s="9">
        <f ca="1">NETWORKDAYS(LeaveTracker[[#This Row],[Start Date]],LeaveTracker[[#This Row],[End Date]],lstHolidays)</f>
        <v>3</v>
      </c>
      <c r="M703" s="9"/>
    </row>
    <row r="704" spans="1:13" ht="30" customHeight="1" x14ac:dyDescent="0.3">
      <c r="A704" s="51">
        <v>1002</v>
      </c>
      <c r="B704" s="59">
        <v>44882</v>
      </c>
      <c r="C704" s="59">
        <v>44862</v>
      </c>
      <c r="D704" s="53" t="s">
        <v>1310</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5" t="s">
        <v>82</v>
      </c>
      <c r="J704" s="53"/>
      <c r="K704" s="51" t="str">
        <f ca="1">LeaveTracker[[#This Row],[Days]]&amp;" "&amp;LeaveTracker[[#This Row],[Type of Leave]]</f>
        <v>2 VL</v>
      </c>
      <c r="L704" s="9">
        <f ca="1">NETWORKDAYS(LeaveTracker[[#This Row],[Start Date]],LeaveTracker[[#This Row],[End Date]],lstHolidays)</f>
        <v>2</v>
      </c>
      <c r="M704" s="9"/>
    </row>
    <row r="705" spans="1:13" ht="30" customHeight="1" x14ac:dyDescent="0.3">
      <c r="A705" s="51">
        <v>1003</v>
      </c>
      <c r="B705" s="59">
        <v>44882</v>
      </c>
      <c r="C705" s="59">
        <v>44869</v>
      </c>
      <c r="D705" s="53" t="s">
        <v>1962</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5" t="s">
        <v>82</v>
      </c>
      <c r="J705" s="53"/>
      <c r="K705" s="51" t="str">
        <f ca="1">LeaveTracker[[#This Row],[Days]]&amp;" "&amp;LeaveTracker[[#This Row],[Type of Leave]]</f>
        <v>2 VL</v>
      </c>
      <c r="L705" s="9">
        <f ca="1">NETWORKDAYS(LeaveTracker[[#This Row],[Start Date]],LeaveTracker[[#This Row],[End Date]],lstHolidays)</f>
        <v>2</v>
      </c>
      <c r="M705" s="9"/>
    </row>
    <row r="706" spans="1:13" ht="30" customHeight="1" x14ac:dyDescent="0.3">
      <c r="A706" s="51">
        <v>1004</v>
      </c>
      <c r="B706" s="59">
        <v>44882</v>
      </c>
      <c r="C706" s="59">
        <v>44862</v>
      </c>
      <c r="D706" s="53" t="s">
        <v>1834</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5" t="s">
        <v>299</v>
      </c>
      <c r="J706" s="53" t="s">
        <v>1807</v>
      </c>
      <c r="K706" s="51" t="str">
        <f ca="1">LeaveTracker[[#This Row],[Days]]&amp;" "&amp;LeaveTracker[[#This Row],[Type of Leave]]</f>
        <v>1 OTHER</v>
      </c>
      <c r="L706" s="9">
        <f ca="1">NETWORKDAYS(LeaveTracker[[#This Row],[Start Date]],LeaveTracker[[#This Row],[End Date]],lstHolidays)</f>
        <v>1</v>
      </c>
      <c r="M706" s="9"/>
    </row>
    <row r="707" spans="1:13" ht="30" customHeight="1" x14ac:dyDescent="0.3">
      <c r="A707" s="51">
        <v>1005</v>
      </c>
      <c r="B707" s="59">
        <v>44882</v>
      </c>
      <c r="C707" s="59">
        <v>44882</v>
      </c>
      <c r="D707" s="53" t="s">
        <v>1834</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5" t="s">
        <v>82</v>
      </c>
      <c r="J707" s="53"/>
      <c r="K707" s="51" t="str">
        <f ca="1">LeaveTracker[[#This Row],[Days]]&amp;" "&amp;LeaveTracker[[#This Row],[Type of Leave]]</f>
        <v>1 VL</v>
      </c>
      <c r="L707" s="9">
        <f ca="1">NETWORKDAYS(LeaveTracker[[#This Row],[Start Date]],LeaveTracker[[#This Row],[End Date]],lstHolidays)</f>
        <v>1</v>
      </c>
      <c r="M707" s="9"/>
    </row>
    <row r="708" spans="1:13" ht="30" customHeight="1" x14ac:dyDescent="0.3">
      <c r="A708" s="51">
        <v>1006</v>
      </c>
      <c r="B708" s="59">
        <v>44882</v>
      </c>
      <c r="C708" s="59">
        <v>44849</v>
      </c>
      <c r="D708" s="53" t="s">
        <v>1920</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5" t="s">
        <v>82</v>
      </c>
      <c r="J708" s="53"/>
      <c r="K708" s="51" t="str">
        <f ca="1">LeaveTracker[[#This Row],[Days]]&amp;" "&amp;LeaveTracker[[#This Row],[Type of Leave]]</f>
        <v>7 VL</v>
      </c>
      <c r="L708" s="9">
        <f ca="1">NETWORKDAYS(LeaveTracker[[#This Row],[Start Date]],LeaveTracker[[#This Row],[End Date]],lstHolidays)</f>
        <v>7</v>
      </c>
      <c r="M708" s="9"/>
    </row>
    <row r="709" spans="1:13" ht="30" customHeight="1" x14ac:dyDescent="0.3">
      <c r="A709" s="51">
        <v>1007</v>
      </c>
      <c r="B709" s="59">
        <v>44882</v>
      </c>
      <c r="C709" s="59">
        <v>44834</v>
      </c>
      <c r="D709" s="53" t="s">
        <v>1867</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5" t="s">
        <v>81</v>
      </c>
      <c r="J709" s="53"/>
      <c r="K709" s="51" t="str">
        <f ca="1">LeaveTracker[[#This Row],[Days]]&amp;" "&amp;LeaveTracker[[#This Row],[Type of Leave]]</f>
        <v>1 SL</v>
      </c>
      <c r="L709" s="9">
        <f ca="1">NETWORKDAYS(LeaveTracker[[#This Row],[Start Date]],LeaveTracker[[#This Row],[End Date]],lstHolidays)</f>
        <v>1</v>
      </c>
      <c r="M709" s="9"/>
    </row>
    <row r="710" spans="1:13" ht="30" customHeight="1" x14ac:dyDescent="0.3">
      <c r="A710" s="51">
        <v>1008</v>
      </c>
      <c r="B710" s="59">
        <v>44882</v>
      </c>
      <c r="C710" s="59">
        <v>44852</v>
      </c>
      <c r="D710" s="53" t="s">
        <v>1805</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5" t="s">
        <v>81</v>
      </c>
      <c r="J710" s="53"/>
      <c r="K710" s="51" t="str">
        <f ca="1">LeaveTracker[[#This Row],[Days]]&amp;" "&amp;LeaveTracker[[#This Row],[Type of Leave]]</f>
        <v>1 SL</v>
      </c>
      <c r="L710" s="9">
        <f ca="1">NETWORKDAYS(LeaveTracker[[#This Row],[Start Date]],LeaveTracker[[#This Row],[End Date]],lstHolidays)</f>
        <v>1</v>
      </c>
      <c r="M710" s="9"/>
    </row>
    <row r="711" spans="1:13" ht="30" customHeight="1" x14ac:dyDescent="0.3">
      <c r="A711" s="51">
        <v>1009</v>
      </c>
      <c r="B711" s="59">
        <v>44882</v>
      </c>
      <c r="C711" s="59">
        <v>44838</v>
      </c>
      <c r="D711" s="53" t="s">
        <v>1812</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5" t="s">
        <v>81</v>
      </c>
      <c r="J711" s="53"/>
      <c r="K711" s="51" t="str">
        <f ca="1">LeaveTracker[[#This Row],[Days]]&amp;" "&amp;LeaveTracker[[#This Row],[Type of Leave]]</f>
        <v>1 SL</v>
      </c>
      <c r="L711" s="9">
        <f ca="1">NETWORKDAYS(LeaveTracker[[#This Row],[Start Date]],LeaveTracker[[#This Row],[End Date]],lstHolidays)</f>
        <v>1</v>
      </c>
      <c r="M711" s="9"/>
    </row>
    <row r="712" spans="1:13" ht="30" customHeight="1" x14ac:dyDescent="0.3">
      <c r="A712" s="51">
        <v>1010</v>
      </c>
      <c r="B712" s="59">
        <v>44882</v>
      </c>
      <c r="C712" s="59">
        <v>44859</v>
      </c>
      <c r="D712" s="53" t="s">
        <v>1962</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5" t="s">
        <v>299</v>
      </c>
      <c r="J712" s="53" t="s">
        <v>275</v>
      </c>
      <c r="K712" s="51" t="str">
        <f ca="1">LeaveTracker[[#This Row],[Days]]&amp;" "&amp;LeaveTracker[[#This Row],[Type of Leave]]</f>
        <v>1 OTHER</v>
      </c>
      <c r="L712" s="9">
        <f ca="1">NETWORKDAYS(LeaveTracker[[#This Row],[Start Date]],LeaveTracker[[#This Row],[End Date]],lstHolidays)</f>
        <v>1</v>
      </c>
      <c r="M712" s="9"/>
    </row>
    <row r="713" spans="1:13" ht="30" customHeight="1" x14ac:dyDescent="0.3">
      <c r="A713" s="51">
        <v>1011</v>
      </c>
      <c r="B713" s="59">
        <v>44882</v>
      </c>
      <c r="C713" s="59">
        <v>44859</v>
      </c>
      <c r="D713" s="53" t="s">
        <v>1962</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5" t="s">
        <v>299</v>
      </c>
      <c r="J713" s="53" t="s">
        <v>1738</v>
      </c>
      <c r="K713" s="51" t="str">
        <f ca="1">LeaveTracker[[#This Row],[Days]]&amp;" "&amp;LeaveTracker[[#This Row],[Type of Leave]]</f>
        <v>0 OTHER</v>
      </c>
      <c r="L713" s="9">
        <f ca="1">NETWORKDAYS(LeaveTracker[[#This Row],[Start Date]],LeaveTracker[[#This Row],[End Date]],lstHolidays)</f>
        <v>0</v>
      </c>
      <c r="M713" s="9"/>
    </row>
    <row r="714" spans="1:13" ht="30" customHeight="1" x14ac:dyDescent="0.3">
      <c r="A714" s="51">
        <v>1012</v>
      </c>
      <c r="B714" s="59">
        <v>44882</v>
      </c>
      <c r="C714" s="59">
        <v>44872</v>
      </c>
      <c r="D714" s="53" t="s">
        <v>1760</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5" t="s">
        <v>299</v>
      </c>
      <c r="J714" s="53" t="s">
        <v>1807</v>
      </c>
      <c r="K714" s="51" t="str">
        <f ca="1">LeaveTracker[[#This Row],[Days]]&amp;" "&amp;LeaveTracker[[#This Row],[Type of Leave]]</f>
        <v>1 OTHER</v>
      </c>
      <c r="L714" s="9">
        <f ca="1">NETWORKDAYS(LeaveTracker[[#This Row],[Start Date]],LeaveTracker[[#This Row],[End Date]],lstHolidays)</f>
        <v>1</v>
      </c>
      <c r="M714" s="9"/>
    </row>
    <row r="715" spans="1:13" ht="30" customHeight="1" x14ac:dyDescent="0.3">
      <c r="A715" s="51">
        <v>1012</v>
      </c>
      <c r="B715" s="59">
        <v>44882</v>
      </c>
      <c r="C715" s="59">
        <v>44872</v>
      </c>
      <c r="D715" s="53" t="s">
        <v>1760</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5" t="s">
        <v>82</v>
      </c>
      <c r="J715" s="53"/>
      <c r="K715" s="51" t="str">
        <f ca="1">LeaveTracker[[#This Row],[Days]]&amp;" "&amp;LeaveTracker[[#This Row],[Type of Leave]]</f>
        <v>1 VL</v>
      </c>
      <c r="L715" s="9">
        <f ca="1">NETWORKDAYS(LeaveTracker[[#This Row],[Start Date]],LeaveTracker[[#This Row],[End Date]],lstHolidays)</f>
        <v>1</v>
      </c>
      <c r="M715" s="9"/>
    </row>
    <row r="716" spans="1:13" ht="30" customHeight="1" x14ac:dyDescent="0.3">
      <c r="A716" s="51">
        <v>1013</v>
      </c>
      <c r="B716" s="59">
        <v>44882</v>
      </c>
      <c r="C716" s="59">
        <v>44868</v>
      </c>
      <c r="D716" s="53" t="s">
        <v>1760</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5" t="s">
        <v>82</v>
      </c>
      <c r="J716" s="53"/>
      <c r="K716" s="51" t="str">
        <f ca="1">LeaveTracker[[#This Row],[Days]]&amp;" "&amp;LeaveTracker[[#This Row],[Type of Leave]]</f>
        <v>3 VL</v>
      </c>
      <c r="L716" s="9">
        <f ca="1">NETWORKDAYS(LeaveTracker[[#This Row],[Start Date]],LeaveTracker[[#This Row],[End Date]],lstHolidays)</f>
        <v>3</v>
      </c>
      <c r="M716" s="9"/>
    </row>
    <row r="717" spans="1:13" ht="30" customHeight="1" x14ac:dyDescent="0.3">
      <c r="A717" s="51">
        <v>1014</v>
      </c>
      <c r="B717" s="59">
        <v>44882</v>
      </c>
      <c r="C717" s="59">
        <v>44867</v>
      </c>
      <c r="D717" s="53" t="s">
        <v>1760</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5" t="s">
        <v>81</v>
      </c>
      <c r="J717" s="53"/>
      <c r="K717" s="51" t="str">
        <f ca="1">LeaveTracker[[#This Row],[Days]]&amp;" "&amp;LeaveTracker[[#This Row],[Type of Leave]]</f>
        <v>2 SL</v>
      </c>
      <c r="L717" s="9">
        <f ca="1">NETWORKDAYS(LeaveTracker[[#This Row],[Start Date]],LeaveTracker[[#This Row],[End Date]],lstHolidays)</f>
        <v>2</v>
      </c>
      <c r="M717" s="9"/>
    </row>
    <row r="718" spans="1:13" ht="30" customHeight="1" x14ac:dyDescent="0.3">
      <c r="A718" s="51">
        <v>1015</v>
      </c>
      <c r="B718" s="59">
        <v>44882</v>
      </c>
      <c r="C718" s="59">
        <v>44848</v>
      </c>
      <c r="D718" s="53" t="s">
        <v>1760</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5" t="s">
        <v>82</v>
      </c>
      <c r="J718" s="53"/>
      <c r="K718" s="51" t="str">
        <f ca="1">LeaveTracker[[#This Row],[Days]]&amp;" "&amp;LeaveTracker[[#This Row],[Type of Leave]]</f>
        <v>1 VL</v>
      </c>
      <c r="L718" s="9">
        <f ca="1">NETWORKDAYS(LeaveTracker[[#This Row],[Start Date]],LeaveTracker[[#This Row],[End Date]],lstHolidays)</f>
        <v>1</v>
      </c>
      <c r="M718" s="9"/>
    </row>
    <row r="719" spans="1:13" ht="30" customHeight="1" x14ac:dyDescent="0.3">
      <c r="A719" s="51">
        <v>1016</v>
      </c>
      <c r="B719" s="59">
        <v>44882</v>
      </c>
      <c r="C719" s="59">
        <v>44858</v>
      </c>
      <c r="D719" s="53" t="s">
        <v>1760</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5" t="s">
        <v>81</v>
      </c>
      <c r="J719" s="53"/>
      <c r="K719" s="51" t="str">
        <f ca="1">LeaveTracker[[#This Row],[Days]]&amp;" "&amp;LeaveTracker[[#This Row],[Type of Leave]]</f>
        <v>1 SL</v>
      </c>
      <c r="L719" s="9">
        <f ca="1">NETWORKDAYS(LeaveTracker[[#This Row],[Start Date]],LeaveTracker[[#This Row],[End Date]],lstHolidays)</f>
        <v>1</v>
      </c>
      <c r="M719" s="9"/>
    </row>
    <row r="720" spans="1:13" ht="30" customHeight="1" x14ac:dyDescent="0.3">
      <c r="A720" s="51">
        <v>1017</v>
      </c>
      <c r="B720" s="59">
        <v>44882</v>
      </c>
      <c r="C720" s="59">
        <v>44840</v>
      </c>
      <c r="D720" s="53" t="s">
        <v>1760</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5" t="s">
        <v>299</v>
      </c>
      <c r="J720" s="53" t="s">
        <v>1807</v>
      </c>
      <c r="K720" s="51" t="str">
        <f ca="1">LeaveTracker[[#This Row],[Days]]&amp;" "&amp;LeaveTracker[[#This Row],[Type of Leave]]</f>
        <v>1 OTHER</v>
      </c>
      <c r="L720" s="9">
        <f ca="1">NETWORKDAYS(LeaveTracker[[#This Row],[Start Date]],LeaveTracker[[#This Row],[End Date]],lstHolidays)</f>
        <v>1</v>
      </c>
      <c r="M720" s="9"/>
    </row>
    <row r="721" spans="1:13" ht="30" customHeight="1" x14ac:dyDescent="0.3">
      <c r="A721" s="51">
        <v>1018</v>
      </c>
      <c r="B721" s="59">
        <v>44882</v>
      </c>
      <c r="C721" s="59">
        <v>44844</v>
      </c>
      <c r="D721" s="53" t="s">
        <v>1760</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5" t="s">
        <v>81</v>
      </c>
      <c r="J721" s="53"/>
      <c r="K721" s="51" t="str">
        <f ca="1">LeaveTracker[[#This Row],[Days]]&amp;" "&amp;LeaveTracker[[#This Row],[Type of Leave]]</f>
        <v>1 SL</v>
      </c>
      <c r="L721" s="9">
        <f ca="1">NETWORKDAYS(LeaveTracker[[#This Row],[Start Date]],LeaveTracker[[#This Row],[End Date]],lstHolidays)</f>
        <v>1</v>
      </c>
      <c r="M721" s="9"/>
    </row>
    <row r="722" spans="1:13" ht="30" customHeight="1" x14ac:dyDescent="0.3">
      <c r="A722" s="51">
        <v>1019</v>
      </c>
      <c r="B722" s="59">
        <v>44882</v>
      </c>
      <c r="C722" s="59">
        <v>44846</v>
      </c>
      <c r="D722" s="53" t="s">
        <v>1886</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5" t="s">
        <v>81</v>
      </c>
      <c r="J722" s="53"/>
      <c r="K722" s="51" t="str">
        <f ca="1">LeaveTracker[[#This Row],[Days]]&amp;" "&amp;LeaveTracker[[#This Row],[Type of Leave]]</f>
        <v>1 SL</v>
      </c>
      <c r="L722" s="9">
        <f ca="1">NETWORKDAYS(LeaveTracker[[#This Row],[Start Date]],LeaveTracker[[#This Row],[End Date]],lstHolidays)</f>
        <v>1</v>
      </c>
      <c r="M722" s="9"/>
    </row>
    <row r="723" spans="1:13" ht="30" customHeight="1" x14ac:dyDescent="0.3">
      <c r="A723" s="51">
        <v>1020</v>
      </c>
      <c r="B723" s="59">
        <v>44882</v>
      </c>
      <c r="C723" s="59">
        <v>44873</v>
      </c>
      <c r="D723" s="53" t="s">
        <v>1887</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5" t="s">
        <v>81</v>
      </c>
      <c r="J723" s="53"/>
      <c r="K723" s="51" t="str">
        <f ca="1">LeaveTracker[[#This Row],[Days]]&amp;" "&amp;LeaveTracker[[#This Row],[Type of Leave]]</f>
        <v>0 SL</v>
      </c>
      <c r="L723" s="9">
        <f ca="1">NETWORKDAYS(LeaveTracker[[#This Row],[Start Date]],LeaveTracker[[#This Row],[End Date]],lstHolidays)</f>
        <v>0</v>
      </c>
      <c r="M723" s="9"/>
    </row>
    <row r="724" spans="1:13" ht="30" customHeight="1" x14ac:dyDescent="0.3">
      <c r="A724" s="51">
        <v>1021</v>
      </c>
      <c r="B724" s="59">
        <v>44882</v>
      </c>
      <c r="C724" s="59">
        <v>44851</v>
      </c>
      <c r="D724" s="53" t="s">
        <v>1886</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5" t="s">
        <v>81</v>
      </c>
      <c r="J724" s="53"/>
      <c r="K724" s="51" t="str">
        <f ca="1">LeaveTracker[[#This Row],[Days]]&amp;" "&amp;LeaveTracker[[#This Row],[Type of Leave]]</f>
        <v>1 SL</v>
      </c>
      <c r="L724" s="9">
        <f ca="1">NETWORKDAYS(LeaveTracker[[#This Row],[Start Date]],LeaveTracker[[#This Row],[End Date]],lstHolidays)</f>
        <v>1</v>
      </c>
      <c r="M724" s="9"/>
    </row>
    <row r="725" spans="1:13" ht="30" customHeight="1" x14ac:dyDescent="0.3">
      <c r="A725" s="51">
        <v>1022</v>
      </c>
      <c r="B725" s="59">
        <v>44882</v>
      </c>
      <c r="C725" s="59">
        <v>44854</v>
      </c>
      <c r="D725" s="53" t="s">
        <v>1886</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5" t="s">
        <v>82</v>
      </c>
      <c r="J725" s="53"/>
      <c r="K725" s="51" t="str">
        <f ca="1">LeaveTracker[[#This Row],[Days]]&amp;" "&amp;LeaveTracker[[#This Row],[Type of Leave]]</f>
        <v>2 VL</v>
      </c>
      <c r="L725" s="9">
        <f ca="1">NETWORKDAYS(LeaveTracker[[#This Row],[Start Date]],LeaveTracker[[#This Row],[End Date]],lstHolidays)</f>
        <v>2</v>
      </c>
      <c r="M725" s="9"/>
    </row>
    <row r="726" spans="1:13" ht="30" customHeight="1" x14ac:dyDescent="0.3">
      <c r="A726" s="51">
        <v>1023</v>
      </c>
      <c r="B726" s="59">
        <v>44882</v>
      </c>
      <c r="C726" s="59">
        <v>44867</v>
      </c>
      <c r="D726" s="53" t="s">
        <v>1910</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5" t="s">
        <v>82</v>
      </c>
      <c r="J726" s="53"/>
      <c r="K726" s="51" t="str">
        <f ca="1">LeaveTracker[[#This Row],[Days]]&amp;" "&amp;LeaveTracker[[#This Row],[Type of Leave]]</f>
        <v>3 VL</v>
      </c>
      <c r="L726" s="9">
        <f ca="1">NETWORKDAYS(LeaveTracker[[#This Row],[Start Date]],LeaveTracker[[#This Row],[End Date]],lstHolidays)</f>
        <v>3</v>
      </c>
      <c r="M726" s="9"/>
    </row>
    <row r="727" spans="1:13" ht="30" customHeight="1" x14ac:dyDescent="0.3">
      <c r="A727" s="51">
        <v>1024</v>
      </c>
      <c r="B727" s="59">
        <v>44882</v>
      </c>
      <c r="C727" s="59">
        <v>44844</v>
      </c>
      <c r="D727" s="53" t="s">
        <v>1828</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5" t="s">
        <v>81</v>
      </c>
      <c r="J727" s="53"/>
      <c r="K727" s="51" t="str">
        <f ca="1">LeaveTracker[[#This Row],[Days]]&amp;" "&amp;LeaveTracker[[#This Row],[Type of Leave]]</f>
        <v>2 SL</v>
      </c>
      <c r="L727" s="9">
        <f ca="1">NETWORKDAYS(LeaveTracker[[#This Row],[Start Date]],LeaveTracker[[#This Row],[End Date]],lstHolidays)</f>
        <v>2</v>
      </c>
      <c r="M727" s="9"/>
    </row>
    <row r="728" spans="1:13" ht="30" customHeight="1" x14ac:dyDescent="0.3">
      <c r="A728" s="51">
        <v>1025</v>
      </c>
      <c r="B728" s="59">
        <v>44882</v>
      </c>
      <c r="C728" s="59">
        <v>44844</v>
      </c>
      <c r="D728" s="53" t="s">
        <v>1963</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5" t="s">
        <v>1025</v>
      </c>
      <c r="J728" s="53" t="s">
        <v>1905</v>
      </c>
      <c r="K728" s="51" t="str">
        <f ca="1">LeaveTracker[[#This Row],[Days]]&amp;" "&amp;LeaveTracker[[#This Row],[Type of Leave]]</f>
        <v>0 WITHOUTPAY</v>
      </c>
      <c r="L728" s="9">
        <f ca="1">NETWORKDAYS(LeaveTracker[[#This Row],[Start Date]],LeaveTracker[[#This Row],[End Date]],lstHolidays)</f>
        <v>0</v>
      </c>
      <c r="M728" s="9"/>
    </row>
    <row r="729" spans="1:13" ht="30" customHeight="1" x14ac:dyDescent="0.3">
      <c r="A729" s="51">
        <v>1026</v>
      </c>
      <c r="B729" s="59">
        <v>44882</v>
      </c>
      <c r="C729" s="59">
        <v>44846</v>
      </c>
      <c r="D729" s="53" t="s">
        <v>1808</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5" t="s">
        <v>82</v>
      </c>
      <c r="J729" s="53" t="s">
        <v>1738</v>
      </c>
      <c r="K729" s="51" t="str">
        <f ca="1">LeaveTracker[[#This Row],[Days]]&amp;" "&amp;LeaveTracker[[#This Row],[Type of Leave]]</f>
        <v>1 VL</v>
      </c>
      <c r="L729" s="9">
        <f ca="1">NETWORKDAYS(LeaveTracker[[#This Row],[Start Date]],LeaveTracker[[#This Row],[End Date]],lstHolidays)</f>
        <v>1</v>
      </c>
      <c r="M729" s="9"/>
    </row>
    <row r="730" spans="1:13" ht="30" customHeight="1" x14ac:dyDescent="0.3">
      <c r="A730" s="51">
        <v>1026</v>
      </c>
      <c r="B730" s="59">
        <v>44882</v>
      </c>
      <c r="C730" s="59">
        <v>44846</v>
      </c>
      <c r="D730" s="53" t="s">
        <v>1808</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5" t="s">
        <v>299</v>
      </c>
      <c r="J730" s="53" t="s">
        <v>1807</v>
      </c>
      <c r="K730" s="51" t="str">
        <f ca="1">LeaveTracker[[#This Row],[Days]]&amp;" "&amp;LeaveTracker[[#This Row],[Type of Leave]]</f>
        <v>1 OTHER</v>
      </c>
      <c r="L730" s="9">
        <f ca="1">NETWORKDAYS(LeaveTracker[[#This Row],[Start Date]],LeaveTracker[[#This Row],[End Date]],lstHolidays)</f>
        <v>1</v>
      </c>
      <c r="M730" s="9"/>
    </row>
    <row r="731" spans="1:13" ht="30" customHeight="1" x14ac:dyDescent="0.3">
      <c r="A731" s="51">
        <v>1027</v>
      </c>
      <c r="B731" s="59">
        <v>44882</v>
      </c>
      <c r="C731" s="59">
        <v>44861</v>
      </c>
      <c r="D731" s="53" t="s">
        <v>1808</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5" t="s">
        <v>299</v>
      </c>
      <c r="J731" s="53" t="s">
        <v>1807</v>
      </c>
      <c r="K731" s="51" t="str">
        <f ca="1">LeaveTracker[[#This Row],[Days]]&amp;" "&amp;LeaveTracker[[#This Row],[Type of Leave]]</f>
        <v>1 OTHER</v>
      </c>
      <c r="L731" s="9">
        <f ca="1">NETWORKDAYS(LeaveTracker[[#This Row],[Start Date]],LeaveTracker[[#This Row],[End Date]],lstHolidays)</f>
        <v>1</v>
      </c>
      <c r="M731" s="9"/>
    </row>
    <row r="732" spans="1:13" ht="30" customHeight="1" x14ac:dyDescent="0.3">
      <c r="A732" s="51">
        <v>1028</v>
      </c>
      <c r="B732" s="59">
        <v>44882</v>
      </c>
      <c r="C732" s="59">
        <v>44858</v>
      </c>
      <c r="D732" s="53" t="s">
        <v>1931</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5" t="s">
        <v>81</v>
      </c>
      <c r="J732" s="53"/>
      <c r="K732" s="51" t="str">
        <f ca="1">LeaveTracker[[#This Row],[Days]]&amp;" "&amp;LeaveTracker[[#This Row],[Type of Leave]]</f>
        <v>12 SL</v>
      </c>
      <c r="L732" s="9">
        <f ca="1">NETWORKDAYS(LeaveTracker[[#This Row],[Start Date]],LeaveTracker[[#This Row],[End Date]],lstHolidays)</f>
        <v>12</v>
      </c>
      <c r="M732" s="9"/>
    </row>
    <row r="733" spans="1:13" ht="30" customHeight="1" x14ac:dyDescent="0.3">
      <c r="A733" s="51">
        <v>1029</v>
      </c>
      <c r="B733" s="59">
        <v>44882</v>
      </c>
      <c r="C733" s="59">
        <v>44874</v>
      </c>
      <c r="D733" s="53" t="s">
        <v>1931</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5" t="s">
        <v>81</v>
      </c>
      <c r="J733" s="53"/>
      <c r="K733" s="51" t="str">
        <f ca="1">LeaveTracker[[#This Row],[Days]]&amp;" "&amp;LeaveTracker[[#This Row],[Type of Leave]]</f>
        <v>19 SL</v>
      </c>
      <c r="L733" s="9">
        <f ca="1">NETWORKDAYS(LeaveTracker[[#This Row],[Start Date]],LeaveTracker[[#This Row],[End Date]],lstHolidays)</f>
        <v>19</v>
      </c>
      <c r="M733" s="9"/>
    </row>
    <row r="734" spans="1:13" ht="30" customHeight="1" x14ac:dyDescent="0.3">
      <c r="A734" s="51">
        <v>1030</v>
      </c>
      <c r="B734" s="59">
        <v>44882</v>
      </c>
      <c r="C734" s="59">
        <v>44859</v>
      </c>
      <c r="D734" s="53" t="s">
        <v>1888</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5" t="s">
        <v>82</v>
      </c>
      <c r="J734" s="53"/>
      <c r="K734" s="51" t="str">
        <f ca="1">LeaveTracker[[#This Row],[Days]]&amp;" "&amp;LeaveTracker[[#This Row],[Type of Leave]]</f>
        <v>1 VL</v>
      </c>
      <c r="L734" s="9">
        <f ca="1">NETWORKDAYS(LeaveTracker[[#This Row],[Start Date]],LeaveTracker[[#This Row],[End Date]],lstHolidays)</f>
        <v>1</v>
      </c>
      <c r="M734" s="9"/>
    </row>
    <row r="735" spans="1:13" ht="30" customHeight="1" x14ac:dyDescent="0.3">
      <c r="A735" s="51">
        <v>1030</v>
      </c>
      <c r="B735" s="59">
        <v>44882</v>
      </c>
      <c r="C735" s="59">
        <v>44859</v>
      </c>
      <c r="D735" s="53" t="s">
        <v>1888</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5" t="s">
        <v>82</v>
      </c>
      <c r="J735" s="53"/>
      <c r="K735" s="51" t="str">
        <f ca="1">LeaveTracker[[#This Row],[Days]]&amp;" "&amp;LeaveTracker[[#This Row],[Type of Leave]]</f>
        <v>1 VL</v>
      </c>
      <c r="L735" s="9">
        <f ca="1">NETWORKDAYS(LeaveTracker[[#This Row],[Start Date]],LeaveTracker[[#This Row],[End Date]],lstHolidays)</f>
        <v>1</v>
      </c>
      <c r="M735" s="9"/>
    </row>
    <row r="736" spans="1:13" ht="30" customHeight="1" x14ac:dyDescent="0.3">
      <c r="A736" s="51">
        <v>1031</v>
      </c>
      <c r="B736" s="59">
        <v>44882</v>
      </c>
      <c r="C736" s="59">
        <v>44869</v>
      </c>
      <c r="D736" s="53" t="s">
        <v>1888</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5" t="s">
        <v>81</v>
      </c>
      <c r="J736" s="53"/>
      <c r="K736" s="51" t="str">
        <f ca="1">LeaveTracker[[#This Row],[Days]]&amp;" "&amp;LeaveTracker[[#This Row],[Type of Leave]]</f>
        <v>1 SL</v>
      </c>
      <c r="L736" s="9">
        <f ca="1">NETWORKDAYS(LeaveTracker[[#This Row],[Start Date]],LeaveTracker[[#This Row],[End Date]],lstHolidays)</f>
        <v>1</v>
      </c>
      <c r="M736" s="9"/>
    </row>
    <row r="737" spans="1:13" ht="30" customHeight="1" x14ac:dyDescent="0.3">
      <c r="A737" s="51">
        <v>1032</v>
      </c>
      <c r="B737" s="59">
        <v>44882</v>
      </c>
      <c r="C737" s="59">
        <v>44859</v>
      </c>
      <c r="D737" s="53" t="s">
        <v>1888</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5" t="s">
        <v>81</v>
      </c>
      <c r="J737" s="53"/>
      <c r="K737" s="51" t="str">
        <f ca="1">LeaveTracker[[#This Row],[Days]]&amp;" "&amp;LeaveTracker[[#This Row],[Type of Leave]]</f>
        <v>1 SL</v>
      </c>
      <c r="L737" s="9">
        <f ca="1">NETWORKDAYS(LeaveTracker[[#This Row],[Start Date]],LeaveTracker[[#This Row],[End Date]],lstHolidays)</f>
        <v>1</v>
      </c>
      <c r="M737" s="9"/>
    </row>
    <row r="738" spans="1:13" ht="30" customHeight="1" x14ac:dyDescent="0.3">
      <c r="A738" s="51">
        <v>1033</v>
      </c>
      <c r="B738" s="59">
        <v>44882</v>
      </c>
      <c r="C738" s="59">
        <v>44859</v>
      </c>
      <c r="D738" s="53" t="s">
        <v>1844</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5" t="s">
        <v>81</v>
      </c>
      <c r="J738" s="53"/>
      <c r="K738" s="51" t="str">
        <f ca="1">LeaveTracker[[#This Row],[Days]]&amp;" "&amp;LeaveTracker[[#This Row],[Type of Leave]]</f>
        <v>1 SL</v>
      </c>
      <c r="L738" s="9">
        <f ca="1">NETWORKDAYS(LeaveTracker[[#This Row],[Start Date]],LeaveTracker[[#This Row],[End Date]],lstHolidays)</f>
        <v>1</v>
      </c>
      <c r="M738" s="9"/>
    </row>
    <row r="739" spans="1:13" ht="30" customHeight="1" x14ac:dyDescent="0.3">
      <c r="A739" s="51">
        <v>1034</v>
      </c>
      <c r="B739" s="59">
        <v>44882</v>
      </c>
      <c r="C739" s="59">
        <v>44838</v>
      </c>
      <c r="D739" s="53" t="s">
        <v>1774</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5" t="s">
        <v>81</v>
      </c>
      <c r="J739" s="53"/>
      <c r="K739" s="51" t="str">
        <f ca="1">LeaveTracker[[#This Row],[Days]]&amp;" "&amp;LeaveTracker[[#This Row],[Type of Leave]]</f>
        <v>1 SL</v>
      </c>
      <c r="L739" s="9">
        <f ca="1">NETWORKDAYS(LeaveTracker[[#This Row],[Start Date]],LeaveTracker[[#This Row],[End Date]],lstHolidays)</f>
        <v>1</v>
      </c>
      <c r="M739" s="9"/>
    </row>
    <row r="740" spans="1:13" ht="30" customHeight="1" x14ac:dyDescent="0.3">
      <c r="A740" s="51">
        <v>1035</v>
      </c>
      <c r="B740" s="59">
        <v>44882</v>
      </c>
      <c r="C740" s="59">
        <v>44876</v>
      </c>
      <c r="D740" s="53" t="s">
        <v>1893</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5" t="s">
        <v>299</v>
      </c>
      <c r="J740" s="53" t="s">
        <v>1807</v>
      </c>
      <c r="K740" s="51" t="str">
        <f ca="1">LeaveTracker[[#This Row],[Days]]&amp;" "&amp;LeaveTracker[[#This Row],[Type of Leave]]</f>
        <v>3 OTHER</v>
      </c>
      <c r="L740" s="9">
        <f ca="1">NETWORKDAYS(LeaveTracker[[#This Row],[Start Date]],LeaveTracker[[#This Row],[End Date]],lstHolidays)</f>
        <v>3</v>
      </c>
      <c r="M740" s="9"/>
    </row>
    <row r="741" spans="1:13" ht="30" customHeight="1" x14ac:dyDescent="0.3">
      <c r="A741" s="51">
        <v>1036</v>
      </c>
      <c r="B741" s="59">
        <v>44882</v>
      </c>
      <c r="C741" s="59">
        <v>44876</v>
      </c>
      <c r="D741" s="53" t="s">
        <v>1893</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5" t="s">
        <v>82</v>
      </c>
      <c r="J741" s="53" t="s">
        <v>1738</v>
      </c>
      <c r="K741" s="51" t="str">
        <f ca="1">LeaveTracker[[#This Row],[Days]]&amp;" "&amp;LeaveTracker[[#This Row],[Type of Leave]]</f>
        <v>0 VL</v>
      </c>
      <c r="L741" s="9">
        <f ca="1">NETWORKDAYS(LeaveTracker[[#This Row],[Start Date]],LeaveTracker[[#This Row],[End Date]],lstHolidays)</f>
        <v>0</v>
      </c>
      <c r="M741" s="9"/>
    </row>
    <row r="742" spans="1:13" ht="30" customHeight="1" x14ac:dyDescent="0.3">
      <c r="A742" s="51">
        <v>1037</v>
      </c>
      <c r="B742" s="59">
        <v>44882</v>
      </c>
      <c r="C742" s="59">
        <v>44853</v>
      </c>
      <c r="D742" s="53" t="s">
        <v>1776</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5" t="s">
        <v>81</v>
      </c>
      <c r="J742" s="53"/>
      <c r="K742" s="51" t="str">
        <f ca="1">LeaveTracker[[#This Row],[Days]]&amp;" "&amp;LeaveTracker[[#This Row],[Type of Leave]]</f>
        <v>1 SL</v>
      </c>
      <c r="L742" s="9">
        <f ca="1">NETWORKDAYS(LeaveTracker[[#This Row],[Start Date]],LeaveTracker[[#This Row],[End Date]],lstHolidays)</f>
        <v>1</v>
      </c>
      <c r="M742" s="9"/>
    </row>
    <row r="743" spans="1:13" ht="30" customHeight="1" x14ac:dyDescent="0.3">
      <c r="A743" s="51">
        <v>1038</v>
      </c>
      <c r="B743" s="59">
        <v>44882</v>
      </c>
      <c r="C743" s="59">
        <v>44840</v>
      </c>
      <c r="D743" s="53" t="s">
        <v>1784</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5" t="s">
        <v>81</v>
      </c>
      <c r="J743" s="53"/>
      <c r="K743" s="51" t="str">
        <f ca="1">LeaveTracker[[#This Row],[Days]]&amp;" "&amp;LeaveTracker[[#This Row],[Type of Leave]]</f>
        <v>1 SL</v>
      </c>
      <c r="L743" s="9">
        <f ca="1">NETWORKDAYS(LeaveTracker[[#This Row],[Start Date]],LeaveTracker[[#This Row],[End Date]],lstHolidays)</f>
        <v>1</v>
      </c>
      <c r="M743" s="9"/>
    </row>
    <row r="744" spans="1:13" ht="30" customHeight="1" x14ac:dyDescent="0.3">
      <c r="A744" s="51">
        <v>1039</v>
      </c>
      <c r="B744" s="59">
        <v>44882</v>
      </c>
      <c r="C744" s="59">
        <v>44846</v>
      </c>
      <c r="D744" s="53" t="s">
        <v>1782</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5" t="s">
        <v>81</v>
      </c>
      <c r="J744" s="53"/>
      <c r="K744" s="51" t="str">
        <f ca="1">LeaveTracker[[#This Row],[Days]]&amp;" "&amp;LeaveTracker[[#This Row],[Type of Leave]]</f>
        <v>3 SL</v>
      </c>
      <c r="L744" s="9">
        <f ca="1">NETWORKDAYS(LeaveTracker[[#This Row],[Start Date]],LeaveTracker[[#This Row],[End Date]],lstHolidays)</f>
        <v>3</v>
      </c>
      <c r="M744" s="9"/>
    </row>
    <row r="745" spans="1:13" ht="30" customHeight="1" x14ac:dyDescent="0.3">
      <c r="A745" s="51">
        <v>1040</v>
      </c>
      <c r="B745" s="59">
        <v>44882</v>
      </c>
      <c r="C745" s="59">
        <v>44848</v>
      </c>
      <c r="D745" s="53" t="s">
        <v>1895</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5" t="s">
        <v>81</v>
      </c>
      <c r="J745" s="53"/>
      <c r="K745" s="51" t="str">
        <f ca="1">LeaveTracker[[#This Row],[Days]]&amp;" "&amp;LeaveTracker[[#This Row],[Type of Leave]]</f>
        <v>1 SL</v>
      </c>
      <c r="L745" s="9">
        <f ca="1">NETWORKDAYS(LeaveTracker[[#This Row],[Start Date]],LeaveTracker[[#This Row],[End Date]],lstHolidays)</f>
        <v>1</v>
      </c>
      <c r="M745" s="9"/>
    </row>
    <row r="746" spans="1:13" ht="30" customHeight="1" x14ac:dyDescent="0.3">
      <c r="A746" s="51">
        <v>1041</v>
      </c>
      <c r="B746" s="59">
        <v>44882</v>
      </c>
      <c r="C746" s="59">
        <v>44868</v>
      </c>
      <c r="D746" s="53" t="s">
        <v>1782</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5" t="s">
        <v>81</v>
      </c>
      <c r="J746" s="53"/>
      <c r="K746" s="51" t="str">
        <f ca="1">LeaveTracker[[#This Row],[Days]]&amp;" "&amp;LeaveTracker[[#This Row],[Type of Leave]]</f>
        <v>0 SL</v>
      </c>
      <c r="L746" s="9">
        <f ca="1">NETWORKDAYS(LeaveTracker[[#This Row],[Start Date]],LeaveTracker[[#This Row],[End Date]],lstHolidays)</f>
        <v>0</v>
      </c>
      <c r="M746" s="9"/>
    </row>
    <row r="747" spans="1:13" ht="30" customHeight="1" x14ac:dyDescent="0.3">
      <c r="A747" s="51">
        <v>1042</v>
      </c>
      <c r="B747" s="59">
        <v>44882</v>
      </c>
      <c r="C747" s="59">
        <v>44852</v>
      </c>
      <c r="D747" s="53" t="s">
        <v>1782</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5" t="s">
        <v>81</v>
      </c>
      <c r="J747" s="53"/>
      <c r="K747" s="51" t="str">
        <f ca="1">LeaveTracker[[#This Row],[Days]]&amp;" "&amp;LeaveTracker[[#This Row],[Type of Leave]]</f>
        <v>1 SL</v>
      </c>
      <c r="L747" s="9">
        <f ca="1">NETWORKDAYS(LeaveTracker[[#This Row],[Start Date]],LeaveTracker[[#This Row],[End Date]],lstHolidays)</f>
        <v>1</v>
      </c>
      <c r="M747" s="9"/>
    </row>
    <row r="748" spans="1:13" ht="30" customHeight="1" x14ac:dyDescent="0.3">
      <c r="A748" s="51">
        <v>1043</v>
      </c>
      <c r="B748" s="59">
        <v>44882</v>
      </c>
      <c r="C748" s="59">
        <v>44872</v>
      </c>
      <c r="D748" s="53" t="s">
        <v>1929</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5" t="s">
        <v>82</v>
      </c>
      <c r="J748" s="53" t="s">
        <v>1738</v>
      </c>
      <c r="K748" s="51" t="str">
        <f ca="1">LeaveTracker[[#This Row],[Days]]&amp;" "&amp;LeaveTracker[[#This Row],[Type of Leave]]</f>
        <v>3 VL</v>
      </c>
      <c r="L748" s="9">
        <f ca="1">NETWORKDAYS(LeaveTracker[[#This Row],[Start Date]],LeaveTracker[[#This Row],[End Date]],lstHolidays)</f>
        <v>3</v>
      </c>
      <c r="M748" s="9"/>
    </row>
    <row r="749" spans="1:13" ht="30" customHeight="1" x14ac:dyDescent="0.3">
      <c r="A749" s="51">
        <v>1044</v>
      </c>
      <c r="B749" s="59">
        <v>44882</v>
      </c>
      <c r="C749" s="59">
        <v>44860</v>
      </c>
      <c r="D749" s="53" t="s">
        <v>1930</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5" t="s">
        <v>82</v>
      </c>
      <c r="J749" s="53" t="s">
        <v>1738</v>
      </c>
      <c r="K749" s="51" t="str">
        <f ca="1">LeaveTracker[[#This Row],[Days]]&amp;" "&amp;LeaveTracker[[#This Row],[Type of Leave]]</f>
        <v>4 VL</v>
      </c>
      <c r="L749" s="9">
        <f ca="1">NETWORKDAYS(LeaveTracker[[#This Row],[Start Date]],LeaveTracker[[#This Row],[End Date]],lstHolidays)</f>
        <v>4</v>
      </c>
      <c r="M749" s="9"/>
    </row>
    <row r="750" spans="1:13" ht="30" customHeight="1" x14ac:dyDescent="0.3">
      <c r="A750" s="51">
        <v>1045</v>
      </c>
      <c r="B750" s="59">
        <v>44882</v>
      </c>
      <c r="C750" s="59">
        <v>44859</v>
      </c>
      <c r="D750" s="53" t="s">
        <v>1930</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5" t="s">
        <v>81</v>
      </c>
      <c r="J750" s="53"/>
      <c r="K750" s="51" t="str">
        <f ca="1">LeaveTracker[[#This Row],[Days]]&amp;" "&amp;LeaveTracker[[#This Row],[Type of Leave]]</f>
        <v>1 SL</v>
      </c>
      <c r="L750" s="9">
        <f ca="1">NETWORKDAYS(LeaveTracker[[#This Row],[Start Date]],LeaveTracker[[#This Row],[End Date]],lstHolidays)</f>
        <v>1</v>
      </c>
      <c r="M750" s="9"/>
    </row>
    <row r="751" spans="1:13" ht="30" customHeight="1" x14ac:dyDescent="0.3">
      <c r="A751" s="51">
        <v>1046</v>
      </c>
      <c r="B751" s="59">
        <v>44882</v>
      </c>
      <c r="C751" s="59">
        <v>44876</v>
      </c>
      <c r="D751" s="53" t="s">
        <v>1768</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5" t="s">
        <v>82</v>
      </c>
      <c r="J751" s="53"/>
      <c r="K751" s="51" t="str">
        <f ca="1">LeaveTracker[[#This Row],[Days]]&amp;" "&amp;LeaveTracker[[#This Row],[Type of Leave]]</f>
        <v>2 VL</v>
      </c>
      <c r="L751" s="9">
        <f ca="1">NETWORKDAYS(LeaveTracker[[#This Row],[Start Date]],LeaveTracker[[#This Row],[End Date]],lstHolidays)</f>
        <v>2</v>
      </c>
      <c r="M751" s="9"/>
    </row>
    <row r="752" spans="1:13" ht="30" customHeight="1" x14ac:dyDescent="0.3">
      <c r="A752" s="51">
        <v>1047</v>
      </c>
      <c r="B752" s="59">
        <v>44882</v>
      </c>
      <c r="C752" s="59">
        <v>44861</v>
      </c>
      <c r="D752" s="53" t="s">
        <v>1858</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5" t="s">
        <v>82</v>
      </c>
      <c r="J752" s="53" t="s">
        <v>1738</v>
      </c>
      <c r="K752" s="51" t="str">
        <f ca="1">LeaveTracker[[#This Row],[Days]]&amp;" "&amp;LeaveTracker[[#This Row],[Type of Leave]]</f>
        <v>5 VL</v>
      </c>
      <c r="L752" s="9">
        <f ca="1">NETWORKDAYS(LeaveTracker[[#This Row],[Start Date]],LeaveTracker[[#This Row],[End Date]],lstHolidays)</f>
        <v>5</v>
      </c>
      <c r="M752" s="9"/>
    </row>
    <row r="753" spans="1:13" ht="30" customHeight="1" x14ac:dyDescent="0.3">
      <c r="A753" s="51">
        <v>1048</v>
      </c>
      <c r="B753" s="59">
        <v>44882</v>
      </c>
      <c r="C753" s="59">
        <v>44855</v>
      </c>
      <c r="D753" s="53" t="s">
        <v>1858</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5" t="s">
        <v>299</v>
      </c>
      <c r="J753" s="53" t="s">
        <v>1807</v>
      </c>
      <c r="K753" s="51" t="str">
        <f ca="1">LeaveTracker[[#This Row],[Days]]&amp;" "&amp;LeaveTracker[[#This Row],[Type of Leave]]</f>
        <v>1 OTHER</v>
      </c>
      <c r="L753" s="9">
        <f ca="1">NETWORKDAYS(LeaveTracker[[#This Row],[Start Date]],LeaveTracker[[#This Row],[End Date]],lstHolidays)</f>
        <v>1</v>
      </c>
      <c r="M753" s="9"/>
    </row>
    <row r="754" spans="1:13" ht="30" customHeight="1" x14ac:dyDescent="0.3">
      <c r="A754" s="51">
        <v>1049</v>
      </c>
      <c r="B754" s="59">
        <v>44882</v>
      </c>
      <c r="C754" s="59">
        <v>44878</v>
      </c>
      <c r="D754" s="53" t="s">
        <v>1897</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5" t="s">
        <v>81</v>
      </c>
      <c r="J754" s="53"/>
      <c r="K754" s="51" t="str">
        <f ca="1">LeaveTracker[[#This Row],[Days]]&amp;" "&amp;LeaveTracker[[#This Row],[Type of Leave]]</f>
        <v>1 SL</v>
      </c>
      <c r="L754" s="9">
        <f ca="1">NETWORKDAYS(LeaveTracker[[#This Row],[Start Date]],LeaveTracker[[#This Row],[End Date]],lstHolidays)</f>
        <v>1</v>
      </c>
      <c r="M754" s="9"/>
    </row>
    <row r="755" spans="1:13" ht="30" customHeight="1" x14ac:dyDescent="0.3">
      <c r="A755" s="51">
        <v>1049</v>
      </c>
      <c r="B755" s="59">
        <v>44882</v>
      </c>
      <c r="C755" s="59">
        <v>44878</v>
      </c>
      <c r="D755" s="53" t="s">
        <v>1897</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5" t="s">
        <v>81</v>
      </c>
      <c r="J755" s="53"/>
      <c r="K755" s="51" t="str">
        <f ca="1">LeaveTracker[[#This Row],[Days]]&amp;" "&amp;LeaveTracker[[#This Row],[Type of Leave]]</f>
        <v>1 SL</v>
      </c>
      <c r="L755" s="9">
        <f ca="1">NETWORKDAYS(LeaveTracker[[#This Row],[Start Date]],LeaveTracker[[#This Row],[End Date]],lstHolidays)</f>
        <v>1</v>
      </c>
      <c r="M755" s="9"/>
    </row>
    <row r="756" spans="1:13" ht="30" customHeight="1" x14ac:dyDescent="0.3">
      <c r="A756" s="51">
        <v>1049</v>
      </c>
      <c r="B756" s="59">
        <v>44882</v>
      </c>
      <c r="C756" s="59">
        <v>44878</v>
      </c>
      <c r="D756" s="53" t="s">
        <v>1897</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5" t="s">
        <v>81</v>
      </c>
      <c r="J756" s="53"/>
      <c r="K756" s="51" t="str">
        <f ca="1">LeaveTracker[[#This Row],[Days]]&amp;" "&amp;LeaveTracker[[#This Row],[Type of Leave]]</f>
        <v>1 SL</v>
      </c>
      <c r="L756" s="9">
        <f ca="1">NETWORKDAYS(LeaveTracker[[#This Row],[Start Date]],LeaveTracker[[#This Row],[End Date]],lstHolidays)</f>
        <v>1</v>
      </c>
      <c r="M756" s="9"/>
    </row>
    <row r="757" spans="1:13" ht="30" customHeight="1" x14ac:dyDescent="0.3">
      <c r="A757" s="51">
        <v>1050</v>
      </c>
      <c r="B757" s="59">
        <v>44882</v>
      </c>
      <c r="C757" s="59">
        <v>44839</v>
      </c>
      <c r="D757" s="53" t="s">
        <v>1926</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5" t="s">
        <v>81</v>
      </c>
      <c r="J757" s="53"/>
      <c r="K757" s="51" t="str">
        <f ca="1">LeaveTracker[[#This Row],[Days]]&amp;" "&amp;LeaveTracker[[#This Row],[Type of Leave]]</f>
        <v>0 SL</v>
      </c>
      <c r="L757" s="9">
        <f ca="1">NETWORKDAYS(LeaveTracker[[#This Row],[Start Date]],LeaveTracker[[#This Row],[End Date]],lstHolidays)</f>
        <v>0</v>
      </c>
      <c r="M757" s="9"/>
    </row>
    <row r="758" spans="1:13" ht="30" customHeight="1" x14ac:dyDescent="0.3">
      <c r="A758" s="51">
        <v>1051</v>
      </c>
      <c r="B758" s="59">
        <v>44882</v>
      </c>
      <c r="C758" s="59">
        <v>44868</v>
      </c>
      <c r="D758" s="53" t="s">
        <v>1736</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5" t="s">
        <v>82</v>
      </c>
      <c r="J758" s="53"/>
      <c r="K758" s="51" t="str">
        <f ca="1">LeaveTracker[[#This Row],[Days]]&amp;" "&amp;LeaveTracker[[#This Row],[Type of Leave]]</f>
        <v>2 VL</v>
      </c>
      <c r="L758" s="9">
        <f ca="1">NETWORKDAYS(LeaveTracker[[#This Row],[Start Date]],LeaveTracker[[#This Row],[End Date]],lstHolidays)</f>
        <v>2</v>
      </c>
      <c r="M758" s="9"/>
    </row>
    <row r="759" spans="1:13" ht="30" customHeight="1" x14ac:dyDescent="0.3">
      <c r="A759" s="51">
        <v>1052</v>
      </c>
      <c r="B759" s="59">
        <v>44882</v>
      </c>
      <c r="C759" s="59">
        <v>44872</v>
      </c>
      <c r="D759" s="53" t="s">
        <v>1764</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5" t="s">
        <v>81</v>
      </c>
      <c r="J759" s="53"/>
      <c r="K759" s="51" t="str">
        <f ca="1">LeaveTracker[[#This Row],[Days]]&amp;" "&amp;LeaveTracker[[#This Row],[Type of Leave]]</f>
        <v>1 SL</v>
      </c>
      <c r="L759" s="9">
        <f ca="1">NETWORKDAYS(LeaveTracker[[#This Row],[Start Date]],LeaveTracker[[#This Row],[End Date]],lstHolidays)</f>
        <v>1</v>
      </c>
      <c r="M759" s="9"/>
    </row>
    <row r="760" spans="1:13" ht="30" customHeight="1" x14ac:dyDescent="0.3">
      <c r="A760" s="51">
        <v>1053</v>
      </c>
      <c r="B760" s="59">
        <v>44882</v>
      </c>
      <c r="C760" s="59">
        <v>44838</v>
      </c>
      <c r="D760" s="53" t="s">
        <v>1887</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5" t="s">
        <v>81</v>
      </c>
      <c r="J760" s="53"/>
      <c r="K760" s="51" t="str">
        <f ca="1">LeaveTracker[[#This Row],[Days]]&amp;" "&amp;LeaveTracker[[#This Row],[Type of Leave]]</f>
        <v>0 SL</v>
      </c>
      <c r="L760" s="9">
        <f ca="1">NETWORKDAYS(LeaveTracker[[#This Row],[Start Date]],LeaveTracker[[#This Row],[End Date]],lstHolidays)</f>
        <v>0</v>
      </c>
      <c r="M760" s="9"/>
    </row>
    <row r="761" spans="1:13" ht="30" customHeight="1" x14ac:dyDescent="0.3">
      <c r="A761" s="51">
        <v>1054</v>
      </c>
      <c r="B761" s="59">
        <v>44882</v>
      </c>
      <c r="C761" s="59">
        <v>44839</v>
      </c>
      <c r="D761" s="53" t="s">
        <v>1772</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5" t="s">
        <v>299</v>
      </c>
      <c r="J761" s="53" t="s">
        <v>1807</v>
      </c>
      <c r="K761" s="51" t="str">
        <f ca="1">LeaveTracker[[#This Row],[Days]]&amp;" "&amp;LeaveTracker[[#This Row],[Type of Leave]]</f>
        <v>1 OTHER</v>
      </c>
      <c r="L761" s="9">
        <f ca="1">NETWORKDAYS(LeaveTracker[[#This Row],[Start Date]],LeaveTracker[[#This Row],[End Date]],lstHolidays)</f>
        <v>1</v>
      </c>
      <c r="M761" s="9"/>
    </row>
    <row r="762" spans="1:13" ht="30" customHeight="1" x14ac:dyDescent="0.3">
      <c r="A762" s="51">
        <v>1055</v>
      </c>
      <c r="B762" s="59">
        <v>44882</v>
      </c>
      <c r="C762" s="59">
        <v>44854</v>
      </c>
      <c r="D762" s="53" t="s">
        <v>1772</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5" t="s">
        <v>299</v>
      </c>
      <c r="J762" s="53" t="s">
        <v>1807</v>
      </c>
      <c r="K762" s="51" t="str">
        <f ca="1">LeaveTracker[[#This Row],[Days]]&amp;" "&amp;LeaveTracker[[#This Row],[Type of Leave]]</f>
        <v>2 OTHER</v>
      </c>
      <c r="L762" s="9">
        <f ca="1">NETWORKDAYS(LeaveTracker[[#This Row],[Start Date]],LeaveTracker[[#This Row],[End Date]],lstHolidays)</f>
        <v>2</v>
      </c>
      <c r="M762" s="9"/>
    </row>
    <row r="763" spans="1:13" ht="30" customHeight="1" x14ac:dyDescent="0.3">
      <c r="A763" s="51">
        <v>1056</v>
      </c>
      <c r="B763" s="59">
        <v>44882</v>
      </c>
      <c r="C763" s="59">
        <v>44853</v>
      </c>
      <c r="D763" s="53" t="s">
        <v>1872</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5" t="s">
        <v>82</v>
      </c>
      <c r="J763" s="53"/>
      <c r="K763" s="51" t="str">
        <f ca="1">LeaveTracker[[#This Row],[Days]]&amp;" "&amp;LeaveTracker[[#This Row],[Type of Leave]]</f>
        <v>1 VL</v>
      </c>
      <c r="L763" s="9">
        <f ca="1">NETWORKDAYS(LeaveTracker[[#This Row],[Start Date]],LeaveTracker[[#This Row],[End Date]],lstHolidays)</f>
        <v>1</v>
      </c>
      <c r="M763" s="9"/>
    </row>
    <row r="764" spans="1:13" ht="30" customHeight="1" x14ac:dyDescent="0.3">
      <c r="A764" s="51">
        <v>1057</v>
      </c>
      <c r="B764" s="59">
        <v>44882</v>
      </c>
      <c r="C764" s="59">
        <v>44854</v>
      </c>
      <c r="D764" s="53" t="s">
        <v>1946</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5" t="s">
        <v>82</v>
      </c>
      <c r="J764" s="53" t="s">
        <v>1738</v>
      </c>
      <c r="K764" s="51" t="str">
        <f ca="1">LeaveTracker[[#This Row],[Days]]&amp;" "&amp;LeaveTracker[[#This Row],[Type of Leave]]</f>
        <v>3 VL</v>
      </c>
      <c r="L764" s="9">
        <f ca="1">NETWORKDAYS(LeaveTracker[[#This Row],[Start Date]],LeaveTracker[[#This Row],[End Date]],lstHolidays)</f>
        <v>3</v>
      </c>
      <c r="M764" s="9"/>
    </row>
    <row r="765" spans="1:13" ht="30" customHeight="1" x14ac:dyDescent="0.3">
      <c r="A765" s="51">
        <v>1058</v>
      </c>
      <c r="B765" s="59">
        <v>44882</v>
      </c>
      <c r="C765" s="59">
        <v>44854</v>
      </c>
      <c r="D765" s="53" t="s">
        <v>1946</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5" t="s">
        <v>81</v>
      </c>
      <c r="J765" s="53"/>
      <c r="K765" s="51" t="str">
        <f ca="1">LeaveTracker[[#This Row],[Days]]&amp;" "&amp;LeaveTracker[[#This Row],[Type of Leave]]</f>
        <v>1 SL</v>
      </c>
      <c r="L765" s="9">
        <f ca="1">NETWORKDAYS(LeaveTracker[[#This Row],[Start Date]],LeaveTracker[[#This Row],[End Date]],lstHolidays)</f>
        <v>1</v>
      </c>
      <c r="M765" s="9"/>
    </row>
    <row r="766" spans="1:13" ht="30" customHeight="1" x14ac:dyDescent="0.3">
      <c r="A766" s="51">
        <v>1059</v>
      </c>
      <c r="B766" s="59">
        <v>44882</v>
      </c>
      <c r="C766" s="59">
        <v>44844</v>
      </c>
      <c r="D766" s="53" t="s">
        <v>1741</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5" t="s">
        <v>82</v>
      </c>
      <c r="J766" s="53"/>
      <c r="K766" s="51" t="str">
        <f ca="1">LeaveTracker[[#This Row],[Days]]&amp;" "&amp;LeaveTracker[[#This Row],[Type of Leave]]</f>
        <v>7 VL</v>
      </c>
      <c r="L766" s="9">
        <f ca="1">NETWORKDAYS(LeaveTracker[[#This Row],[Start Date]],LeaveTracker[[#This Row],[End Date]],lstHolidays)</f>
        <v>7</v>
      </c>
      <c r="M766" s="9"/>
    </row>
    <row r="767" spans="1:13" ht="30" customHeight="1" x14ac:dyDescent="0.3">
      <c r="A767" s="51">
        <v>1060</v>
      </c>
      <c r="B767" s="59">
        <v>44882</v>
      </c>
      <c r="C767" s="59">
        <v>44844</v>
      </c>
      <c r="D767" s="53" t="s">
        <v>1741</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5" t="s">
        <v>82</v>
      </c>
      <c r="J767" s="53"/>
      <c r="K767" s="51" t="str">
        <f ca="1">LeaveTracker[[#This Row],[Days]]&amp;" "&amp;LeaveTracker[[#This Row],[Type of Leave]]</f>
        <v>11 VL</v>
      </c>
      <c r="L767" s="9">
        <f ca="1">NETWORKDAYS(LeaveTracker[[#This Row],[Start Date]],LeaveTracker[[#This Row],[End Date]],lstHolidays)</f>
        <v>11</v>
      </c>
      <c r="M767" s="9"/>
    </row>
    <row r="768" spans="1:13" ht="30" customHeight="1" x14ac:dyDescent="0.3">
      <c r="A768" s="51">
        <v>1061</v>
      </c>
      <c r="B768" s="59">
        <v>44882</v>
      </c>
      <c r="C768" s="59">
        <v>44859</v>
      </c>
      <c r="D768" s="53" t="s">
        <v>1945</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5" t="s">
        <v>82</v>
      </c>
      <c r="J768" s="53"/>
      <c r="K768" s="51" t="str">
        <f ca="1">LeaveTracker[[#This Row],[Days]]&amp;" "&amp;LeaveTracker[[#This Row],[Type of Leave]]</f>
        <v>1 VL</v>
      </c>
      <c r="L768" s="9">
        <f ca="1">NETWORKDAYS(LeaveTracker[[#This Row],[Start Date]],LeaveTracker[[#This Row],[End Date]],lstHolidays)</f>
        <v>1</v>
      </c>
      <c r="M768" s="9"/>
    </row>
    <row r="769" spans="1:13" ht="30" customHeight="1" x14ac:dyDescent="0.3">
      <c r="A769" s="51">
        <v>1061</v>
      </c>
      <c r="B769" s="59">
        <v>44882</v>
      </c>
      <c r="C769" s="59">
        <v>44859</v>
      </c>
      <c r="D769" s="53" t="s">
        <v>1945</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5" t="s">
        <v>82</v>
      </c>
      <c r="J769" s="53"/>
      <c r="K769" s="51" t="str">
        <f ca="1">LeaveTracker[[#This Row],[Days]]&amp;" "&amp;LeaveTracker[[#This Row],[Type of Leave]]</f>
        <v>1 VL</v>
      </c>
      <c r="L769" s="9">
        <f ca="1">NETWORKDAYS(LeaveTracker[[#This Row],[Start Date]],LeaveTracker[[#This Row],[End Date]],lstHolidays)</f>
        <v>1</v>
      </c>
      <c r="M769" s="9"/>
    </row>
    <row r="770" spans="1:13" ht="30" customHeight="1" x14ac:dyDescent="0.3">
      <c r="A770" s="51">
        <v>1062</v>
      </c>
      <c r="B770" s="59">
        <v>44882</v>
      </c>
      <c r="C770" s="59">
        <v>44860</v>
      </c>
      <c r="D770" s="53" t="s">
        <v>1964</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5" t="s">
        <v>1025</v>
      </c>
      <c r="J770" s="53" t="s">
        <v>1919</v>
      </c>
      <c r="K770" s="51" t="str">
        <f ca="1">LeaveTracker[[#This Row],[Days]]&amp;" "&amp;LeaveTracker[[#This Row],[Type of Leave]]</f>
        <v>2 WITHOUTPAY</v>
      </c>
      <c r="L770" s="9">
        <f ca="1">NETWORKDAYS(LeaveTracker[[#This Row],[Start Date]],LeaveTracker[[#This Row],[End Date]],lstHolidays)</f>
        <v>2</v>
      </c>
      <c r="M770" s="9"/>
    </row>
    <row r="771" spans="1:13" ht="30" customHeight="1" x14ac:dyDescent="0.3">
      <c r="A771" s="51">
        <v>1062</v>
      </c>
      <c r="B771" s="59">
        <v>44882</v>
      </c>
      <c r="C771" s="59">
        <v>44860</v>
      </c>
      <c r="D771" s="53" t="s">
        <v>1964</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5" t="s">
        <v>1025</v>
      </c>
      <c r="J771" s="53" t="s">
        <v>1919</v>
      </c>
      <c r="K771" s="51" t="str">
        <f ca="1">LeaveTracker[[#This Row],[Days]]&amp;" "&amp;LeaveTracker[[#This Row],[Type of Leave]]</f>
        <v>1 WITHOUTPAY</v>
      </c>
      <c r="L771" s="9">
        <f ca="1">NETWORKDAYS(LeaveTracker[[#This Row],[Start Date]],LeaveTracker[[#This Row],[End Date]],lstHolidays)</f>
        <v>1</v>
      </c>
      <c r="M771" s="9"/>
    </row>
    <row r="772" spans="1:13" ht="30" customHeight="1" x14ac:dyDescent="0.3">
      <c r="A772" s="51">
        <v>1063</v>
      </c>
      <c r="B772" s="59">
        <v>44882</v>
      </c>
      <c r="C772" s="59">
        <v>44853</v>
      </c>
      <c r="D772" s="53" t="s">
        <v>1837</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5" t="s">
        <v>81</v>
      </c>
      <c r="J772" s="53"/>
      <c r="K772" s="51" t="str">
        <f ca="1">LeaveTracker[[#This Row],[Days]]&amp;" "&amp;LeaveTracker[[#This Row],[Type of Leave]]</f>
        <v>1 SL</v>
      </c>
      <c r="L772" s="9">
        <f ca="1">NETWORKDAYS(LeaveTracker[[#This Row],[Start Date]],LeaveTracker[[#This Row],[End Date]],lstHolidays)</f>
        <v>1</v>
      </c>
      <c r="M772" s="9"/>
    </row>
    <row r="773" spans="1:13" ht="30" customHeight="1" x14ac:dyDescent="0.3">
      <c r="A773" s="51">
        <v>1064</v>
      </c>
      <c r="B773" s="59">
        <v>44882</v>
      </c>
      <c r="C773" s="59">
        <v>44837</v>
      </c>
      <c r="D773" s="53" t="s">
        <v>1885</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5" t="s">
        <v>81</v>
      </c>
      <c r="J773" s="53"/>
      <c r="K773" s="51" t="str">
        <f ca="1">LeaveTracker[[#This Row],[Days]]&amp;" "&amp;LeaveTracker[[#This Row],[Type of Leave]]</f>
        <v>1 SL</v>
      </c>
      <c r="L773" s="9">
        <f ca="1">NETWORKDAYS(LeaveTracker[[#This Row],[Start Date]],LeaveTracker[[#This Row],[End Date]],lstHolidays)</f>
        <v>1</v>
      </c>
      <c r="M773" s="9"/>
    </row>
    <row r="774" spans="1:13" ht="30" customHeight="1" x14ac:dyDescent="0.3">
      <c r="A774" s="51">
        <v>1065</v>
      </c>
      <c r="B774" s="59">
        <v>44882</v>
      </c>
      <c r="C774" s="59">
        <v>44859</v>
      </c>
      <c r="D774" s="53" t="s">
        <v>1885</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5" t="s">
        <v>81</v>
      </c>
      <c r="J774" s="53"/>
      <c r="K774" s="51" t="str">
        <f ca="1">LeaveTracker[[#This Row],[Days]]&amp;" "&amp;LeaveTracker[[#This Row],[Type of Leave]]</f>
        <v>1 SL</v>
      </c>
      <c r="L774" s="9">
        <f ca="1">NETWORKDAYS(LeaveTracker[[#This Row],[Start Date]],LeaveTracker[[#This Row],[End Date]],lstHolidays)</f>
        <v>1</v>
      </c>
      <c r="M774" s="9"/>
    </row>
    <row r="775" spans="1:13" ht="30" customHeight="1" x14ac:dyDescent="0.3">
      <c r="A775" s="51">
        <v>1066</v>
      </c>
      <c r="B775" s="59">
        <v>44882</v>
      </c>
      <c r="C775" s="59">
        <v>44874</v>
      </c>
      <c r="D775" s="53" t="s">
        <v>1885</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5" t="s">
        <v>82</v>
      </c>
      <c r="J775" s="53"/>
      <c r="K775" s="51" t="str">
        <f ca="1">LeaveTracker[[#This Row],[Days]]&amp;" "&amp;LeaveTracker[[#This Row],[Type of Leave]]</f>
        <v>1 VL</v>
      </c>
      <c r="L775" s="9">
        <f ca="1">NETWORKDAYS(LeaveTracker[[#This Row],[Start Date]],LeaveTracker[[#This Row],[End Date]],lstHolidays)</f>
        <v>1</v>
      </c>
      <c r="M775" s="9"/>
    </row>
    <row r="776" spans="1:13" ht="30" customHeight="1" x14ac:dyDescent="0.3">
      <c r="A776" s="51">
        <v>1067</v>
      </c>
      <c r="B776" s="59">
        <v>44882</v>
      </c>
      <c r="C776" s="59">
        <v>44847</v>
      </c>
      <c r="D776" s="53" t="s">
        <v>1885</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5" t="s">
        <v>81</v>
      </c>
      <c r="J776" s="53"/>
      <c r="K776" s="51" t="str">
        <f ca="1">LeaveTracker[[#This Row],[Days]]&amp;" "&amp;LeaveTracker[[#This Row],[Type of Leave]]</f>
        <v>1 SL</v>
      </c>
      <c r="L776" s="9">
        <f ca="1">NETWORKDAYS(LeaveTracker[[#This Row],[Start Date]],LeaveTracker[[#This Row],[End Date]],lstHolidays)</f>
        <v>1</v>
      </c>
      <c r="M776" s="9"/>
    </row>
    <row r="777" spans="1:13" ht="30" customHeight="1" x14ac:dyDescent="0.3">
      <c r="A777" s="51">
        <v>1068</v>
      </c>
      <c r="B777" s="59">
        <v>44882</v>
      </c>
      <c r="C777" s="59">
        <v>44853</v>
      </c>
      <c r="D777" s="53" t="s">
        <v>1894</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5" t="s">
        <v>81</v>
      </c>
      <c r="J777" s="53"/>
      <c r="K777" s="51" t="str">
        <f ca="1">LeaveTracker[[#This Row],[Days]]&amp;" "&amp;LeaveTracker[[#This Row],[Type of Leave]]</f>
        <v>1 SL</v>
      </c>
      <c r="L777" s="9">
        <f ca="1">NETWORKDAYS(LeaveTracker[[#This Row],[Start Date]],LeaveTracker[[#This Row],[End Date]],lstHolidays)</f>
        <v>1</v>
      </c>
      <c r="M777" s="9"/>
    </row>
    <row r="778" spans="1:13" ht="30" customHeight="1" x14ac:dyDescent="0.3">
      <c r="A778" s="51">
        <v>1069</v>
      </c>
      <c r="B778" s="59">
        <v>44882</v>
      </c>
      <c r="C778" s="59">
        <v>44851</v>
      </c>
      <c r="D778" s="53" t="s">
        <v>1877</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5" t="s">
        <v>299</v>
      </c>
      <c r="J778" s="53" t="s">
        <v>1965</v>
      </c>
      <c r="K778" s="51" t="str">
        <f ca="1">LeaveTracker[[#This Row],[Days]]&amp;" "&amp;LeaveTracker[[#This Row],[Type of Leave]]</f>
        <v>5 OTHER</v>
      </c>
      <c r="L778" s="9">
        <f ca="1">NETWORKDAYS(LeaveTracker[[#This Row],[Start Date]],LeaveTracker[[#This Row],[End Date]],lstHolidays)</f>
        <v>5</v>
      </c>
      <c r="M778" s="9"/>
    </row>
    <row r="779" spans="1:13" ht="30" customHeight="1" x14ac:dyDescent="0.3">
      <c r="A779" s="51">
        <v>1070</v>
      </c>
      <c r="B779" s="59">
        <v>44882</v>
      </c>
      <c r="C779" s="59">
        <v>44855</v>
      </c>
      <c r="D779" s="53" t="s">
        <v>1939</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5" t="s">
        <v>82</v>
      </c>
      <c r="J779" s="53"/>
      <c r="K779" s="51" t="str">
        <f ca="1">LeaveTracker[[#This Row],[Days]]&amp;" "&amp;LeaveTracker[[#This Row],[Type of Leave]]</f>
        <v>3 VL</v>
      </c>
      <c r="L779" s="9">
        <f ca="1">NETWORKDAYS(LeaveTracker[[#This Row],[Start Date]],LeaveTracker[[#This Row],[End Date]],lstHolidays)</f>
        <v>3</v>
      </c>
      <c r="M779" s="9"/>
    </row>
    <row r="780" spans="1:13" ht="30" customHeight="1" x14ac:dyDescent="0.3">
      <c r="A780" s="51">
        <v>1071</v>
      </c>
      <c r="B780" s="59">
        <v>44882</v>
      </c>
      <c r="C780" s="59">
        <v>44862</v>
      </c>
      <c r="D780" s="53" t="s">
        <v>1055</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5" t="s">
        <v>81</v>
      </c>
      <c r="J780" s="53"/>
      <c r="K780" s="51" t="str">
        <f ca="1">LeaveTracker[[#This Row],[Days]]&amp;" "&amp;LeaveTracker[[#This Row],[Type of Leave]]</f>
        <v>8 SL</v>
      </c>
      <c r="L780" s="9">
        <f ca="1">NETWORKDAYS(LeaveTracker[[#This Row],[Start Date]],LeaveTracker[[#This Row],[End Date]],lstHolidays)</f>
        <v>8</v>
      </c>
      <c r="M780" s="9"/>
    </row>
    <row r="781" spans="1:13" ht="30" customHeight="1" x14ac:dyDescent="0.3">
      <c r="A781" s="51">
        <v>1072</v>
      </c>
      <c r="B781" s="59">
        <v>44882</v>
      </c>
      <c r="C781" s="59">
        <v>44875</v>
      </c>
      <c r="D781" s="53" t="s">
        <v>1055</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5" t="s">
        <v>82</v>
      </c>
      <c r="J781" s="53"/>
      <c r="K781" s="51" t="str">
        <f ca="1">LeaveTracker[[#This Row],[Days]]&amp;" "&amp;LeaveTracker[[#This Row],[Type of Leave]]</f>
        <v>2 VL</v>
      </c>
      <c r="L781" s="9">
        <f ca="1">NETWORKDAYS(LeaveTracker[[#This Row],[Start Date]],LeaveTracker[[#This Row],[End Date]],lstHolidays)</f>
        <v>2</v>
      </c>
      <c r="M781" s="9"/>
    </row>
    <row r="782" spans="1:13" ht="30" customHeight="1" x14ac:dyDescent="0.3">
      <c r="A782" s="51">
        <v>1073</v>
      </c>
      <c r="B782" s="59">
        <v>44882</v>
      </c>
      <c r="C782" s="59">
        <v>44848</v>
      </c>
      <c r="D782" s="53" t="s">
        <v>1859</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5" t="s">
        <v>81</v>
      </c>
      <c r="J782" s="53"/>
      <c r="K782" s="51" t="str">
        <f ca="1">LeaveTracker[[#This Row],[Days]]&amp;" "&amp;LeaveTracker[[#This Row],[Type of Leave]]</f>
        <v>1 SL</v>
      </c>
      <c r="L782" s="9">
        <f ca="1">NETWORKDAYS(LeaveTracker[[#This Row],[Start Date]],LeaveTracker[[#This Row],[End Date]],lstHolidays)</f>
        <v>1</v>
      </c>
      <c r="M782" s="9"/>
    </row>
    <row r="783" spans="1:13" ht="30" customHeight="1" x14ac:dyDescent="0.3">
      <c r="A783" s="51">
        <v>1073</v>
      </c>
      <c r="B783" s="59">
        <v>44882</v>
      </c>
      <c r="C783" s="59">
        <v>44848</v>
      </c>
      <c r="D783" s="53" t="s">
        <v>1859</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5" t="s">
        <v>81</v>
      </c>
      <c r="J783" s="53"/>
      <c r="K783" s="51" t="str">
        <f ca="1">LeaveTracker[[#This Row],[Days]]&amp;" "&amp;LeaveTracker[[#This Row],[Type of Leave]]</f>
        <v>1 SL</v>
      </c>
      <c r="L783" s="9">
        <f ca="1">NETWORKDAYS(LeaveTracker[[#This Row],[Start Date]],LeaveTracker[[#This Row],[End Date]],lstHolidays)</f>
        <v>1</v>
      </c>
      <c r="M783" s="9"/>
    </row>
    <row r="784" spans="1:13" ht="30" customHeight="1" x14ac:dyDescent="0.3">
      <c r="A784" s="51">
        <v>1074</v>
      </c>
      <c r="B784" s="59">
        <v>44882</v>
      </c>
      <c r="C784" s="59">
        <v>44861</v>
      </c>
      <c r="D784" s="53" t="s">
        <v>1859</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5" t="s">
        <v>81</v>
      </c>
      <c r="J784" s="53"/>
      <c r="K784" s="51" t="str">
        <f ca="1">LeaveTracker[[#This Row],[Days]]&amp;" "&amp;LeaveTracker[[#This Row],[Type of Leave]]</f>
        <v>1 SL</v>
      </c>
      <c r="L784" s="9">
        <f ca="1">NETWORKDAYS(LeaveTracker[[#This Row],[Start Date]],LeaveTracker[[#This Row],[End Date]],lstHolidays)</f>
        <v>1</v>
      </c>
      <c r="M784" s="9"/>
    </row>
    <row r="785" spans="1:13" ht="30" customHeight="1" x14ac:dyDescent="0.3">
      <c r="A785" s="51">
        <v>1074</v>
      </c>
      <c r="B785" s="59">
        <v>44882</v>
      </c>
      <c r="C785" s="59">
        <v>44861</v>
      </c>
      <c r="D785" s="53" t="s">
        <v>1859</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5" t="s">
        <v>81</v>
      </c>
      <c r="J785" s="53"/>
      <c r="K785" s="51" t="str">
        <f ca="1">LeaveTracker[[#This Row],[Days]]&amp;" "&amp;LeaveTracker[[#This Row],[Type of Leave]]</f>
        <v>1 SL</v>
      </c>
      <c r="L785" s="9">
        <f ca="1">NETWORKDAYS(LeaveTracker[[#This Row],[Start Date]],LeaveTracker[[#This Row],[End Date]],lstHolidays)</f>
        <v>1</v>
      </c>
      <c r="M785" s="9"/>
    </row>
    <row r="786" spans="1:13" ht="30" customHeight="1" x14ac:dyDescent="0.3">
      <c r="A786" s="51">
        <v>1075</v>
      </c>
      <c r="B786" s="59">
        <v>44882</v>
      </c>
      <c r="C786" s="59">
        <v>44853</v>
      </c>
      <c r="D786" s="53" t="s">
        <v>1859</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5" t="s">
        <v>81</v>
      </c>
      <c r="J786" s="53"/>
      <c r="K786" s="51" t="str">
        <f ca="1">LeaveTracker[[#This Row],[Days]]&amp;" "&amp;LeaveTracker[[#This Row],[Type of Leave]]</f>
        <v>1 SL</v>
      </c>
      <c r="L786" s="9">
        <f ca="1">NETWORKDAYS(LeaveTracker[[#This Row],[Start Date]],LeaveTracker[[#This Row],[End Date]],lstHolidays)</f>
        <v>1</v>
      </c>
      <c r="M786" s="9"/>
    </row>
    <row r="787" spans="1:13" ht="30" customHeight="1" x14ac:dyDescent="0.3">
      <c r="A787" s="51">
        <v>1076</v>
      </c>
      <c r="B787" s="59">
        <v>44882</v>
      </c>
      <c r="C787" s="59">
        <v>44874</v>
      </c>
      <c r="D787" s="53" t="s">
        <v>1815</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5" t="s">
        <v>299</v>
      </c>
      <c r="J787" s="53" t="s">
        <v>1807</v>
      </c>
      <c r="K787" s="51" t="str">
        <f ca="1">LeaveTracker[[#This Row],[Days]]&amp;" "&amp;LeaveTracker[[#This Row],[Type of Leave]]</f>
        <v>0 OTHER</v>
      </c>
      <c r="L787" s="9">
        <f ca="1">NETWORKDAYS(LeaveTracker[[#This Row],[Start Date]],LeaveTracker[[#This Row],[End Date]],lstHolidays)</f>
        <v>0</v>
      </c>
      <c r="M787" s="9"/>
    </row>
    <row r="788" spans="1:13" ht="30" customHeight="1" x14ac:dyDescent="0.3">
      <c r="A788" s="51">
        <v>1077</v>
      </c>
      <c r="B788" s="59">
        <v>44882</v>
      </c>
      <c r="C788" s="59">
        <v>44849</v>
      </c>
      <c r="D788" s="53" t="s">
        <v>1849</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5" t="s">
        <v>82</v>
      </c>
      <c r="J788" s="53"/>
      <c r="K788" s="51" t="str">
        <f ca="1">LeaveTracker[[#This Row],[Days]]&amp;" "&amp;LeaveTracker[[#This Row],[Type of Leave]]</f>
        <v>1 VL</v>
      </c>
      <c r="L788" s="9">
        <f ca="1">NETWORKDAYS(LeaveTracker[[#This Row],[Start Date]],LeaveTracker[[#This Row],[End Date]],lstHolidays)</f>
        <v>1</v>
      </c>
      <c r="M788" s="9"/>
    </row>
    <row r="789" spans="1:13" ht="30" customHeight="1" x14ac:dyDescent="0.3">
      <c r="A789" s="51">
        <v>1078</v>
      </c>
      <c r="B789" s="59">
        <v>44882</v>
      </c>
      <c r="C789" s="59">
        <v>44852</v>
      </c>
      <c r="D789" s="53" t="s">
        <v>1936</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5" t="s">
        <v>82</v>
      </c>
      <c r="J789" s="53"/>
      <c r="K789" s="51" t="str">
        <f ca="1">LeaveTracker[[#This Row],[Days]]&amp;" "&amp;LeaveTracker[[#This Row],[Type of Leave]]</f>
        <v>1 VL</v>
      </c>
      <c r="L789" s="9">
        <f ca="1">NETWORKDAYS(LeaveTracker[[#This Row],[Start Date]],LeaveTracker[[#This Row],[End Date]],lstHolidays)</f>
        <v>1</v>
      </c>
      <c r="M789" s="9"/>
    </row>
    <row r="790" spans="1:13" ht="30" customHeight="1" x14ac:dyDescent="0.3">
      <c r="A790" s="51">
        <v>1079</v>
      </c>
      <c r="B790" s="59">
        <v>44882</v>
      </c>
      <c r="C790" s="59">
        <v>44833</v>
      </c>
      <c r="D790" s="53" t="s">
        <v>1966</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5" t="s">
        <v>1025</v>
      </c>
      <c r="J790" s="53" t="s">
        <v>1919</v>
      </c>
      <c r="K790" s="51" t="str">
        <f ca="1">LeaveTracker[[#This Row],[Days]]&amp;" "&amp;LeaveTracker[[#This Row],[Type of Leave]]</f>
        <v>8 WITHOUTPAY</v>
      </c>
      <c r="L790" s="9">
        <f ca="1">NETWORKDAYS(LeaveTracker[[#This Row],[Start Date]],LeaveTracker[[#This Row],[End Date]],lstHolidays)</f>
        <v>8</v>
      </c>
      <c r="M790" s="9"/>
    </row>
    <row r="791" spans="1:13" ht="30" customHeight="1" x14ac:dyDescent="0.3">
      <c r="A791" s="51">
        <v>1080</v>
      </c>
      <c r="B791" s="59">
        <v>44882</v>
      </c>
      <c r="C791" s="59">
        <v>44861</v>
      </c>
      <c r="D791" s="53" t="s">
        <v>1814</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5" t="s">
        <v>82</v>
      </c>
      <c r="J791" s="53" t="s">
        <v>1738</v>
      </c>
      <c r="K791" s="51" t="str">
        <f ca="1">LeaveTracker[[#This Row],[Days]]&amp;" "&amp;LeaveTracker[[#This Row],[Type of Leave]]</f>
        <v>1 VL</v>
      </c>
      <c r="L791" s="9">
        <f ca="1">NETWORKDAYS(LeaveTracker[[#This Row],[Start Date]],LeaveTracker[[#This Row],[End Date]],lstHolidays)</f>
        <v>1</v>
      </c>
      <c r="M791" s="9"/>
    </row>
    <row r="792" spans="1:13" ht="30" customHeight="1" x14ac:dyDescent="0.3">
      <c r="A792" s="51">
        <v>1081</v>
      </c>
      <c r="B792" s="59">
        <v>44882</v>
      </c>
      <c r="C792" s="59">
        <v>44867</v>
      </c>
      <c r="D792" s="53" t="s">
        <v>1854</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5" t="s">
        <v>82</v>
      </c>
      <c r="J792" s="53"/>
      <c r="K792" s="51" t="str">
        <f ca="1">LeaveTracker[[#This Row],[Days]]&amp;" "&amp;LeaveTracker[[#This Row],[Type of Leave]]</f>
        <v>1 VL</v>
      </c>
      <c r="L792" s="9">
        <f ca="1">NETWORKDAYS(LeaveTracker[[#This Row],[Start Date]],LeaveTracker[[#This Row],[End Date]],lstHolidays)</f>
        <v>1</v>
      </c>
      <c r="M792" s="9"/>
    </row>
    <row r="793" spans="1:13" ht="30" customHeight="1" x14ac:dyDescent="0.3">
      <c r="A793" s="51">
        <v>1082</v>
      </c>
      <c r="B793" s="59">
        <v>44882</v>
      </c>
      <c r="C793" s="59">
        <v>44854</v>
      </c>
      <c r="D793" s="53" t="s">
        <v>1854</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5" t="s">
        <v>82</v>
      </c>
      <c r="J793" s="53"/>
      <c r="K793" s="51" t="str">
        <f ca="1">LeaveTracker[[#This Row],[Days]]&amp;" "&amp;LeaveTracker[[#This Row],[Type of Leave]]</f>
        <v>1 VL</v>
      </c>
      <c r="L793" s="9">
        <f ca="1">NETWORKDAYS(LeaveTracker[[#This Row],[Start Date]],LeaveTracker[[#This Row],[End Date]],lstHolidays)</f>
        <v>1</v>
      </c>
      <c r="M793" s="9"/>
    </row>
    <row r="794" spans="1:13" ht="30" customHeight="1" x14ac:dyDescent="0.3">
      <c r="A794" s="51">
        <v>1083</v>
      </c>
      <c r="B794" s="59">
        <v>44882</v>
      </c>
      <c r="C794" s="59">
        <v>44851</v>
      </c>
      <c r="D794" s="53" t="s">
        <v>1854</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5" t="s">
        <v>81</v>
      </c>
      <c r="J794" s="53"/>
      <c r="K794" s="51" t="str">
        <f ca="1">LeaveTracker[[#This Row],[Days]]&amp;" "&amp;LeaveTracker[[#This Row],[Type of Leave]]</f>
        <v>1 SL</v>
      </c>
      <c r="L794" s="9">
        <f ca="1">NETWORKDAYS(LeaveTracker[[#This Row],[Start Date]],LeaveTracker[[#This Row],[End Date]],lstHolidays)</f>
        <v>1</v>
      </c>
      <c r="M794" s="9"/>
    </row>
    <row r="795" spans="1:13" ht="30" customHeight="1" x14ac:dyDescent="0.3">
      <c r="A795" s="51">
        <v>1083</v>
      </c>
      <c r="B795" s="59">
        <v>44882</v>
      </c>
      <c r="C795" s="59">
        <v>44851</v>
      </c>
      <c r="D795" s="53" t="s">
        <v>1854</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5" t="s">
        <v>81</v>
      </c>
      <c r="J795" s="53"/>
      <c r="K795" s="51" t="str">
        <f ca="1">LeaveTracker[[#This Row],[Days]]&amp;" "&amp;LeaveTracker[[#This Row],[Type of Leave]]</f>
        <v>2 SL</v>
      </c>
      <c r="L795" s="9">
        <f ca="1">NETWORKDAYS(LeaveTracker[[#This Row],[Start Date]],LeaveTracker[[#This Row],[End Date]],lstHolidays)</f>
        <v>2</v>
      </c>
      <c r="M795" s="9"/>
    </row>
    <row r="796" spans="1:13" ht="30" customHeight="1" x14ac:dyDescent="0.3">
      <c r="A796" s="51">
        <v>1084</v>
      </c>
      <c r="B796" s="59">
        <v>44882</v>
      </c>
      <c r="C796" s="59">
        <v>44851</v>
      </c>
      <c r="D796" s="53" t="s">
        <v>1817</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5" t="s">
        <v>82</v>
      </c>
      <c r="J796" s="53" t="s">
        <v>1738</v>
      </c>
      <c r="K796" s="51" t="str">
        <f ca="1">LeaveTracker[[#This Row],[Days]]&amp;" "&amp;LeaveTracker[[#This Row],[Type of Leave]]</f>
        <v>2 VL</v>
      </c>
      <c r="L796" s="9">
        <f ca="1">NETWORKDAYS(LeaveTracker[[#This Row],[Start Date]],LeaveTracker[[#This Row],[End Date]],lstHolidays)</f>
        <v>2</v>
      </c>
      <c r="M796" s="9"/>
    </row>
    <row r="797" spans="1:13" ht="30" customHeight="1" x14ac:dyDescent="0.3">
      <c r="A797" s="51">
        <v>1085</v>
      </c>
      <c r="B797" s="59">
        <v>44882</v>
      </c>
      <c r="C797" s="59">
        <v>44854</v>
      </c>
      <c r="D797" s="53" t="s">
        <v>1853</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5" t="s">
        <v>299</v>
      </c>
      <c r="J797" s="53" t="s">
        <v>1807</v>
      </c>
      <c r="K797" s="51" t="str">
        <f ca="1">LeaveTracker[[#This Row],[Days]]&amp;" "&amp;LeaveTracker[[#This Row],[Type of Leave]]</f>
        <v>0 OTHER</v>
      </c>
      <c r="L797" s="9">
        <f ca="1">NETWORKDAYS(LeaveTracker[[#This Row],[Start Date]],LeaveTracker[[#This Row],[End Date]],lstHolidays)</f>
        <v>0</v>
      </c>
      <c r="M797" s="9"/>
    </row>
    <row r="798" spans="1:13" ht="30" customHeight="1" x14ac:dyDescent="0.3">
      <c r="A798" s="51">
        <v>1086</v>
      </c>
      <c r="B798" s="59">
        <v>44882</v>
      </c>
      <c r="C798" s="59">
        <v>44855</v>
      </c>
      <c r="D798" s="53" t="s">
        <v>1853</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5" t="s">
        <v>81</v>
      </c>
      <c r="J798" s="53"/>
      <c r="K798" s="51" t="str">
        <f ca="1">LeaveTracker[[#This Row],[Days]]&amp;" "&amp;LeaveTracker[[#This Row],[Type of Leave]]</f>
        <v>1 SL</v>
      </c>
      <c r="L798" s="9">
        <f ca="1">NETWORKDAYS(LeaveTracker[[#This Row],[Start Date]],LeaveTracker[[#This Row],[End Date]],lstHolidays)</f>
        <v>1</v>
      </c>
      <c r="M798" s="9"/>
    </row>
    <row r="799" spans="1:13" ht="30" customHeight="1" x14ac:dyDescent="0.3">
      <c r="A799" s="51">
        <v>1087</v>
      </c>
      <c r="B799" s="59">
        <v>44882</v>
      </c>
      <c r="C799" s="59">
        <v>44872</v>
      </c>
      <c r="D799" s="53" t="s">
        <v>1934</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5" t="s">
        <v>82</v>
      </c>
      <c r="J799" s="53" t="s">
        <v>1738</v>
      </c>
      <c r="K799" s="51" t="str">
        <f ca="1">LeaveTracker[[#This Row],[Days]]&amp;" "&amp;LeaveTracker[[#This Row],[Type of Leave]]</f>
        <v>3 VL</v>
      </c>
      <c r="L799" s="9">
        <f ca="1">NETWORKDAYS(LeaveTracker[[#This Row],[Start Date]],LeaveTracker[[#This Row],[End Date]],lstHolidays)</f>
        <v>3</v>
      </c>
      <c r="M799" s="9"/>
    </row>
    <row r="800" spans="1:13" ht="30" customHeight="1" x14ac:dyDescent="0.3">
      <c r="A800" s="51">
        <v>1088</v>
      </c>
      <c r="B800" s="59">
        <v>44882</v>
      </c>
      <c r="C800" s="59">
        <v>44838</v>
      </c>
      <c r="D800" s="53" t="s">
        <v>1831</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5" t="s">
        <v>81</v>
      </c>
      <c r="J800" s="53"/>
      <c r="K800" s="51" t="str">
        <f ca="1">LeaveTracker[[#This Row],[Days]]&amp;" "&amp;LeaveTracker[[#This Row],[Type of Leave]]</f>
        <v>2 SL</v>
      </c>
      <c r="L800" s="9">
        <f ca="1">NETWORKDAYS(LeaveTracker[[#This Row],[Start Date]],LeaveTracker[[#This Row],[End Date]],lstHolidays)</f>
        <v>2</v>
      </c>
      <c r="M800" s="9"/>
    </row>
    <row r="801" spans="1:13" ht="30" customHeight="1" x14ac:dyDescent="0.3">
      <c r="A801" s="51">
        <v>1089</v>
      </c>
      <c r="B801" s="59">
        <v>44882</v>
      </c>
      <c r="C801" s="59">
        <v>44855</v>
      </c>
      <c r="D801" s="53" t="s">
        <v>1840</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5" t="s">
        <v>81</v>
      </c>
      <c r="J801" s="53"/>
      <c r="K801" s="51" t="str">
        <f ca="1">LeaveTracker[[#This Row],[Days]]&amp;" "&amp;LeaveTracker[[#This Row],[Type of Leave]]</f>
        <v>2 SL</v>
      </c>
      <c r="L801" s="9">
        <f ca="1">NETWORKDAYS(LeaveTracker[[#This Row],[Start Date]],LeaveTracker[[#This Row],[End Date]],lstHolidays)</f>
        <v>2</v>
      </c>
      <c r="M801" s="9"/>
    </row>
    <row r="802" spans="1:13" ht="30" customHeight="1" x14ac:dyDescent="0.3">
      <c r="A802" s="51">
        <v>1090</v>
      </c>
      <c r="B802" s="59">
        <v>44882</v>
      </c>
      <c r="C802" s="59">
        <v>44873</v>
      </c>
      <c r="D802" s="53" t="s">
        <v>1840</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5" t="s">
        <v>81</v>
      </c>
      <c r="J802" s="53"/>
      <c r="K802" s="51" t="str">
        <f ca="1">LeaveTracker[[#This Row],[Days]]&amp;" "&amp;LeaveTracker[[#This Row],[Type of Leave]]</f>
        <v>1 SL</v>
      </c>
      <c r="L802" s="9">
        <f ca="1">NETWORKDAYS(LeaveTracker[[#This Row],[Start Date]],LeaveTracker[[#This Row],[End Date]],lstHolidays)</f>
        <v>1</v>
      </c>
      <c r="M802" s="9"/>
    </row>
    <row r="803" spans="1:13" ht="30" customHeight="1" x14ac:dyDescent="0.3">
      <c r="A803" s="51">
        <v>1091</v>
      </c>
      <c r="B803" s="59">
        <v>44882</v>
      </c>
      <c r="C803" s="59">
        <v>44867</v>
      </c>
      <c r="D803" s="53" t="s">
        <v>1840</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5" t="s">
        <v>81</v>
      </c>
      <c r="J803" s="53"/>
      <c r="K803" s="51" t="str">
        <f ca="1">LeaveTracker[[#This Row],[Days]]&amp;" "&amp;LeaveTracker[[#This Row],[Type of Leave]]</f>
        <v>1 SL</v>
      </c>
      <c r="L803" s="9">
        <f ca="1">NETWORKDAYS(LeaveTracker[[#This Row],[Start Date]],LeaveTracker[[#This Row],[End Date]],lstHolidays)</f>
        <v>1</v>
      </c>
      <c r="M803" s="9"/>
    </row>
    <row r="804" spans="1:13" ht="30" customHeight="1" x14ac:dyDescent="0.3">
      <c r="A804" s="51">
        <v>1092</v>
      </c>
      <c r="B804" s="59">
        <v>44882</v>
      </c>
      <c r="C804" s="59">
        <v>44851</v>
      </c>
      <c r="D804" s="53" t="s">
        <v>1839</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5" t="s">
        <v>82</v>
      </c>
      <c r="J804" s="53" t="s">
        <v>1738</v>
      </c>
      <c r="K804" s="51" t="str">
        <f ca="1">LeaveTracker[[#This Row],[Days]]&amp;" "&amp;LeaveTracker[[#This Row],[Type of Leave]]</f>
        <v>4 VL</v>
      </c>
      <c r="L804" s="9">
        <f ca="1">NETWORKDAYS(LeaveTracker[[#This Row],[Start Date]],LeaveTracker[[#This Row],[End Date]],lstHolidays)</f>
        <v>4</v>
      </c>
      <c r="M804" s="9"/>
    </row>
    <row r="805" spans="1:13" ht="30" customHeight="1" x14ac:dyDescent="0.3">
      <c r="A805" s="51">
        <v>1093</v>
      </c>
      <c r="B805" s="59">
        <v>44882</v>
      </c>
      <c r="C805" s="59">
        <v>44859</v>
      </c>
      <c r="D805" s="53" t="s">
        <v>1891</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5" t="s">
        <v>81</v>
      </c>
      <c r="J805" s="53"/>
      <c r="K805" s="51" t="str">
        <f ca="1">LeaveTracker[[#This Row],[Days]]&amp;" "&amp;LeaveTracker[[#This Row],[Type of Leave]]</f>
        <v>1 SL</v>
      </c>
      <c r="L805" s="9">
        <f ca="1">NETWORKDAYS(LeaveTracker[[#This Row],[Start Date]],LeaveTracker[[#This Row],[End Date]],lstHolidays)</f>
        <v>1</v>
      </c>
      <c r="M805" s="9"/>
    </row>
    <row r="806" spans="1:13" ht="30" customHeight="1" x14ac:dyDescent="0.3">
      <c r="A806" s="51">
        <v>1094</v>
      </c>
      <c r="B806" s="59">
        <v>44882</v>
      </c>
      <c r="C806" s="59">
        <v>44847</v>
      </c>
      <c r="D806" s="53" t="s">
        <v>1891</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5" t="s">
        <v>81</v>
      </c>
      <c r="J806" s="53"/>
      <c r="K806" s="51" t="str">
        <f ca="1">LeaveTracker[[#This Row],[Days]]&amp;" "&amp;LeaveTracker[[#This Row],[Type of Leave]]</f>
        <v>1 SL</v>
      </c>
      <c r="L806" s="9">
        <f ca="1">NETWORKDAYS(LeaveTracker[[#This Row],[Start Date]],LeaveTracker[[#This Row],[End Date]],lstHolidays)</f>
        <v>1</v>
      </c>
      <c r="M806" s="9"/>
    </row>
    <row r="807" spans="1:13" ht="30" customHeight="1" x14ac:dyDescent="0.3">
      <c r="A807" s="51">
        <v>1095</v>
      </c>
      <c r="B807" s="59">
        <v>44882</v>
      </c>
      <c r="C807" s="59">
        <v>44840</v>
      </c>
      <c r="D807" s="53" t="s">
        <v>1891</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5" t="s">
        <v>81</v>
      </c>
      <c r="J807" s="53"/>
      <c r="K807" s="51" t="str">
        <f ca="1">LeaveTracker[[#This Row],[Days]]&amp;" "&amp;LeaveTracker[[#This Row],[Type of Leave]]</f>
        <v>2 SL</v>
      </c>
      <c r="L807" s="9">
        <f ca="1">NETWORKDAYS(LeaveTracker[[#This Row],[Start Date]],LeaveTracker[[#This Row],[End Date]],lstHolidays)</f>
        <v>2</v>
      </c>
      <c r="M807" s="9"/>
    </row>
    <row r="808" spans="1:13" ht="30" customHeight="1" x14ac:dyDescent="0.3">
      <c r="A808" s="51">
        <v>1096</v>
      </c>
      <c r="B808" s="59">
        <v>44882</v>
      </c>
      <c r="C808" s="59">
        <v>44874</v>
      </c>
      <c r="D808" s="53" t="s">
        <v>1891</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5" t="s">
        <v>81</v>
      </c>
      <c r="J808" s="53"/>
      <c r="K808" s="51" t="str">
        <f ca="1">LeaveTracker[[#This Row],[Days]]&amp;" "&amp;LeaveTracker[[#This Row],[Type of Leave]]</f>
        <v>2 SL</v>
      </c>
      <c r="L808" s="9">
        <f ca="1">NETWORKDAYS(LeaveTracker[[#This Row],[Start Date]],LeaveTracker[[#This Row],[End Date]],lstHolidays)</f>
        <v>2</v>
      </c>
      <c r="M808" s="9"/>
    </row>
    <row r="809" spans="1:13" ht="30" customHeight="1" x14ac:dyDescent="0.3">
      <c r="A809" s="51">
        <v>1097</v>
      </c>
      <c r="B809" s="59">
        <v>44882</v>
      </c>
      <c r="C809" s="59">
        <v>44851</v>
      </c>
      <c r="D809" s="53" t="s">
        <v>1822</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5" t="s">
        <v>82</v>
      </c>
      <c r="J809" s="53"/>
      <c r="K809" s="51" t="str">
        <f ca="1">LeaveTracker[[#This Row],[Days]]&amp;" "&amp;LeaveTracker[[#This Row],[Type of Leave]]</f>
        <v>1 VL</v>
      </c>
      <c r="L809" s="9">
        <f ca="1">NETWORKDAYS(LeaveTracker[[#This Row],[Start Date]],LeaveTracker[[#This Row],[End Date]],lstHolidays)</f>
        <v>1</v>
      </c>
      <c r="M809" s="9"/>
    </row>
    <row r="810" spans="1:13" ht="30" customHeight="1" x14ac:dyDescent="0.3">
      <c r="A810" s="51">
        <v>1098</v>
      </c>
      <c r="B810" s="59">
        <v>44882</v>
      </c>
      <c r="C810" s="59">
        <v>44851</v>
      </c>
      <c r="D810" s="53" t="s">
        <v>1822</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5" t="s">
        <v>299</v>
      </c>
      <c r="J810" s="53" t="s">
        <v>1807</v>
      </c>
      <c r="K810" s="51" t="str">
        <f ca="1">LeaveTracker[[#This Row],[Days]]&amp;" "&amp;LeaveTracker[[#This Row],[Type of Leave]]</f>
        <v>1 OTHER</v>
      </c>
      <c r="L810" s="9">
        <f ca="1">NETWORKDAYS(LeaveTracker[[#This Row],[Start Date]],LeaveTracker[[#This Row],[End Date]],lstHolidays)</f>
        <v>1</v>
      </c>
      <c r="M810" s="9"/>
    </row>
    <row r="811" spans="1:13" ht="30" customHeight="1" x14ac:dyDescent="0.3">
      <c r="A811" s="51">
        <v>1099</v>
      </c>
      <c r="B811" s="59">
        <v>44882</v>
      </c>
      <c r="C811" s="59">
        <v>44869</v>
      </c>
      <c r="D811" s="53" t="s">
        <v>1823</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5" t="s">
        <v>81</v>
      </c>
      <c r="J811" s="53"/>
      <c r="K811" s="51" t="str">
        <f ca="1">LeaveTracker[[#This Row],[Days]]&amp;" "&amp;LeaveTracker[[#This Row],[Type of Leave]]</f>
        <v>1 SL</v>
      </c>
      <c r="L811" s="9">
        <f ca="1">NETWORKDAYS(LeaveTracker[[#This Row],[Start Date]],LeaveTracker[[#This Row],[End Date]],lstHolidays)</f>
        <v>1</v>
      </c>
      <c r="M811" s="9"/>
    </row>
    <row r="812" spans="1:13" ht="30" customHeight="1" x14ac:dyDescent="0.3">
      <c r="A812" s="51">
        <v>1100</v>
      </c>
      <c r="B812" s="59">
        <v>44882</v>
      </c>
      <c r="C812" s="59">
        <v>44851</v>
      </c>
      <c r="D812" s="53" t="s">
        <v>1823</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5" t="s">
        <v>81</v>
      </c>
      <c r="J812" s="53"/>
      <c r="K812" s="51" t="str">
        <f ca="1">LeaveTracker[[#This Row],[Days]]&amp;" "&amp;LeaveTracker[[#This Row],[Type of Leave]]</f>
        <v>1 SL</v>
      </c>
      <c r="L812" s="9">
        <f ca="1">NETWORKDAYS(LeaveTracker[[#This Row],[Start Date]],LeaveTracker[[#This Row],[End Date]],lstHolidays)</f>
        <v>1</v>
      </c>
      <c r="M812" s="9"/>
    </row>
    <row r="813" spans="1:13" ht="30" customHeight="1" x14ac:dyDescent="0.3">
      <c r="A813" s="51">
        <v>1101</v>
      </c>
      <c r="B813" s="59">
        <v>44882</v>
      </c>
      <c r="C813" s="59">
        <v>44879</v>
      </c>
      <c r="D813" s="53" t="s">
        <v>1823</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5" t="s">
        <v>299</v>
      </c>
      <c r="J813" s="53" t="s">
        <v>1807</v>
      </c>
      <c r="K813" s="51" t="str">
        <f ca="1">LeaveTracker[[#This Row],[Days]]&amp;" "&amp;LeaveTracker[[#This Row],[Type of Leave]]</f>
        <v>1 OTHER</v>
      </c>
      <c r="L813" s="9">
        <f ca="1">NETWORKDAYS(LeaveTracker[[#This Row],[Start Date]],LeaveTracker[[#This Row],[End Date]],lstHolidays)</f>
        <v>1</v>
      </c>
      <c r="M813" s="9"/>
    </row>
    <row r="814" spans="1:13" ht="30" customHeight="1" x14ac:dyDescent="0.3">
      <c r="A814" s="51">
        <v>1102</v>
      </c>
      <c r="B814" s="59">
        <v>44882</v>
      </c>
      <c r="C814" s="59">
        <v>44876</v>
      </c>
      <c r="D814" s="53" t="s">
        <v>1851</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5" t="s">
        <v>82</v>
      </c>
      <c r="J814" s="53" t="s">
        <v>1738</v>
      </c>
      <c r="K814" s="51" t="str">
        <f ca="1">LeaveTracker[[#This Row],[Days]]&amp;" "&amp;LeaveTracker[[#This Row],[Type of Leave]]</f>
        <v>3 VL</v>
      </c>
      <c r="L814" s="9">
        <f ca="1">NETWORKDAYS(LeaveTracker[[#This Row],[Start Date]],LeaveTracker[[#This Row],[End Date]],lstHolidays)</f>
        <v>3</v>
      </c>
      <c r="M814" s="9"/>
    </row>
    <row r="815" spans="1:13" ht="30" customHeight="1" x14ac:dyDescent="0.3">
      <c r="A815" s="51">
        <v>1103</v>
      </c>
      <c r="B815" s="59">
        <v>44882</v>
      </c>
      <c r="C815" s="59">
        <v>44875</v>
      </c>
      <c r="D815" s="53" t="s">
        <v>1827</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5" t="s">
        <v>81</v>
      </c>
      <c r="J815" s="53"/>
      <c r="K815" s="51" t="str">
        <f ca="1">LeaveTracker[[#This Row],[Days]]&amp;" "&amp;LeaveTracker[[#This Row],[Type of Leave]]</f>
        <v>3 SL</v>
      </c>
      <c r="L815" s="9">
        <f ca="1">NETWORKDAYS(LeaveTracker[[#This Row],[Start Date]],LeaveTracker[[#This Row],[End Date]],lstHolidays)</f>
        <v>3</v>
      </c>
      <c r="M815" s="9"/>
    </row>
    <row r="816" spans="1:13" ht="30" customHeight="1" x14ac:dyDescent="0.3">
      <c r="A816" s="51">
        <v>1104</v>
      </c>
      <c r="B816" s="59">
        <v>44882</v>
      </c>
      <c r="C816" s="59">
        <v>44844</v>
      </c>
      <c r="D816" s="53" t="s">
        <v>1827</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5" t="s">
        <v>82</v>
      </c>
      <c r="J816" s="53"/>
      <c r="K816" s="51" t="str">
        <f ca="1">LeaveTracker[[#This Row],[Days]]&amp;" "&amp;LeaveTracker[[#This Row],[Type of Leave]]</f>
        <v>3 VL</v>
      </c>
      <c r="L816" s="9">
        <f ca="1">NETWORKDAYS(LeaveTracker[[#This Row],[Start Date]],LeaveTracker[[#This Row],[End Date]],lstHolidays)</f>
        <v>3</v>
      </c>
      <c r="M816" s="9"/>
    </row>
    <row r="817" spans="1:13" ht="30" customHeight="1" x14ac:dyDescent="0.3">
      <c r="A817" s="51">
        <v>1105</v>
      </c>
      <c r="B817" s="59">
        <v>44882</v>
      </c>
      <c r="C817" s="59">
        <v>44860</v>
      </c>
      <c r="D817" s="53" t="s">
        <v>1896</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5" t="s">
        <v>81</v>
      </c>
      <c r="J817" s="53"/>
      <c r="K817" s="51" t="str">
        <f ca="1">LeaveTracker[[#This Row],[Days]]&amp;" "&amp;LeaveTracker[[#This Row],[Type of Leave]]</f>
        <v>2 SL</v>
      </c>
      <c r="L817" s="9">
        <f ca="1">NETWORKDAYS(LeaveTracker[[#This Row],[Start Date]],LeaveTracker[[#This Row],[End Date]],lstHolidays)</f>
        <v>2</v>
      </c>
      <c r="M817" s="9"/>
    </row>
    <row r="818" spans="1:13" ht="30" customHeight="1" x14ac:dyDescent="0.3">
      <c r="A818" s="51">
        <v>1106</v>
      </c>
      <c r="B818" s="59">
        <v>44882</v>
      </c>
      <c r="C818" s="59">
        <v>44867</v>
      </c>
      <c r="D818" s="53" t="s">
        <v>1873</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5" t="s">
        <v>82</v>
      </c>
      <c r="J818" s="53"/>
      <c r="K818" s="51" t="str">
        <f ca="1">LeaveTracker[[#This Row],[Days]]&amp;" "&amp;LeaveTracker[[#This Row],[Type of Leave]]</f>
        <v>5 VL</v>
      </c>
      <c r="L818" s="9">
        <f ca="1">NETWORKDAYS(LeaveTracker[[#This Row],[Start Date]],LeaveTracker[[#This Row],[End Date]],lstHolidays)</f>
        <v>5</v>
      </c>
      <c r="M818" s="9"/>
    </row>
    <row r="819" spans="1:13" ht="30" customHeight="1" x14ac:dyDescent="0.3">
      <c r="A819" s="51">
        <v>1107</v>
      </c>
      <c r="B819" s="59">
        <v>44882</v>
      </c>
      <c r="C819" s="59">
        <v>44840</v>
      </c>
      <c r="D819" s="53" t="s">
        <v>1760</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5" t="s">
        <v>81</v>
      </c>
      <c r="J819" s="53"/>
      <c r="K819" s="51" t="str">
        <f ca="1">LeaveTracker[[#This Row],[Days]]&amp;" "&amp;LeaveTracker[[#This Row],[Type of Leave]]</f>
        <v>2 SL</v>
      </c>
      <c r="L819" s="9">
        <f ca="1">NETWORKDAYS(LeaveTracker[[#This Row],[Start Date]],LeaveTracker[[#This Row],[End Date]],lstHolidays)</f>
        <v>2</v>
      </c>
      <c r="M819" s="9"/>
    </row>
    <row r="820" spans="1:13" ht="30" customHeight="1" x14ac:dyDescent="0.3">
      <c r="A820" s="51">
        <v>1108</v>
      </c>
      <c r="B820" s="59">
        <v>44882</v>
      </c>
      <c r="C820" s="59">
        <v>44838</v>
      </c>
      <c r="D820" s="53" t="s">
        <v>1774</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5" t="s">
        <v>81</v>
      </c>
      <c r="J820" s="53"/>
      <c r="K820" s="51" t="str">
        <f ca="1">LeaveTracker[[#This Row],[Days]]&amp;" "&amp;LeaveTracker[[#This Row],[Type of Leave]]</f>
        <v>1 SL</v>
      </c>
      <c r="L820" s="9">
        <f ca="1">NETWORKDAYS(LeaveTracker[[#This Row],[Start Date]],LeaveTracker[[#This Row],[End Date]],lstHolidays)</f>
        <v>1</v>
      </c>
      <c r="M820" s="9"/>
    </row>
    <row r="821" spans="1:13" ht="30" customHeight="1" x14ac:dyDescent="0.3">
      <c r="A821" s="51">
        <v>1109</v>
      </c>
      <c r="B821" s="59">
        <v>44882</v>
      </c>
      <c r="C821" s="59">
        <v>44862</v>
      </c>
      <c r="D821" s="53" t="s">
        <v>1945</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5" t="s">
        <v>82</v>
      </c>
      <c r="J821" s="53"/>
      <c r="K821" s="51" t="str">
        <f ca="1">LeaveTracker[[#This Row],[Days]]&amp;" "&amp;LeaveTracker[[#This Row],[Type of Leave]]</f>
        <v>1 VL</v>
      </c>
      <c r="L821" s="9">
        <f ca="1">NETWORKDAYS(LeaveTracker[[#This Row],[Start Date]],LeaveTracker[[#This Row],[End Date]],lstHolidays)</f>
        <v>1</v>
      </c>
      <c r="M821" s="9"/>
    </row>
    <row r="822" spans="1:13" ht="30" customHeight="1" x14ac:dyDescent="0.3">
      <c r="A822" s="51">
        <v>1109</v>
      </c>
      <c r="B822" s="59">
        <v>44882</v>
      </c>
      <c r="C822" s="59">
        <v>44862</v>
      </c>
      <c r="D822" s="53" t="s">
        <v>1945</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5" t="s">
        <v>82</v>
      </c>
      <c r="J822" s="53"/>
      <c r="K822" s="51" t="str">
        <f ca="1">LeaveTracker[[#This Row],[Days]]&amp;" "&amp;LeaveTracker[[#This Row],[Type of Leave]]</f>
        <v>1 VL</v>
      </c>
      <c r="L822" s="9">
        <f ca="1">NETWORKDAYS(LeaveTracker[[#This Row],[Start Date]],LeaveTracker[[#This Row],[End Date]],lstHolidays)</f>
        <v>1</v>
      </c>
      <c r="M822" s="9"/>
    </row>
    <row r="823" spans="1:13" ht="30" customHeight="1" x14ac:dyDescent="0.3">
      <c r="A823" s="51">
        <v>1109</v>
      </c>
      <c r="B823" s="59">
        <v>44882</v>
      </c>
      <c r="C823" s="59">
        <v>44862</v>
      </c>
      <c r="D823" s="53" t="s">
        <v>1945</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5" t="s">
        <v>82</v>
      </c>
      <c r="J823" s="53"/>
      <c r="K823" s="51" t="str">
        <f ca="1">LeaveTracker[[#This Row],[Days]]&amp;" "&amp;LeaveTracker[[#This Row],[Type of Leave]]</f>
        <v>1 VL</v>
      </c>
      <c r="L823" s="9">
        <f ca="1">NETWORKDAYS(LeaveTracker[[#This Row],[Start Date]],LeaveTracker[[#This Row],[End Date]],lstHolidays)</f>
        <v>1</v>
      </c>
      <c r="M823" s="9"/>
    </row>
    <row r="824" spans="1:13" ht="30" customHeight="1" x14ac:dyDescent="0.3">
      <c r="A824" s="51">
        <v>1110</v>
      </c>
      <c r="B824" s="59">
        <v>44893</v>
      </c>
      <c r="C824" s="59">
        <v>44872</v>
      </c>
      <c r="D824" s="53" t="s">
        <v>1967</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5" t="s">
        <v>76</v>
      </c>
      <c r="J824" s="53"/>
      <c r="K824" s="51" t="str">
        <f ca="1">LeaveTracker[[#This Row],[Days]]&amp;" "&amp;LeaveTracker[[#This Row],[Type of Leave]]</f>
        <v>73 Maternity</v>
      </c>
      <c r="L824" s="9">
        <f ca="1">NETWORKDAYS(LeaveTracker[[#This Row],[Start Date]],LeaveTracker[[#This Row],[End Date]],lstHolidays)</f>
        <v>73</v>
      </c>
      <c r="M824" s="9"/>
    </row>
    <row r="825" spans="1:13" ht="30" customHeight="1" x14ac:dyDescent="0.3">
      <c r="A825" s="51">
        <v>1111</v>
      </c>
      <c r="B825" s="59">
        <v>44893</v>
      </c>
      <c r="C825" s="59">
        <v>44886</v>
      </c>
      <c r="D825" s="53" t="s">
        <v>1859</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5" t="s">
        <v>82</v>
      </c>
      <c r="J825" s="53"/>
      <c r="K825" s="51" t="str">
        <f ca="1">LeaveTracker[[#This Row],[Days]]&amp;" "&amp;LeaveTracker[[#This Row],[Type of Leave]]</f>
        <v>1 VL</v>
      </c>
      <c r="L825" s="9">
        <f ca="1">NETWORKDAYS(LeaveTracker[[#This Row],[Start Date]],LeaveTracker[[#This Row],[End Date]],lstHolidays)</f>
        <v>1</v>
      </c>
      <c r="M825" s="9"/>
    </row>
    <row r="826" spans="1:13" ht="30" customHeight="1" x14ac:dyDescent="0.3">
      <c r="A826" s="51">
        <v>1111</v>
      </c>
      <c r="B826" s="59">
        <v>44893</v>
      </c>
      <c r="C826" s="59">
        <v>44886</v>
      </c>
      <c r="D826" s="53" t="s">
        <v>1859</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5" t="s">
        <v>82</v>
      </c>
      <c r="J826" s="53"/>
      <c r="K826" s="51" t="str">
        <f ca="1">LeaveTracker[[#This Row],[Days]]&amp;" "&amp;LeaveTracker[[#This Row],[Type of Leave]]</f>
        <v>1 VL</v>
      </c>
      <c r="L826" s="9">
        <f ca="1">NETWORKDAYS(LeaveTracker[[#This Row],[Start Date]],LeaveTracker[[#This Row],[End Date]],lstHolidays)</f>
        <v>1</v>
      </c>
      <c r="M826" s="9"/>
    </row>
    <row r="827" spans="1:13" ht="30" customHeight="1" x14ac:dyDescent="0.3">
      <c r="A827" s="51">
        <v>1112</v>
      </c>
      <c r="B827" s="59">
        <v>44893</v>
      </c>
      <c r="C827" s="59">
        <v>44882</v>
      </c>
      <c r="D827" s="53" t="s">
        <v>1968</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5" t="s">
        <v>81</v>
      </c>
      <c r="J827" s="53"/>
      <c r="K827" s="51" t="str">
        <f ca="1">LeaveTracker[[#This Row],[Days]]&amp;" "&amp;LeaveTracker[[#This Row],[Type of Leave]]</f>
        <v>3 SL</v>
      </c>
      <c r="L827" s="9">
        <f ca="1">NETWORKDAYS(LeaveTracker[[#This Row],[Start Date]],LeaveTracker[[#This Row],[End Date]],lstHolidays)</f>
        <v>3</v>
      </c>
      <c r="M827" s="9"/>
    </row>
    <row r="828" spans="1:13" ht="30" customHeight="1" x14ac:dyDescent="0.3">
      <c r="A828" s="51">
        <v>1113</v>
      </c>
      <c r="B828" s="59">
        <v>44893</v>
      </c>
      <c r="C828" s="59">
        <v>44882</v>
      </c>
      <c r="D828" s="53" t="s">
        <v>1938</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5" t="s">
        <v>81</v>
      </c>
      <c r="J828" s="53"/>
      <c r="K828" s="51" t="str">
        <f ca="1">LeaveTracker[[#This Row],[Days]]&amp;" "&amp;LeaveTracker[[#This Row],[Type of Leave]]</f>
        <v>19 SL</v>
      </c>
      <c r="L828" s="9">
        <f ca="1">NETWORKDAYS(LeaveTracker[[#This Row],[Start Date]],LeaveTracker[[#This Row],[End Date]],lstHolidays)</f>
        <v>19</v>
      </c>
      <c r="M828" s="9"/>
    </row>
    <row r="829" spans="1:13" ht="30" customHeight="1" x14ac:dyDescent="0.3">
      <c r="A829" s="51">
        <v>1114</v>
      </c>
      <c r="B829" s="59">
        <v>44893</v>
      </c>
      <c r="C829" s="59">
        <v>44875</v>
      </c>
      <c r="D829" s="53" t="s">
        <v>1969</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5" t="s">
        <v>82</v>
      </c>
      <c r="J829" s="53" t="s">
        <v>1738</v>
      </c>
      <c r="K829" s="51" t="str">
        <f ca="1">LeaveTracker[[#This Row],[Days]]&amp;" "&amp;LeaveTracker[[#This Row],[Type of Leave]]</f>
        <v>3 VL</v>
      </c>
      <c r="L829" s="9">
        <f ca="1">NETWORKDAYS(LeaveTracker[[#This Row],[Start Date]],LeaveTracker[[#This Row],[End Date]],lstHolidays)</f>
        <v>3</v>
      </c>
      <c r="M829" s="9"/>
    </row>
    <row r="830" spans="1:13" ht="30" customHeight="1" x14ac:dyDescent="0.3">
      <c r="A830" s="51">
        <v>1115</v>
      </c>
      <c r="B830" s="59">
        <v>44893</v>
      </c>
      <c r="C830" s="59">
        <v>44848</v>
      </c>
      <c r="D830" s="53" t="s">
        <v>1970</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5" t="s">
        <v>299</v>
      </c>
      <c r="J830" s="53" t="s">
        <v>1965</v>
      </c>
      <c r="K830" s="51" t="str">
        <f ca="1">LeaveTracker[[#This Row],[Days]]&amp;" "&amp;LeaveTracker[[#This Row],[Type of Leave]]</f>
        <v>3 OTHER</v>
      </c>
      <c r="L830" s="9">
        <f ca="1">NETWORKDAYS(LeaveTracker[[#This Row],[Start Date]],LeaveTracker[[#This Row],[End Date]],lstHolidays)</f>
        <v>3</v>
      </c>
      <c r="M830" s="9"/>
    </row>
    <row r="831" spans="1:13" ht="30" customHeight="1" x14ac:dyDescent="0.3">
      <c r="A831" s="51">
        <v>1116</v>
      </c>
      <c r="B831" s="59">
        <v>44893</v>
      </c>
      <c r="C831" s="59">
        <v>44867</v>
      </c>
      <c r="D831" s="53" t="s">
        <v>1833</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5" t="s">
        <v>1025</v>
      </c>
      <c r="J831" s="53" t="s">
        <v>1905</v>
      </c>
      <c r="K831" s="51" t="str">
        <f ca="1">LeaveTracker[[#This Row],[Days]]&amp;" "&amp;LeaveTracker[[#This Row],[Type of Leave]]</f>
        <v>1 WITHOUTPAY</v>
      </c>
      <c r="L831" s="9">
        <f ca="1">NETWORKDAYS(LeaveTracker[[#This Row],[Start Date]],LeaveTracker[[#This Row],[End Date]],lstHolidays)</f>
        <v>1</v>
      </c>
      <c r="M831" s="9"/>
    </row>
    <row r="832" spans="1:13" ht="30" customHeight="1" x14ac:dyDescent="0.3">
      <c r="A832" s="51">
        <v>1117</v>
      </c>
      <c r="B832" s="59">
        <v>44893</v>
      </c>
      <c r="C832" s="59">
        <v>44867</v>
      </c>
      <c r="D832" s="53" t="s">
        <v>1971</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5" t="s">
        <v>1025</v>
      </c>
      <c r="J832" s="53" t="s">
        <v>1905</v>
      </c>
      <c r="K832" s="51" t="str">
        <f ca="1">LeaveTracker[[#This Row],[Days]]&amp;" "&amp;LeaveTracker[[#This Row],[Type of Leave]]</f>
        <v>1 WITHOUTPAY</v>
      </c>
      <c r="L832" s="9">
        <f ca="1">NETWORKDAYS(LeaveTracker[[#This Row],[Start Date]],LeaveTracker[[#This Row],[End Date]],lstHolidays)</f>
        <v>1</v>
      </c>
      <c r="M832" s="9"/>
    </row>
    <row r="833" spans="1:13" ht="30" customHeight="1" x14ac:dyDescent="0.3">
      <c r="A833" s="51">
        <v>1118</v>
      </c>
      <c r="B833" s="59">
        <v>44893</v>
      </c>
      <c r="C833" s="59">
        <v>44845</v>
      </c>
      <c r="D833" s="53" t="s">
        <v>1972</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5" t="s">
        <v>1025</v>
      </c>
      <c r="J833" s="53" t="s">
        <v>1905</v>
      </c>
      <c r="K833" s="51" t="str">
        <f ca="1">LeaveTracker[[#This Row],[Days]]&amp;" "&amp;LeaveTracker[[#This Row],[Type of Leave]]</f>
        <v>1 WITHOUTPAY</v>
      </c>
      <c r="L833" s="9">
        <f ca="1">NETWORKDAYS(LeaveTracker[[#This Row],[Start Date]],LeaveTracker[[#This Row],[End Date]],lstHolidays)</f>
        <v>1</v>
      </c>
      <c r="M833" s="9"/>
    </row>
    <row r="834" spans="1:13" ht="30" customHeight="1" x14ac:dyDescent="0.3">
      <c r="A834" s="51">
        <v>1119</v>
      </c>
      <c r="B834" s="59">
        <v>44893</v>
      </c>
      <c r="C834" s="59">
        <v>44872</v>
      </c>
      <c r="D834" s="53" t="s">
        <v>1848</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5" t="s">
        <v>82</v>
      </c>
      <c r="J834" s="53"/>
      <c r="K834" s="51" t="str">
        <f ca="1">LeaveTracker[[#This Row],[Days]]&amp;" "&amp;LeaveTracker[[#This Row],[Type of Leave]]</f>
        <v>7 VL</v>
      </c>
      <c r="L834" s="9">
        <f ca="1">NETWORKDAYS(LeaveTracker[[#This Row],[Start Date]],LeaveTracker[[#This Row],[End Date]],lstHolidays)</f>
        <v>7</v>
      </c>
      <c r="M834" s="9"/>
    </row>
    <row r="835" spans="1:13" ht="30" customHeight="1" x14ac:dyDescent="0.3">
      <c r="A835" s="51">
        <v>1120</v>
      </c>
      <c r="B835" s="59">
        <v>44893</v>
      </c>
      <c r="C835" s="59">
        <v>44859</v>
      </c>
      <c r="D835" s="53" t="s">
        <v>1848</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5" t="s">
        <v>81</v>
      </c>
      <c r="J835" s="53"/>
      <c r="K835" s="51" t="str">
        <f ca="1">LeaveTracker[[#This Row],[Days]]&amp;" "&amp;LeaveTracker[[#This Row],[Type of Leave]]</f>
        <v>1 SL</v>
      </c>
      <c r="L835" s="9">
        <f ca="1">NETWORKDAYS(LeaveTracker[[#This Row],[Start Date]],LeaveTracker[[#This Row],[End Date]],lstHolidays)</f>
        <v>1</v>
      </c>
      <c r="M835" s="9"/>
    </row>
    <row r="836" spans="1:13" ht="30" customHeight="1" x14ac:dyDescent="0.3">
      <c r="A836" s="51">
        <v>1121</v>
      </c>
      <c r="B836" s="59">
        <v>44893</v>
      </c>
      <c r="C836" s="59">
        <v>44851</v>
      </c>
      <c r="D836" s="53" t="s">
        <v>1848</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5" t="s">
        <v>81</v>
      </c>
      <c r="J836" s="53"/>
      <c r="K836" s="51" t="str">
        <f ca="1">LeaveTracker[[#This Row],[Days]]&amp;" "&amp;LeaveTracker[[#This Row],[Type of Leave]]</f>
        <v>3 SL</v>
      </c>
      <c r="L836" s="9">
        <f ca="1">NETWORKDAYS(LeaveTracker[[#This Row],[Start Date]],LeaveTracker[[#This Row],[End Date]],lstHolidays)</f>
        <v>3</v>
      </c>
      <c r="M836" s="9"/>
    </row>
    <row r="837" spans="1:13" ht="30" customHeight="1" x14ac:dyDescent="0.3">
      <c r="A837" s="51">
        <v>1122</v>
      </c>
      <c r="B837" s="59">
        <v>44893</v>
      </c>
      <c r="C837" s="59">
        <v>44844</v>
      </c>
      <c r="D837" s="53" t="s">
        <v>1968</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5" t="s">
        <v>81</v>
      </c>
      <c r="J837" s="53"/>
      <c r="K837" s="51" t="str">
        <f ca="1">LeaveTracker[[#This Row],[Days]]&amp;" "&amp;LeaveTracker[[#This Row],[Type of Leave]]</f>
        <v>10 SL</v>
      </c>
      <c r="L837" s="9">
        <f ca="1">NETWORKDAYS(LeaveTracker[[#This Row],[Start Date]],LeaveTracker[[#This Row],[End Date]],lstHolidays)</f>
        <v>10</v>
      </c>
      <c r="M837" s="9"/>
    </row>
    <row r="838" spans="1:13" ht="30" customHeight="1" x14ac:dyDescent="0.3">
      <c r="A838" s="51">
        <v>1123</v>
      </c>
      <c r="B838" s="59">
        <v>44893</v>
      </c>
      <c r="C838" s="59">
        <v>44870</v>
      </c>
      <c r="D838" s="53" t="s">
        <v>1968</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5" t="s">
        <v>82</v>
      </c>
      <c r="J838" s="53"/>
      <c r="K838" s="51" t="str">
        <f ca="1">LeaveTracker[[#This Row],[Days]]&amp;" "&amp;LeaveTracker[[#This Row],[Type of Leave]]</f>
        <v>1 VL</v>
      </c>
      <c r="L838" s="9">
        <f ca="1">NETWORKDAYS(LeaveTracker[[#This Row],[Start Date]],LeaveTracker[[#This Row],[End Date]],lstHolidays)</f>
        <v>1</v>
      </c>
      <c r="M838" s="9"/>
    </row>
    <row r="839" spans="1:13" ht="30" customHeight="1" x14ac:dyDescent="0.3">
      <c r="A839" s="51">
        <v>1123</v>
      </c>
      <c r="B839" s="59">
        <v>44893</v>
      </c>
      <c r="C839" s="59">
        <v>44870</v>
      </c>
      <c r="D839" s="53" t="s">
        <v>1968</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5" t="s">
        <v>82</v>
      </c>
      <c r="J839" s="53"/>
      <c r="K839" s="51" t="str">
        <f ca="1">LeaveTracker[[#This Row],[Days]]&amp;" "&amp;LeaveTracker[[#This Row],[Type of Leave]]</f>
        <v>2 VL</v>
      </c>
      <c r="L839" s="9">
        <f ca="1">NETWORKDAYS(LeaveTracker[[#This Row],[Start Date]],LeaveTracker[[#This Row],[End Date]],lstHolidays)</f>
        <v>2</v>
      </c>
      <c r="M839" s="9"/>
    </row>
    <row r="840" spans="1:13" ht="30" customHeight="1" x14ac:dyDescent="0.3">
      <c r="A840" s="51">
        <v>1124</v>
      </c>
      <c r="B840" s="59">
        <v>44893</v>
      </c>
      <c r="C840" s="59">
        <v>44837</v>
      </c>
      <c r="D840" s="53" t="s">
        <v>1973</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5" t="s">
        <v>299</v>
      </c>
      <c r="J840" s="53" t="s">
        <v>158</v>
      </c>
      <c r="K840" s="51" t="str">
        <f ca="1">LeaveTracker[[#This Row],[Days]]&amp;" "&amp;LeaveTracker[[#This Row],[Type of Leave]]</f>
        <v>1 OTHER</v>
      </c>
      <c r="L840" s="9">
        <f ca="1">NETWORKDAYS(LeaveTracker[[#This Row],[Start Date]],LeaveTracker[[#This Row],[End Date]],lstHolidays)</f>
        <v>1</v>
      </c>
      <c r="M840" s="9"/>
    </row>
    <row r="841" spans="1:13" ht="30" customHeight="1" x14ac:dyDescent="0.3">
      <c r="A841" s="51">
        <v>1125</v>
      </c>
      <c r="B841" s="59">
        <v>44893</v>
      </c>
      <c r="C841" s="59">
        <v>44861</v>
      </c>
      <c r="D841" s="53" t="s">
        <v>1973</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5" t="s">
        <v>82</v>
      </c>
      <c r="J841" s="53"/>
      <c r="K841" s="51" t="str">
        <f ca="1">LeaveTracker[[#This Row],[Days]]&amp;" "&amp;LeaveTracker[[#This Row],[Type of Leave]]</f>
        <v>11 VL</v>
      </c>
      <c r="L841" s="9">
        <f ca="1">NETWORKDAYS(LeaveTracker[[#This Row],[Start Date]],LeaveTracker[[#This Row],[End Date]],lstHolidays)</f>
        <v>11</v>
      </c>
      <c r="M841" s="9"/>
    </row>
    <row r="842" spans="1:13" ht="30" customHeight="1" x14ac:dyDescent="0.3">
      <c r="A842" s="51">
        <v>1126</v>
      </c>
      <c r="B842" s="59">
        <v>44893</v>
      </c>
      <c r="C842" s="59">
        <v>44838</v>
      </c>
      <c r="D842" s="53" t="s">
        <v>1974</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5" t="s">
        <v>299</v>
      </c>
      <c r="J842" s="53" t="s">
        <v>1807</v>
      </c>
      <c r="K842" s="51" t="str">
        <f ca="1">LeaveTracker[[#This Row],[Days]]&amp;" "&amp;LeaveTracker[[#This Row],[Type of Leave]]</f>
        <v>2 OTHER</v>
      </c>
      <c r="L842" s="9">
        <f ca="1">NETWORKDAYS(LeaveTracker[[#This Row],[Start Date]],LeaveTracker[[#This Row],[End Date]],lstHolidays)</f>
        <v>2</v>
      </c>
      <c r="M842" s="9"/>
    </row>
    <row r="843" spans="1:13" ht="30" customHeight="1" x14ac:dyDescent="0.3">
      <c r="A843" s="51">
        <v>1127</v>
      </c>
      <c r="B843" s="59">
        <v>44893</v>
      </c>
      <c r="C843" s="59">
        <v>44839</v>
      </c>
      <c r="D843" s="53" t="s">
        <v>1975</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5" t="s">
        <v>81</v>
      </c>
      <c r="J843" s="53"/>
      <c r="K843" s="51" t="str">
        <f ca="1">LeaveTracker[[#This Row],[Days]]&amp;" "&amp;LeaveTracker[[#This Row],[Type of Leave]]</f>
        <v>3 SL</v>
      </c>
      <c r="L843" s="9">
        <f ca="1">NETWORKDAYS(LeaveTracker[[#This Row],[Start Date]],LeaveTracker[[#This Row],[End Date]],lstHolidays)</f>
        <v>3</v>
      </c>
      <c r="M843" s="9"/>
    </row>
    <row r="844" spans="1:13" ht="30" customHeight="1" x14ac:dyDescent="0.3">
      <c r="A844" s="51">
        <v>1128</v>
      </c>
      <c r="B844" s="59">
        <v>44893</v>
      </c>
      <c r="C844" s="59">
        <v>44867</v>
      </c>
      <c r="D844" s="53" t="s">
        <v>1976</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5" t="s">
        <v>1025</v>
      </c>
      <c r="J844" s="53" t="s">
        <v>1905</v>
      </c>
      <c r="K844" s="51" t="str">
        <f ca="1">LeaveTracker[[#This Row],[Days]]&amp;" "&amp;LeaveTracker[[#This Row],[Type of Leave]]</f>
        <v>2 WITHOUTPAY</v>
      </c>
      <c r="L844" s="9">
        <f ca="1">NETWORKDAYS(LeaveTracker[[#This Row],[Start Date]],LeaveTracker[[#This Row],[End Date]],lstHolidays)</f>
        <v>2</v>
      </c>
      <c r="M844" s="9"/>
    </row>
    <row r="845" spans="1:13" ht="30" customHeight="1" x14ac:dyDescent="0.3">
      <c r="A845" s="51">
        <v>1129</v>
      </c>
      <c r="B845" s="59">
        <v>44893</v>
      </c>
      <c r="C845" s="59">
        <v>44881</v>
      </c>
      <c r="D845" s="53" t="s">
        <v>690</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5" t="s">
        <v>299</v>
      </c>
      <c r="J845" s="53" t="s">
        <v>1965</v>
      </c>
      <c r="K845" s="51" t="str">
        <f ca="1">LeaveTracker[[#This Row],[Days]]&amp;" "&amp;LeaveTracker[[#This Row],[Type of Leave]]</f>
        <v>5 OTHER</v>
      </c>
      <c r="L845" s="9">
        <f ca="1">NETWORKDAYS(LeaveTracker[[#This Row],[Start Date]],LeaveTracker[[#This Row],[End Date]],lstHolidays)</f>
        <v>5</v>
      </c>
      <c r="M845" s="9"/>
    </row>
    <row r="846" spans="1:13" ht="30" customHeight="1" x14ac:dyDescent="0.3">
      <c r="A846" s="51">
        <v>1130</v>
      </c>
      <c r="B846" s="59">
        <v>44893</v>
      </c>
      <c r="C846" s="59">
        <v>44862</v>
      </c>
      <c r="D846" s="53" t="s">
        <v>1325</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5" t="s">
        <v>82</v>
      </c>
      <c r="J846" s="53"/>
      <c r="K846" s="51" t="str">
        <f ca="1">LeaveTracker[[#This Row],[Days]]&amp;" "&amp;LeaveTracker[[#This Row],[Type of Leave]]</f>
        <v>1 VL</v>
      </c>
      <c r="L846" s="9">
        <f ca="1">NETWORKDAYS(LeaveTracker[[#This Row],[Start Date]],LeaveTracker[[#This Row],[End Date]],lstHolidays)</f>
        <v>1</v>
      </c>
      <c r="M846" s="9"/>
    </row>
    <row r="847" spans="1:13" ht="30" customHeight="1" x14ac:dyDescent="0.3">
      <c r="A847" s="51">
        <v>1131</v>
      </c>
      <c r="B847" s="59">
        <v>44893</v>
      </c>
      <c r="C847" s="59">
        <v>44886</v>
      </c>
      <c r="D847" s="53" t="s">
        <v>1325</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5" t="s">
        <v>81</v>
      </c>
      <c r="J847" s="53"/>
      <c r="K847" s="51" t="str">
        <f ca="1">LeaveTracker[[#This Row],[Days]]&amp;" "&amp;LeaveTracker[[#This Row],[Type of Leave]]</f>
        <v>3 SL</v>
      </c>
      <c r="L847" s="9">
        <f ca="1">NETWORKDAYS(LeaveTracker[[#This Row],[Start Date]],LeaveTracker[[#This Row],[End Date]],lstHolidays)</f>
        <v>3</v>
      </c>
      <c r="M847" s="9"/>
    </row>
    <row r="848" spans="1:13" ht="30" customHeight="1" x14ac:dyDescent="0.3">
      <c r="A848" s="51">
        <v>1132</v>
      </c>
      <c r="B848" s="59">
        <v>44893</v>
      </c>
      <c r="C848" s="59">
        <v>44851</v>
      </c>
      <c r="D848" s="53" t="s">
        <v>1977</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5" t="s">
        <v>82</v>
      </c>
      <c r="J848" s="53" t="s">
        <v>1738</v>
      </c>
      <c r="K848" s="51" t="str">
        <f ca="1">LeaveTracker[[#This Row],[Days]]&amp;" "&amp;LeaveTracker[[#This Row],[Type of Leave]]</f>
        <v>2 VL</v>
      </c>
      <c r="L848" s="9">
        <f ca="1">NETWORKDAYS(LeaveTracker[[#This Row],[Start Date]],LeaveTracker[[#This Row],[End Date]],lstHolidays)</f>
        <v>2</v>
      </c>
      <c r="M848" s="9"/>
    </row>
    <row r="849" spans="1:13" ht="30" customHeight="1" x14ac:dyDescent="0.3">
      <c r="A849" s="51">
        <v>1133</v>
      </c>
      <c r="B849" s="59">
        <v>44893</v>
      </c>
      <c r="C849" s="59">
        <v>44839</v>
      </c>
      <c r="D849" s="53" t="s">
        <v>1978</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5" t="s">
        <v>81</v>
      </c>
      <c r="J849" s="53"/>
      <c r="K849" s="51" t="str">
        <f ca="1">LeaveTracker[[#This Row],[Days]]&amp;" "&amp;LeaveTracker[[#This Row],[Type of Leave]]</f>
        <v>2 SL</v>
      </c>
      <c r="L849" s="9">
        <f ca="1">NETWORKDAYS(LeaveTracker[[#This Row],[Start Date]],LeaveTracker[[#This Row],[End Date]],lstHolidays)</f>
        <v>2</v>
      </c>
      <c r="M849" s="9"/>
    </row>
    <row r="850" spans="1:13" ht="30" customHeight="1" x14ac:dyDescent="0.3">
      <c r="A850" s="51">
        <v>1134</v>
      </c>
      <c r="B850" s="59">
        <v>44893</v>
      </c>
      <c r="C850" s="59">
        <v>44721</v>
      </c>
      <c r="D850" s="53" t="s">
        <v>1979</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5" t="s">
        <v>81</v>
      </c>
      <c r="J850" s="53"/>
      <c r="K850" s="51" t="str">
        <f ca="1">LeaveTracker[[#This Row],[Days]]&amp;" "&amp;LeaveTracker[[#This Row],[Type of Leave]]</f>
        <v>1 SL</v>
      </c>
      <c r="L850" s="9">
        <f ca="1">NETWORKDAYS(LeaveTracker[[#This Row],[Start Date]],LeaveTracker[[#This Row],[End Date]],lstHolidays)</f>
        <v>1</v>
      </c>
      <c r="M850" s="9"/>
    </row>
    <row r="851" spans="1:13" ht="30" customHeight="1" x14ac:dyDescent="0.3">
      <c r="A851" s="51">
        <v>1135</v>
      </c>
      <c r="B851" s="59">
        <v>44893</v>
      </c>
      <c r="C851" s="59">
        <v>44853</v>
      </c>
      <c r="D851" s="53" t="s">
        <v>1980</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5" t="s">
        <v>299</v>
      </c>
      <c r="J851" s="53" t="s">
        <v>1807</v>
      </c>
      <c r="K851" s="51" t="str">
        <f ca="1">LeaveTracker[[#This Row],[Days]]&amp;" "&amp;LeaveTracker[[#This Row],[Type of Leave]]</f>
        <v>1 OTHER</v>
      </c>
      <c r="L851" s="9">
        <f ca="1">NETWORKDAYS(LeaveTracker[[#This Row],[Start Date]],LeaveTracker[[#This Row],[End Date]],lstHolidays)</f>
        <v>1</v>
      </c>
      <c r="M851" s="9"/>
    </row>
    <row r="852" spans="1:13" ht="30" customHeight="1" x14ac:dyDescent="0.3">
      <c r="A852" s="51">
        <v>1136</v>
      </c>
      <c r="B852" s="59">
        <v>44893</v>
      </c>
      <c r="C852" s="59">
        <v>44844</v>
      </c>
      <c r="D852" s="53" t="s">
        <v>1980</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5" t="s">
        <v>81</v>
      </c>
      <c r="J852" s="53"/>
      <c r="K852" s="51" t="str">
        <f ca="1">LeaveTracker[[#This Row],[Days]]&amp;" "&amp;LeaveTracker[[#This Row],[Type of Leave]]</f>
        <v>1 SL</v>
      </c>
      <c r="L852" s="9">
        <f ca="1">NETWORKDAYS(LeaveTracker[[#This Row],[Start Date]],LeaveTracker[[#This Row],[End Date]],lstHolidays)</f>
        <v>1</v>
      </c>
      <c r="M852" s="9"/>
    </row>
    <row r="853" spans="1:13" ht="30" customHeight="1" x14ac:dyDescent="0.3">
      <c r="A853" s="51">
        <v>1137</v>
      </c>
      <c r="B853" s="59">
        <v>44893</v>
      </c>
      <c r="C853" s="59">
        <v>44621</v>
      </c>
      <c r="D853" s="53" t="s">
        <v>1981</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5" t="s">
        <v>82</v>
      </c>
      <c r="J853" s="53"/>
      <c r="K853" s="51" t="str">
        <f ca="1">LeaveTracker[[#This Row],[Days]]&amp;" "&amp;LeaveTracker[[#This Row],[Type of Leave]]</f>
        <v>21 VL</v>
      </c>
      <c r="L853" s="9">
        <f ca="1">NETWORKDAYS(LeaveTracker[[#This Row],[Start Date]],LeaveTracker[[#This Row],[End Date]],lstHolidays)</f>
        <v>21</v>
      </c>
      <c r="M853" s="9"/>
    </row>
    <row r="854" spans="1:13" ht="30" customHeight="1" x14ac:dyDescent="0.3">
      <c r="A854" s="51">
        <v>1138</v>
      </c>
      <c r="B854" s="59">
        <v>44893</v>
      </c>
      <c r="C854" s="59">
        <v>44752</v>
      </c>
      <c r="D854" s="53" t="s">
        <v>1982</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5" t="s">
        <v>299</v>
      </c>
      <c r="J854" s="53" t="s">
        <v>1807</v>
      </c>
      <c r="K854" s="51" t="str">
        <f ca="1">LeaveTracker[[#This Row],[Days]]&amp;" "&amp;LeaveTracker[[#This Row],[Type of Leave]]</f>
        <v>1 OTHER</v>
      </c>
      <c r="L854" s="9">
        <f ca="1">NETWORKDAYS(LeaveTracker[[#This Row],[Start Date]],LeaveTracker[[#This Row],[End Date]],lstHolidays)</f>
        <v>1</v>
      </c>
      <c r="M854" s="9"/>
    </row>
    <row r="855" spans="1:13" ht="30" customHeight="1" x14ac:dyDescent="0.3">
      <c r="A855" s="51">
        <v>1139</v>
      </c>
      <c r="B855" s="59">
        <v>44893</v>
      </c>
      <c r="C855" s="59">
        <v>44845</v>
      </c>
      <c r="D855" s="53" t="s">
        <v>1932</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5" t="s">
        <v>81</v>
      </c>
      <c r="J855" s="53"/>
      <c r="K855" s="51" t="str">
        <f ca="1">LeaveTracker[[#This Row],[Days]]&amp;" "&amp;LeaveTracker[[#This Row],[Type of Leave]]</f>
        <v>1 SL</v>
      </c>
      <c r="L855" s="9">
        <f ca="1">NETWORKDAYS(LeaveTracker[[#This Row],[Start Date]],LeaveTracker[[#This Row],[End Date]],lstHolidays)</f>
        <v>1</v>
      </c>
      <c r="M855" s="9"/>
    </row>
    <row r="856" spans="1:13" ht="30" customHeight="1" x14ac:dyDescent="0.3">
      <c r="A856" s="51">
        <v>1139</v>
      </c>
      <c r="B856" s="59">
        <v>44893</v>
      </c>
      <c r="C856" s="59">
        <v>44845</v>
      </c>
      <c r="D856" s="53" t="s">
        <v>1932</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5" t="s">
        <v>81</v>
      </c>
      <c r="J856" s="53"/>
      <c r="K856" s="51" t="str">
        <f ca="1">LeaveTracker[[#This Row],[Days]]&amp;" "&amp;LeaveTracker[[#This Row],[Type of Leave]]</f>
        <v>1 SL</v>
      </c>
      <c r="L856" s="9">
        <f ca="1">NETWORKDAYS(LeaveTracker[[#This Row],[Start Date]],LeaveTracker[[#This Row],[End Date]],lstHolidays)</f>
        <v>1</v>
      </c>
      <c r="M856" s="9"/>
    </row>
    <row r="857" spans="1:13" ht="30" customHeight="1" x14ac:dyDescent="0.3">
      <c r="A857" s="51">
        <v>1140</v>
      </c>
      <c r="B857" s="59">
        <v>44893</v>
      </c>
      <c r="C857" s="59">
        <v>44868</v>
      </c>
      <c r="D857" s="53" t="s">
        <v>1983</v>
      </c>
      <c r="E857" s="51" t="str">
        <f>IF(ISBLANK(LeaveTracker[[#This Row],[Employee Name]]),"-----",VLOOKUP(LeaveTracker[[#This Row],[Employee Name]],Employees[[Employee Name]:[Office]],7))</f>
        <v>ADMIN</v>
      </c>
      <c r="F857" s="51" t="str">
        <f>IF(ISBLANK(LeaveTracker[[#This Row],[Employee Name]]),"-----",VLOOKUP(LeaveTracker[[#This Row],[Employee Name]],Employees[[Employee Name]:[Office]],6))</f>
        <v>CASUAL</v>
      </c>
      <c r="G857" s="50">
        <v>44866</v>
      </c>
      <c r="H857" s="50">
        <v>44867</v>
      </c>
      <c r="I857" s="55" t="s">
        <v>81</v>
      </c>
      <c r="J857" s="53"/>
      <c r="K857" s="51" t="str">
        <f ca="1">LeaveTracker[[#This Row],[Days]]&amp;" "&amp;LeaveTracker[[#This Row],[Type of Leave]]</f>
        <v>1 SL</v>
      </c>
      <c r="L857" s="9">
        <f ca="1">NETWORKDAYS(LeaveTracker[[#This Row],[Start Date]],LeaveTracker[[#This Row],[End Date]],lstHolidays)</f>
        <v>1</v>
      </c>
      <c r="M857" s="9"/>
    </row>
    <row r="858" spans="1:13" ht="30" customHeight="1" x14ac:dyDescent="0.3">
      <c r="A858" s="51">
        <v>1141</v>
      </c>
      <c r="B858" s="59">
        <v>44893</v>
      </c>
      <c r="C858" s="59">
        <v>44860</v>
      </c>
      <c r="D858" s="53" t="s">
        <v>1983</v>
      </c>
      <c r="E858" s="51" t="str">
        <f>IF(ISBLANK(LeaveTracker[[#This Row],[Employee Name]]),"-----",VLOOKUP(LeaveTracker[[#This Row],[Employee Name]],Employees[[Employee Name]:[Office]],7))</f>
        <v>ADMIN</v>
      </c>
      <c r="F858" s="51" t="str">
        <f>IF(ISBLANK(LeaveTracker[[#This Row],[Employee Name]]),"-----",VLOOKUP(LeaveTracker[[#This Row],[Employee Name]],Employees[[Employee Name]:[Office]],6))</f>
        <v>CASUAL</v>
      </c>
      <c r="G858" s="50">
        <v>44844</v>
      </c>
      <c r="H858" s="50">
        <v>44856</v>
      </c>
      <c r="I858" s="55" t="s">
        <v>82</v>
      </c>
      <c r="J858" s="53"/>
      <c r="K858" s="51" t="str">
        <f ca="1">LeaveTracker[[#This Row],[Days]]&amp;" "&amp;LeaveTracker[[#This Row],[Type of Leave]]</f>
        <v>10 VL</v>
      </c>
      <c r="L858" s="9">
        <f ca="1">NETWORKDAYS(LeaveTracker[[#This Row],[Start Date]],LeaveTracker[[#This Row],[End Date]],lstHolidays)</f>
        <v>10</v>
      </c>
      <c r="M858" s="9"/>
    </row>
    <row r="859" spans="1:13" ht="30" customHeight="1" x14ac:dyDescent="0.3">
      <c r="A859" s="51">
        <v>1142</v>
      </c>
      <c r="B859" s="59">
        <v>44893</v>
      </c>
      <c r="C859" s="59">
        <v>44860</v>
      </c>
      <c r="D859" s="53" t="s">
        <v>1983</v>
      </c>
      <c r="E859" s="51" t="str">
        <f>IF(ISBLANK(LeaveTracker[[#This Row],[Employee Name]]),"-----",VLOOKUP(LeaveTracker[[#This Row],[Employee Name]],Employees[[Employee Name]:[Office]],7))</f>
        <v>ADMIN</v>
      </c>
      <c r="F859" s="51" t="str">
        <f>IF(ISBLANK(LeaveTracker[[#This Row],[Employee Name]]),"-----",VLOOKUP(LeaveTracker[[#This Row],[Employee Name]],Employees[[Employee Name]:[Office]],6))</f>
        <v>CASUAL</v>
      </c>
      <c r="G859" s="50">
        <v>44858</v>
      </c>
      <c r="H859" s="50">
        <v>44859</v>
      </c>
      <c r="I859" s="55" t="s">
        <v>81</v>
      </c>
      <c r="J859" s="53"/>
      <c r="K859" s="51" t="str">
        <f ca="1">LeaveTracker[[#This Row],[Days]]&amp;" "&amp;LeaveTracker[[#This Row],[Type of Leave]]</f>
        <v>2 SL</v>
      </c>
      <c r="L859" s="9">
        <f ca="1">NETWORKDAYS(LeaveTracker[[#This Row],[Start Date]],LeaveTracker[[#This Row],[End Date]],lstHolidays)</f>
        <v>2</v>
      </c>
      <c r="M859" s="9"/>
    </row>
    <row r="860" spans="1:13" ht="30" customHeight="1" x14ac:dyDescent="0.3">
      <c r="A860" s="51">
        <v>1143</v>
      </c>
      <c r="B860" s="59">
        <v>44893</v>
      </c>
      <c r="C860" s="59">
        <v>44837</v>
      </c>
      <c r="D860" s="53" t="s">
        <v>1983</v>
      </c>
      <c r="E860" s="51" t="str">
        <f>IF(ISBLANK(LeaveTracker[[#This Row],[Employee Name]]),"-----",VLOOKUP(LeaveTracker[[#This Row],[Employee Name]],Employees[[Employee Name]:[Office]],7))</f>
        <v>ADMIN</v>
      </c>
      <c r="F860" s="51" t="str">
        <f>IF(ISBLANK(LeaveTracker[[#This Row],[Employee Name]]),"-----",VLOOKUP(LeaveTracker[[#This Row],[Employee Name]],Employees[[Employee Name]:[Office]],6))</f>
        <v>CASUAL</v>
      </c>
      <c r="G860" s="50">
        <v>44835</v>
      </c>
      <c r="H860" s="50">
        <v>44835</v>
      </c>
      <c r="I860" s="55" t="s">
        <v>81</v>
      </c>
      <c r="J860" s="53"/>
      <c r="K860" s="51" t="str">
        <f ca="1">LeaveTracker[[#This Row],[Days]]&amp;" "&amp;LeaveTracker[[#This Row],[Type of Leave]]</f>
        <v>0 SL</v>
      </c>
      <c r="L860" s="9">
        <f ca="1">NETWORKDAYS(LeaveTracker[[#This Row],[Start Date]],LeaveTracker[[#This Row],[End Date]],lstHolidays)</f>
        <v>0</v>
      </c>
      <c r="M860" s="9"/>
    </row>
    <row r="861" spans="1:13" ht="30" customHeight="1" x14ac:dyDescent="0.3">
      <c r="A861" s="51">
        <v>1144</v>
      </c>
      <c r="B861" s="59">
        <v>44893</v>
      </c>
      <c r="C861" s="59">
        <v>44837</v>
      </c>
      <c r="D861" s="53" t="s">
        <v>1983</v>
      </c>
      <c r="E861" s="51" t="str">
        <f>IF(ISBLANK(LeaveTracker[[#This Row],[Employee Name]]),"-----",VLOOKUP(LeaveTracker[[#This Row],[Employee Name]],Employees[[Employee Name]:[Office]],7))</f>
        <v>ADMIN</v>
      </c>
      <c r="F861" s="51" t="str">
        <f>IF(ISBLANK(LeaveTracker[[#This Row],[Employee Name]]),"-----",VLOOKUP(LeaveTracker[[#This Row],[Employee Name]],Employees[[Employee Name]:[Office]],6))</f>
        <v>CASUAL</v>
      </c>
      <c r="G861" s="50">
        <v>44832</v>
      </c>
      <c r="H861" s="50">
        <v>44832</v>
      </c>
      <c r="I861" s="55" t="s">
        <v>81</v>
      </c>
      <c r="J861" s="53"/>
      <c r="K861" s="51" t="str">
        <f ca="1">LeaveTracker[[#This Row],[Days]]&amp;" "&amp;LeaveTracker[[#This Row],[Type of Leave]]</f>
        <v>1 SL</v>
      </c>
      <c r="L861" s="9">
        <f ca="1">NETWORKDAYS(LeaveTracker[[#This Row],[Start Date]],LeaveTracker[[#This Row],[End Date]],lstHolidays)</f>
        <v>1</v>
      </c>
      <c r="M861" s="9"/>
    </row>
    <row r="862" spans="1:13" ht="30" customHeight="1" x14ac:dyDescent="0.3">
      <c r="A862" s="51">
        <v>1144</v>
      </c>
      <c r="B862" s="59">
        <v>44893</v>
      </c>
      <c r="C862" s="59">
        <v>44837</v>
      </c>
      <c r="D862" s="53" t="s">
        <v>1983</v>
      </c>
      <c r="E862" s="51" t="str">
        <f>IF(ISBLANK(LeaveTracker[[#This Row],[Employee Name]]),"-----",VLOOKUP(LeaveTracker[[#This Row],[Employee Name]],Employees[[Employee Name]:[Office]],7))</f>
        <v>ADMIN</v>
      </c>
      <c r="F862" s="51" t="str">
        <f>IF(ISBLANK(LeaveTracker[[#This Row],[Employee Name]]),"-----",VLOOKUP(LeaveTracker[[#This Row],[Employee Name]],Employees[[Employee Name]:[Office]],6))</f>
        <v>CASUAL</v>
      </c>
      <c r="G862" s="50">
        <v>44834</v>
      </c>
      <c r="H862" s="50">
        <v>44834</v>
      </c>
      <c r="I862" s="55" t="s">
        <v>81</v>
      </c>
      <c r="J862" s="53"/>
      <c r="K862" s="51" t="str">
        <f ca="1">LeaveTracker[[#This Row],[Days]]&amp;" "&amp;LeaveTracker[[#This Row],[Type of Leave]]</f>
        <v>1 SL</v>
      </c>
      <c r="L862" s="9">
        <f ca="1">NETWORKDAYS(LeaveTracker[[#This Row],[Start Date]],LeaveTracker[[#This Row],[End Date]],lstHolidays)</f>
        <v>1</v>
      </c>
      <c r="M862" s="9"/>
    </row>
    <row r="863" spans="1:13" ht="30" customHeight="1" x14ac:dyDescent="0.3">
      <c r="A863" s="51">
        <v>1145</v>
      </c>
      <c r="B863" s="59">
        <v>44893</v>
      </c>
      <c r="C863" s="59">
        <v>44868</v>
      </c>
      <c r="D863" s="53" t="s">
        <v>1882</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5" t="s">
        <v>82</v>
      </c>
      <c r="J863" s="53"/>
      <c r="K863" s="51" t="str">
        <f ca="1">LeaveTracker[[#This Row],[Days]]&amp;" "&amp;LeaveTracker[[#This Row],[Type of Leave]]</f>
        <v>2 VL</v>
      </c>
      <c r="L863" s="9">
        <f ca="1">NETWORKDAYS(LeaveTracker[[#This Row],[Start Date]],LeaveTracker[[#This Row],[End Date]],lstHolidays)</f>
        <v>2</v>
      </c>
      <c r="M863" s="9"/>
    </row>
    <row r="864" spans="1:13" ht="30" customHeight="1" x14ac:dyDescent="0.3">
      <c r="A864" s="51">
        <v>1146</v>
      </c>
      <c r="B864" s="59">
        <v>44893</v>
      </c>
      <c r="C864" s="59">
        <v>44873</v>
      </c>
      <c r="D864" s="53" t="s">
        <v>1984</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5" t="s">
        <v>82</v>
      </c>
      <c r="J864" s="53" t="s">
        <v>1738</v>
      </c>
      <c r="K864" s="51" t="str">
        <f ca="1">LeaveTracker[[#This Row],[Days]]&amp;" "&amp;LeaveTracker[[#This Row],[Type of Leave]]</f>
        <v>2 VL</v>
      </c>
      <c r="L864" s="9">
        <f ca="1">NETWORKDAYS(LeaveTracker[[#This Row],[Start Date]],LeaveTracker[[#This Row],[End Date]],lstHolidays)</f>
        <v>2</v>
      </c>
      <c r="M864" s="9"/>
    </row>
    <row r="865" spans="1:13" ht="30" customHeight="1" x14ac:dyDescent="0.3">
      <c r="A865" s="51">
        <v>1147</v>
      </c>
      <c r="B865" s="59">
        <v>44893</v>
      </c>
      <c r="C865" s="59">
        <v>44846</v>
      </c>
      <c r="D865" s="53" t="s">
        <v>1787</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5" t="s">
        <v>81</v>
      </c>
      <c r="J865" s="53"/>
      <c r="K865" s="51" t="str">
        <f ca="1">LeaveTracker[[#This Row],[Days]]&amp;" "&amp;LeaveTracker[[#This Row],[Type of Leave]]</f>
        <v>2 SL</v>
      </c>
      <c r="L865" s="9">
        <f ca="1">NETWORKDAYS(LeaveTracker[[#This Row],[Start Date]],LeaveTracker[[#This Row],[End Date]],lstHolidays)</f>
        <v>2</v>
      </c>
      <c r="M865" s="9"/>
    </row>
    <row r="866" spans="1:13" ht="30" customHeight="1" x14ac:dyDescent="0.3">
      <c r="A866" s="51">
        <v>1148</v>
      </c>
      <c r="B866" s="59">
        <v>44893</v>
      </c>
      <c r="C866" s="59">
        <v>44872</v>
      </c>
      <c r="D866" s="53" t="s">
        <v>1787</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5" t="s">
        <v>81</v>
      </c>
      <c r="J866" s="53"/>
      <c r="K866" s="51" t="str">
        <f ca="1">LeaveTracker[[#This Row],[Days]]&amp;" "&amp;LeaveTracker[[#This Row],[Type of Leave]]</f>
        <v>2 SL</v>
      </c>
      <c r="L866" s="9">
        <f ca="1">NETWORKDAYS(LeaveTracker[[#This Row],[Start Date]],LeaveTracker[[#This Row],[End Date]],lstHolidays)</f>
        <v>2</v>
      </c>
      <c r="M866" s="9"/>
    </row>
    <row r="867" spans="1:13" ht="30" customHeight="1" x14ac:dyDescent="0.3">
      <c r="A867" s="51">
        <v>1149</v>
      </c>
      <c r="B867" s="59">
        <v>44893</v>
      </c>
      <c r="C867" s="59">
        <v>44846</v>
      </c>
      <c r="D867" s="53" t="s">
        <v>1985</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5" t="s">
        <v>82</v>
      </c>
      <c r="J867" s="53" t="s">
        <v>1738</v>
      </c>
      <c r="K867" s="51" t="str">
        <f ca="1">LeaveTracker[[#This Row],[Days]]&amp;" "&amp;LeaveTracker[[#This Row],[Type of Leave]]</f>
        <v>5 VL</v>
      </c>
      <c r="L867" s="9">
        <f ca="1">NETWORKDAYS(LeaveTracker[[#This Row],[Start Date]],LeaveTracker[[#This Row],[End Date]],lstHolidays)</f>
        <v>5</v>
      </c>
      <c r="M867" s="9"/>
    </row>
    <row r="868" spans="1:13" ht="30" customHeight="1" x14ac:dyDescent="0.3">
      <c r="A868" s="51">
        <v>1150</v>
      </c>
      <c r="B868" s="59">
        <v>44893</v>
      </c>
      <c r="C868" s="59">
        <v>44844</v>
      </c>
      <c r="D868" s="53" t="s">
        <v>1986</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5" t="s">
        <v>1025</v>
      </c>
      <c r="J868" s="53" t="s">
        <v>1905</v>
      </c>
      <c r="K868" s="51" t="str">
        <f ca="1">LeaveTracker[[#This Row],[Days]]&amp;" "&amp;LeaveTracker[[#This Row],[Type of Leave]]</f>
        <v>3 WITHOUTPAY</v>
      </c>
      <c r="L868" s="9">
        <f ca="1">NETWORKDAYS(LeaveTracker[[#This Row],[Start Date]],LeaveTracker[[#This Row],[End Date]],lstHolidays)</f>
        <v>3</v>
      </c>
      <c r="M868" s="9"/>
    </row>
    <row r="869" spans="1:13" ht="30" customHeight="1" x14ac:dyDescent="0.3">
      <c r="A869" s="51">
        <v>1151</v>
      </c>
      <c r="B869" s="59">
        <v>44893</v>
      </c>
      <c r="C869" s="59">
        <v>44851</v>
      </c>
      <c r="D869" s="53" t="s">
        <v>1987</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5" t="s">
        <v>81</v>
      </c>
      <c r="J869" s="53"/>
      <c r="K869" s="51" t="str">
        <f ca="1">LeaveTracker[[#This Row],[Days]]&amp;" "&amp;LeaveTracker[[#This Row],[Type of Leave]]</f>
        <v>0 SL</v>
      </c>
      <c r="L869" s="9">
        <f ca="1">NETWORKDAYS(LeaveTracker[[#This Row],[Start Date]],LeaveTracker[[#This Row],[End Date]],lstHolidays)</f>
        <v>0</v>
      </c>
      <c r="M869" s="9"/>
    </row>
    <row r="870" spans="1:13" ht="30" customHeight="1" x14ac:dyDescent="0.3">
      <c r="A870" s="51">
        <v>1152</v>
      </c>
      <c r="B870" s="59">
        <v>44893</v>
      </c>
      <c r="C870" s="59">
        <v>44851</v>
      </c>
      <c r="D870" s="53" t="s">
        <v>1988</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5" t="s">
        <v>82</v>
      </c>
      <c r="J870" s="53" t="s">
        <v>1738</v>
      </c>
      <c r="K870" s="51" t="str">
        <f ca="1">LeaveTracker[[#This Row],[Days]]&amp;" "&amp;LeaveTracker[[#This Row],[Type of Leave]]</f>
        <v>4 VL</v>
      </c>
      <c r="L870" s="9">
        <f ca="1">NETWORKDAYS(LeaveTracker[[#This Row],[Start Date]],LeaveTracker[[#This Row],[End Date]],lstHolidays)</f>
        <v>4</v>
      </c>
      <c r="M870" s="9"/>
    </row>
    <row r="871" spans="1:13" ht="30" customHeight="1" x14ac:dyDescent="0.3">
      <c r="A871" s="51">
        <v>1153</v>
      </c>
      <c r="B871" s="59">
        <v>44893</v>
      </c>
      <c r="C871" s="59">
        <v>44848</v>
      </c>
      <c r="D871" s="53" t="s">
        <v>1878</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5" t="s">
        <v>81</v>
      </c>
      <c r="J871" s="53"/>
      <c r="K871" s="51" t="str">
        <f ca="1">LeaveTracker[[#This Row],[Days]]&amp;" "&amp;LeaveTracker[[#This Row],[Type of Leave]]</f>
        <v>1 SL</v>
      </c>
      <c r="L871" s="9">
        <f ca="1">NETWORKDAYS(LeaveTracker[[#This Row],[Start Date]],LeaveTracker[[#This Row],[End Date]],lstHolidays)</f>
        <v>1</v>
      </c>
      <c r="M871" s="9"/>
    </row>
    <row r="872" spans="1:13" ht="30" customHeight="1" x14ac:dyDescent="0.3">
      <c r="A872" s="51">
        <v>1154</v>
      </c>
      <c r="B872" s="59">
        <v>44893</v>
      </c>
      <c r="C872" s="59">
        <v>44867</v>
      </c>
      <c r="D872" s="53" t="s">
        <v>1857</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5" t="s">
        <v>81</v>
      </c>
      <c r="J872" s="53"/>
      <c r="K872" s="51" t="str">
        <f ca="1">LeaveTracker[[#This Row],[Days]]&amp;" "&amp;LeaveTracker[[#This Row],[Type of Leave]]</f>
        <v>2 SL</v>
      </c>
      <c r="L872" s="9">
        <f ca="1">NETWORKDAYS(LeaveTracker[[#This Row],[Start Date]],LeaveTracker[[#This Row],[End Date]],lstHolidays)</f>
        <v>2</v>
      </c>
      <c r="M872" s="9"/>
    </row>
    <row r="873" spans="1:13" ht="30" customHeight="1" x14ac:dyDescent="0.3">
      <c r="A873" s="51">
        <v>1155</v>
      </c>
      <c r="B873" s="59">
        <v>44893</v>
      </c>
      <c r="C873" s="59">
        <v>44839</v>
      </c>
      <c r="D873" s="53" t="s">
        <v>1989</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5" t="s">
        <v>81</v>
      </c>
      <c r="J873" s="53"/>
      <c r="K873" s="51" t="str">
        <f ca="1">LeaveTracker[[#This Row],[Days]]&amp;" "&amp;LeaveTracker[[#This Row],[Type of Leave]]</f>
        <v>3 SL</v>
      </c>
      <c r="L873" s="9">
        <f ca="1">NETWORKDAYS(LeaveTracker[[#This Row],[Start Date]],LeaveTracker[[#This Row],[End Date]],lstHolidays)</f>
        <v>3</v>
      </c>
      <c r="M873" s="9"/>
    </row>
    <row r="874" spans="1:13" ht="30" customHeight="1" x14ac:dyDescent="0.3">
      <c r="A874" s="51">
        <v>1156</v>
      </c>
      <c r="B874" s="59">
        <v>44893</v>
      </c>
      <c r="C874" s="59">
        <v>44844</v>
      </c>
      <c r="D874" s="53" t="s">
        <v>1976</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5" t="s">
        <v>1025</v>
      </c>
      <c r="J874" s="53" t="s">
        <v>1905</v>
      </c>
      <c r="K874" s="51" t="str">
        <f ca="1">LeaveTracker[[#This Row],[Days]]&amp;" "&amp;LeaveTracker[[#This Row],[Type of Leave]]</f>
        <v>1 WITHOUTPAY</v>
      </c>
      <c r="L874" s="9">
        <f ca="1">NETWORKDAYS(LeaveTracker[[#This Row],[Start Date]],LeaveTracker[[#This Row],[End Date]],lstHolidays)</f>
        <v>1</v>
      </c>
      <c r="M874" s="9"/>
    </row>
    <row r="875" spans="1:13" ht="30" customHeight="1" x14ac:dyDescent="0.3">
      <c r="A875" s="51">
        <v>1157</v>
      </c>
      <c r="B875" s="59">
        <v>44893</v>
      </c>
      <c r="C875" s="59">
        <v>44851</v>
      </c>
      <c r="D875" s="53" t="s">
        <v>1779</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5" t="s">
        <v>81</v>
      </c>
      <c r="J875" s="53"/>
      <c r="K875" s="51" t="str">
        <f ca="1">LeaveTracker[[#This Row],[Days]]&amp;" "&amp;LeaveTracker[[#This Row],[Type of Leave]]</f>
        <v>1 SL</v>
      </c>
      <c r="L875" s="9">
        <f ca="1">NETWORKDAYS(LeaveTracker[[#This Row],[Start Date]],LeaveTracker[[#This Row],[End Date]],lstHolidays)</f>
        <v>1</v>
      </c>
      <c r="M875" s="9"/>
    </row>
    <row r="876" spans="1:13" ht="30"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56" t="s">
        <v>82</v>
      </c>
      <c r="J876" s="41"/>
      <c r="K876" s="51" t="str">
        <f ca="1">LeaveTracker[[#This Row],[Days]]&amp;" "&amp;LeaveTracker[[#This Row],[Type of Leave]]</f>
        <v>2 VL</v>
      </c>
      <c r="L876" s="23">
        <f ca="1">NETWORKDAYS(LeaveTracker[[#This Row],[Start Date]],LeaveTracker[[#This Row],[End Date]],lstHolidays)</f>
        <v>2</v>
      </c>
      <c r="M876" s="27"/>
    </row>
    <row r="877" spans="1:13" ht="30"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56" t="s">
        <v>81</v>
      </c>
      <c r="J877" s="42"/>
      <c r="K877" s="51" t="str">
        <f ca="1">LeaveTracker[[#This Row],[Days]]&amp;" "&amp;LeaveTracker[[#This Row],[Type of Leave]]</f>
        <v>1 SL</v>
      </c>
      <c r="L877" s="23">
        <f ca="1">NETWORKDAYS(LeaveTracker[[#This Row],[Start Date]],LeaveTracker[[#This Row],[End Date]],lstHolidays)</f>
        <v>1</v>
      </c>
      <c r="M877" s="27"/>
    </row>
    <row r="878" spans="1:13" ht="30"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56" t="s">
        <v>81</v>
      </c>
      <c r="J878" s="42"/>
      <c r="K878" s="51" t="str">
        <f ca="1">LeaveTracker[[#This Row],[Days]]&amp;" "&amp;LeaveTracker[[#This Row],[Type of Leave]]</f>
        <v>1 SL</v>
      </c>
      <c r="L878" s="23">
        <f ca="1">NETWORKDAYS(LeaveTracker[[#This Row],[Start Date]],LeaveTracker[[#This Row],[End Date]],lstHolidays)</f>
        <v>1</v>
      </c>
      <c r="M878" s="27"/>
    </row>
    <row r="879" spans="1:13" ht="30"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56" t="s">
        <v>82</v>
      </c>
      <c r="J879" s="42"/>
      <c r="K879" s="51" t="str">
        <f ca="1">LeaveTracker[[#This Row],[Days]]&amp;" "&amp;LeaveTracker[[#This Row],[Type of Leave]]</f>
        <v>1 VL</v>
      </c>
      <c r="L879" s="23">
        <f ca="1">NETWORKDAYS(LeaveTracker[[#This Row],[Start Date]],LeaveTracker[[#This Row],[End Date]],lstHolidays)</f>
        <v>1</v>
      </c>
      <c r="M879" s="27"/>
    </row>
    <row r="880" spans="1:13" ht="30"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56" t="s">
        <v>1</v>
      </c>
      <c r="J880" s="42" t="s">
        <v>105</v>
      </c>
      <c r="K880" s="51" t="str">
        <f ca="1">LeaveTracker[[#This Row],[Days]]&amp;" "&amp;LeaveTracker[[#This Row],[Type of Leave]]</f>
        <v>1 Other</v>
      </c>
      <c r="L880" s="23">
        <f ca="1">NETWORKDAYS(LeaveTracker[[#This Row],[Start Date]],LeaveTracker[[#This Row],[End Date]],lstHolidays)</f>
        <v>1</v>
      </c>
      <c r="M880" s="27"/>
    </row>
    <row r="881" spans="1:13" ht="30"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56" t="s">
        <v>81</v>
      </c>
      <c r="J881" s="42"/>
      <c r="K881" s="51" t="str">
        <f ca="1">LeaveTracker[[#This Row],[Days]]&amp;" "&amp;LeaveTracker[[#This Row],[Type of Leave]]</f>
        <v>1 SL</v>
      </c>
      <c r="L881" s="23">
        <f ca="1">NETWORKDAYS(LeaveTracker[[#This Row],[Start Date]],LeaveTracker[[#This Row],[End Date]],lstHolidays)</f>
        <v>1</v>
      </c>
      <c r="M881" s="27"/>
    </row>
    <row r="882" spans="1:13" ht="30"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56" t="s">
        <v>1</v>
      </c>
      <c r="J882" s="42" t="s">
        <v>105</v>
      </c>
      <c r="K882" s="51" t="str">
        <f ca="1">LeaveTracker[[#This Row],[Days]]&amp;" "&amp;LeaveTracker[[#This Row],[Type of Leave]]</f>
        <v>2 Other</v>
      </c>
      <c r="L882" s="23">
        <f ca="1">NETWORKDAYS(LeaveTracker[[#This Row],[Start Date]],LeaveTracker[[#This Row],[End Date]],lstHolidays)</f>
        <v>2</v>
      </c>
      <c r="M882" s="27"/>
    </row>
    <row r="883" spans="1:13" ht="30"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56" t="s">
        <v>81</v>
      </c>
      <c r="J883" s="42"/>
      <c r="K883" s="51" t="str">
        <f ca="1">LeaveTracker[[#This Row],[Days]]&amp;" "&amp;LeaveTracker[[#This Row],[Type of Leave]]</f>
        <v>1 SL</v>
      </c>
      <c r="L883" s="23">
        <f ca="1">NETWORKDAYS(LeaveTracker[[#This Row],[Start Date]],LeaveTracker[[#This Row],[End Date]],lstHolidays)</f>
        <v>1</v>
      </c>
      <c r="M883" s="27"/>
    </row>
    <row r="884" spans="1:13" ht="30"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56" t="s">
        <v>81</v>
      </c>
      <c r="K884" s="51" t="str">
        <f ca="1">LeaveTracker[[#This Row],[Days]]&amp;" "&amp;LeaveTracker[[#This Row],[Type of Leave]]</f>
        <v>2 SL</v>
      </c>
      <c r="L884" s="23">
        <f ca="1">NETWORKDAYS(LeaveTracker[[#This Row],[Start Date]],LeaveTracker[[#This Row],[End Date]],lstHolidays)</f>
        <v>2</v>
      </c>
      <c r="M884" s="27"/>
    </row>
    <row r="885" spans="1:13" ht="30"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56" t="s">
        <v>81</v>
      </c>
      <c r="K885" s="51" t="str">
        <f ca="1">LeaveTracker[[#This Row],[Days]]&amp;" "&amp;LeaveTracker[[#This Row],[Type of Leave]]</f>
        <v>1 SL</v>
      </c>
      <c r="L885" s="23">
        <f ca="1">NETWORKDAYS(LeaveTracker[[#This Row],[Start Date]],LeaveTracker[[#This Row],[End Date]],lstHolidays)</f>
        <v>1</v>
      </c>
      <c r="M885" s="27"/>
    </row>
    <row r="886" spans="1:13" ht="30"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56" t="s">
        <v>81</v>
      </c>
      <c r="K886" s="51" t="str">
        <f ca="1">LeaveTracker[[#This Row],[Days]]&amp;" "&amp;LeaveTracker[[#This Row],[Type of Leave]]</f>
        <v>1 SL</v>
      </c>
      <c r="L886" s="23">
        <f ca="1">NETWORKDAYS(LeaveTracker[[#This Row],[Start Date]],LeaveTracker[[#This Row],[End Date]],lstHolidays)</f>
        <v>1</v>
      </c>
      <c r="M886" s="27"/>
    </row>
    <row r="887" spans="1:13" ht="30"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56" t="s">
        <v>81</v>
      </c>
      <c r="K887" s="51" t="str">
        <f ca="1">LeaveTracker[[#This Row],[Days]]&amp;" "&amp;LeaveTracker[[#This Row],[Type of Leave]]</f>
        <v>20 SL</v>
      </c>
      <c r="L887" s="23">
        <f ca="1">NETWORKDAYS(LeaveTracker[[#This Row],[Start Date]],LeaveTracker[[#This Row],[End Date]],lstHolidays)</f>
        <v>20</v>
      </c>
      <c r="M887" s="27"/>
    </row>
    <row r="888" spans="1:13" ht="30"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56" t="s">
        <v>82</v>
      </c>
      <c r="K888" s="51" t="str">
        <f ca="1">LeaveTracker[[#This Row],[Days]]&amp;" "&amp;LeaveTracker[[#This Row],[Type of Leave]]</f>
        <v>3 VL</v>
      </c>
      <c r="L888" s="23">
        <f ca="1">NETWORKDAYS(LeaveTracker[[#This Row],[Start Date]],LeaveTracker[[#This Row],[End Date]],lstHolidays)</f>
        <v>3</v>
      </c>
      <c r="M888" s="27"/>
    </row>
    <row r="889" spans="1:13" ht="30" customHeight="1" x14ac:dyDescent="0.3">
      <c r="A889" s="32">
        <v>1134</v>
      </c>
      <c r="B889" s="33">
        <v>43789</v>
      </c>
      <c r="C889" s="22">
        <v>43756</v>
      </c>
      <c r="D889" s="19" t="s">
        <v>801</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56" t="s">
        <v>82</v>
      </c>
      <c r="K889" s="51" t="str">
        <f ca="1">LeaveTracker[[#This Row],[Days]]&amp;" "&amp;LeaveTracker[[#This Row],[Type of Leave]]</f>
        <v>2 VL</v>
      </c>
      <c r="L889" s="23">
        <f ca="1">NETWORKDAYS(LeaveTracker[[#This Row],[Start Date]],LeaveTracker[[#This Row],[End Date]],lstHolidays)</f>
        <v>2</v>
      </c>
      <c r="M889" s="27"/>
    </row>
    <row r="890" spans="1:13" ht="30"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56" t="s">
        <v>82</v>
      </c>
      <c r="K890" s="51" t="str">
        <f ca="1">LeaveTracker[[#This Row],[Days]]&amp;" "&amp;LeaveTracker[[#This Row],[Type of Leave]]</f>
        <v>3 VL</v>
      </c>
      <c r="L890" s="23">
        <f ca="1">NETWORKDAYS(LeaveTracker[[#This Row],[Start Date]],LeaveTracker[[#This Row],[End Date]],lstHolidays)</f>
        <v>3</v>
      </c>
      <c r="M890" s="27"/>
    </row>
    <row r="891" spans="1:13" ht="30"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56" t="s">
        <v>81</v>
      </c>
      <c r="K891" s="51" t="str">
        <f ca="1">LeaveTracker[[#This Row],[Days]]&amp;" "&amp;LeaveTracker[[#This Row],[Type of Leave]]</f>
        <v>2 SL</v>
      </c>
      <c r="L891" s="23">
        <f ca="1">NETWORKDAYS(LeaveTracker[[#This Row],[Start Date]],LeaveTracker[[#This Row],[End Date]],lstHolidays)</f>
        <v>2</v>
      </c>
      <c r="M891" s="27"/>
    </row>
    <row r="892" spans="1:13" ht="30"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56" t="s">
        <v>1</v>
      </c>
      <c r="J892" s="43" t="s">
        <v>158</v>
      </c>
      <c r="K892" s="51" t="str">
        <f ca="1">LeaveTracker[[#This Row],[Days]]&amp;" "&amp;LeaveTracker[[#This Row],[Type of Leave]]</f>
        <v>1 Other</v>
      </c>
      <c r="L892" s="23">
        <f ca="1">NETWORKDAYS(LeaveTracker[[#This Row],[Start Date]],LeaveTracker[[#This Row],[End Date]],lstHolidays)</f>
        <v>1</v>
      </c>
      <c r="M892" s="27"/>
    </row>
    <row r="893" spans="1:13" ht="30"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56" t="s">
        <v>81</v>
      </c>
      <c r="K893" s="51" t="str">
        <f ca="1">LeaveTracker[[#This Row],[Days]]&amp;" "&amp;LeaveTracker[[#This Row],[Type of Leave]]</f>
        <v>1 SL</v>
      </c>
      <c r="L893" s="23">
        <f ca="1">NETWORKDAYS(LeaveTracker[[#This Row],[Start Date]],LeaveTracker[[#This Row],[End Date]],lstHolidays)</f>
        <v>1</v>
      </c>
      <c r="M893" s="27"/>
    </row>
    <row r="894" spans="1:13" ht="30"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56" t="s">
        <v>82</v>
      </c>
      <c r="K894" s="51" t="str">
        <f ca="1">LeaveTracker[[#This Row],[Days]]&amp;" "&amp;LeaveTracker[[#This Row],[Type of Leave]]</f>
        <v>5 VL</v>
      </c>
      <c r="L894" s="23">
        <f ca="1">NETWORKDAYS(LeaveTracker[[#This Row],[Start Date]],LeaveTracker[[#This Row],[End Date]],lstHolidays)</f>
        <v>5</v>
      </c>
      <c r="M894" s="27"/>
    </row>
    <row r="895" spans="1:13" ht="30"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56" t="s">
        <v>1</v>
      </c>
      <c r="J895" s="43" t="s">
        <v>158</v>
      </c>
      <c r="K895" s="51" t="str">
        <f ca="1">LeaveTracker[[#This Row],[Days]]&amp;" "&amp;LeaveTracker[[#This Row],[Type of Leave]]</f>
        <v>1 Other</v>
      </c>
      <c r="L895" s="23">
        <f ca="1">NETWORKDAYS(LeaveTracker[[#This Row],[Start Date]],LeaveTracker[[#This Row],[End Date]],lstHolidays)</f>
        <v>1</v>
      </c>
      <c r="M895" s="27"/>
    </row>
    <row r="896" spans="1:13" ht="30"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56" t="s">
        <v>82</v>
      </c>
      <c r="K896" s="51" t="str">
        <f ca="1">LeaveTracker[[#This Row],[Days]]&amp;" "&amp;LeaveTracker[[#This Row],[Type of Leave]]</f>
        <v>4 VL</v>
      </c>
      <c r="L896" s="23">
        <f ca="1">NETWORKDAYS(LeaveTracker[[#This Row],[Start Date]],LeaveTracker[[#This Row],[End Date]],lstHolidays)</f>
        <v>4</v>
      </c>
      <c r="M896" s="27"/>
    </row>
    <row r="897" spans="1:13" ht="30"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56" t="s">
        <v>81</v>
      </c>
      <c r="K897" s="51" t="str">
        <f ca="1">LeaveTracker[[#This Row],[Days]]&amp;" "&amp;LeaveTracker[[#This Row],[Type of Leave]]</f>
        <v>3 SL</v>
      </c>
      <c r="L897" s="23">
        <f ca="1">NETWORKDAYS(LeaveTracker[[#This Row],[Start Date]],LeaveTracker[[#This Row],[End Date]],lstHolidays)</f>
        <v>3</v>
      </c>
      <c r="M897" s="27"/>
    </row>
    <row r="898" spans="1:13" ht="30"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56" t="s">
        <v>1</v>
      </c>
      <c r="J898" s="43" t="s">
        <v>158</v>
      </c>
      <c r="K898" s="51" t="str">
        <f ca="1">LeaveTracker[[#This Row],[Days]]&amp;" "&amp;LeaveTracker[[#This Row],[Type of Leave]]</f>
        <v>1 Other</v>
      </c>
      <c r="L898" s="23">
        <f ca="1">NETWORKDAYS(LeaveTracker[[#This Row],[Start Date]],LeaveTracker[[#This Row],[End Date]],lstHolidays)</f>
        <v>1</v>
      </c>
      <c r="M898" s="27"/>
    </row>
    <row r="899" spans="1:13" ht="30"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56" t="s">
        <v>82</v>
      </c>
      <c r="K899" s="51" t="str">
        <f ca="1">LeaveTracker[[#This Row],[Days]]&amp;" "&amp;LeaveTracker[[#This Row],[Type of Leave]]</f>
        <v>3 VL</v>
      </c>
      <c r="L899" s="23">
        <f ca="1">NETWORKDAYS(LeaveTracker[[#This Row],[Start Date]],LeaveTracker[[#This Row],[End Date]],lstHolidays)</f>
        <v>3</v>
      </c>
      <c r="M899" s="27"/>
    </row>
    <row r="900" spans="1:13" ht="30"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56" t="s">
        <v>81</v>
      </c>
      <c r="K900" s="51" t="str">
        <f ca="1">LeaveTracker[[#This Row],[Days]]&amp;" "&amp;LeaveTracker[[#This Row],[Type of Leave]]</f>
        <v>3 SL</v>
      </c>
      <c r="L900" s="23">
        <f ca="1">NETWORKDAYS(LeaveTracker[[#This Row],[Start Date]],LeaveTracker[[#This Row],[End Date]],lstHolidays)</f>
        <v>3</v>
      </c>
      <c r="M900" s="27"/>
    </row>
    <row r="901" spans="1:13" ht="30"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56" t="s">
        <v>81</v>
      </c>
      <c r="K901" s="51" t="str">
        <f ca="1">LeaveTracker[[#This Row],[Days]]&amp;" "&amp;LeaveTracker[[#This Row],[Type of Leave]]</f>
        <v>4 SL</v>
      </c>
      <c r="L901" s="23">
        <f ca="1">NETWORKDAYS(LeaveTracker[[#This Row],[Start Date]],LeaveTracker[[#This Row],[End Date]],lstHolidays)</f>
        <v>4</v>
      </c>
      <c r="M901" s="27"/>
    </row>
    <row r="902" spans="1:13" ht="30" customHeight="1" x14ac:dyDescent="0.3">
      <c r="A902" s="32">
        <v>1147</v>
      </c>
      <c r="B902" s="33">
        <v>43789</v>
      </c>
      <c r="C902" s="22">
        <v>43753</v>
      </c>
      <c r="D902" s="20" t="s">
        <v>775</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56" t="s">
        <v>82</v>
      </c>
      <c r="K902" s="51" t="str">
        <f>LeaveTracker[[#This Row],[Days]]&amp;" "&amp;LeaveTracker[[#This Row],[Type of Leave]]</f>
        <v>2 VL</v>
      </c>
      <c r="L902" s="23">
        <v>2</v>
      </c>
      <c r="M902" s="27"/>
    </row>
    <row r="903" spans="1:13" ht="30"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56" t="s">
        <v>81</v>
      </c>
      <c r="K903" s="51" t="str">
        <f ca="1">LeaveTracker[[#This Row],[Days]]&amp;" "&amp;LeaveTracker[[#This Row],[Type of Leave]]</f>
        <v>7 SL</v>
      </c>
      <c r="L903" s="23">
        <f ca="1">NETWORKDAYS(LeaveTracker[[#This Row],[Start Date]],LeaveTracker[[#This Row],[End Date]],lstHolidays)</f>
        <v>7</v>
      </c>
      <c r="M903" s="27"/>
    </row>
    <row r="904" spans="1:13" ht="30"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56" t="s">
        <v>1</v>
      </c>
      <c r="J904" s="43" t="s">
        <v>158</v>
      </c>
      <c r="K904" s="51" t="str">
        <f ca="1">LeaveTracker[[#This Row],[Days]]&amp;" "&amp;LeaveTracker[[#This Row],[Type of Leave]]</f>
        <v>1 Other</v>
      </c>
      <c r="L904" s="23">
        <f ca="1">NETWORKDAYS(LeaveTracker[[#This Row],[Start Date]],LeaveTracker[[#This Row],[End Date]],lstHolidays)</f>
        <v>1</v>
      </c>
      <c r="M904" s="27"/>
    </row>
    <row r="905" spans="1:13" ht="30"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56" t="s">
        <v>1</v>
      </c>
      <c r="J905" s="43" t="s">
        <v>158</v>
      </c>
      <c r="K905" s="51" t="str">
        <f>LeaveTracker[[#This Row],[Days]]&amp;" "&amp;LeaveTracker[[#This Row],[Type of Leave]]</f>
        <v>1 Other</v>
      </c>
      <c r="L905" s="23">
        <v>1</v>
      </c>
      <c r="M905" s="27"/>
    </row>
    <row r="906" spans="1:13" ht="30"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56" t="s">
        <v>82</v>
      </c>
      <c r="K906" s="51" t="str">
        <f ca="1">LeaveTracker[[#This Row],[Days]]&amp;" "&amp;LeaveTracker[[#This Row],[Type of Leave]]</f>
        <v>3 VL</v>
      </c>
      <c r="L906" s="23">
        <f ca="1">NETWORKDAYS(LeaveTracker[[#This Row],[Start Date]],LeaveTracker[[#This Row],[End Date]],lstHolidays)</f>
        <v>3</v>
      </c>
      <c r="M906" s="27"/>
    </row>
    <row r="907" spans="1:13" ht="30"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56" t="s">
        <v>81</v>
      </c>
      <c r="K907" s="51" t="str">
        <f ca="1">LeaveTracker[[#This Row],[Days]]&amp;" "&amp;LeaveTracker[[#This Row],[Type of Leave]]</f>
        <v>1 SL</v>
      </c>
      <c r="L907" s="23">
        <f ca="1">NETWORKDAYS(LeaveTracker[[#This Row],[Start Date]],LeaveTracker[[#This Row],[End Date]],lstHolidays)</f>
        <v>1</v>
      </c>
      <c r="M907" s="27"/>
    </row>
    <row r="908" spans="1:13" ht="30" customHeight="1" x14ac:dyDescent="0.3">
      <c r="A908" s="32">
        <v>1153</v>
      </c>
      <c r="B908" s="33">
        <v>43789</v>
      </c>
      <c r="C908" s="22">
        <v>43759</v>
      </c>
      <c r="D908" s="19" t="s">
        <v>1821</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56" t="s">
        <v>1</v>
      </c>
      <c r="J908" s="43" t="s">
        <v>214</v>
      </c>
      <c r="K908" s="51" t="str">
        <f ca="1">LeaveTracker[[#This Row],[Days]]&amp;" "&amp;LeaveTracker[[#This Row],[Type of Leave]]</f>
        <v>1 Other</v>
      </c>
      <c r="L908" s="23">
        <f ca="1">NETWORKDAYS(LeaveTracker[[#This Row],[Start Date]],LeaveTracker[[#This Row],[End Date]],lstHolidays)</f>
        <v>1</v>
      </c>
      <c r="M908" s="27"/>
    </row>
    <row r="909" spans="1:13" ht="30"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56" t="s">
        <v>81</v>
      </c>
      <c r="K909" s="51" t="str">
        <f ca="1">LeaveTracker[[#This Row],[Days]]&amp;" "&amp;LeaveTracker[[#This Row],[Type of Leave]]</f>
        <v>3 SL</v>
      </c>
      <c r="L909" s="23">
        <f ca="1">NETWORKDAYS(LeaveTracker[[#This Row],[Start Date]],LeaveTracker[[#This Row],[End Date]],lstHolidays)</f>
        <v>3</v>
      </c>
      <c r="M909" s="27"/>
    </row>
    <row r="910" spans="1:13" ht="30"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56" t="s">
        <v>81</v>
      </c>
      <c r="K910" s="51" t="str">
        <f ca="1">LeaveTracker[[#This Row],[Days]]&amp;" "&amp;LeaveTracker[[#This Row],[Type of Leave]]</f>
        <v>2 SL</v>
      </c>
      <c r="L910" s="23">
        <f ca="1">NETWORKDAYS(LeaveTracker[[#This Row],[Start Date]],LeaveTracker[[#This Row],[End Date]],lstHolidays)</f>
        <v>2</v>
      </c>
      <c r="M910" s="27"/>
    </row>
    <row r="911" spans="1:13" ht="30"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56" t="s">
        <v>82</v>
      </c>
      <c r="K911" s="51" t="str">
        <f ca="1">LeaveTracker[[#This Row],[Days]]&amp;" "&amp;LeaveTracker[[#This Row],[Type of Leave]]</f>
        <v>2 VL</v>
      </c>
      <c r="L911" s="23">
        <f ca="1">NETWORKDAYS(LeaveTracker[[#This Row],[Start Date]],LeaveTracker[[#This Row],[End Date]],lstHolidays)</f>
        <v>2</v>
      </c>
      <c r="M911" s="27"/>
    </row>
    <row r="912" spans="1:13" ht="30"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56" t="s">
        <v>81</v>
      </c>
      <c r="K912" s="51" t="str">
        <f ca="1">LeaveTracker[[#This Row],[Days]]&amp;" "&amp;LeaveTracker[[#This Row],[Type of Leave]]</f>
        <v>1 SL</v>
      </c>
      <c r="L912" s="23">
        <f ca="1">NETWORKDAYS(LeaveTracker[[#This Row],[Start Date]],LeaveTracker[[#This Row],[End Date]],lstHolidays)</f>
        <v>1</v>
      </c>
      <c r="M912" s="27"/>
    </row>
    <row r="913" spans="1:13" ht="30"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56" t="s">
        <v>1</v>
      </c>
      <c r="J913" s="43" t="s">
        <v>225</v>
      </c>
      <c r="K913" s="51" t="str">
        <f ca="1">LeaveTracker[[#This Row],[Days]]&amp;" "&amp;LeaveTracker[[#This Row],[Type of Leave]]</f>
        <v>1 Other</v>
      </c>
      <c r="L913" s="23">
        <f ca="1">NETWORKDAYS(LeaveTracker[[#This Row],[Start Date]],LeaveTracker[[#This Row],[End Date]],lstHolidays)</f>
        <v>1</v>
      </c>
      <c r="M913" s="27"/>
    </row>
    <row r="914" spans="1:13" ht="30"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56" t="s">
        <v>81</v>
      </c>
      <c r="K914" s="51" t="str">
        <f ca="1">LeaveTracker[[#This Row],[Days]]&amp;" "&amp;LeaveTracker[[#This Row],[Type of Leave]]</f>
        <v>1 SL</v>
      </c>
      <c r="L914" s="23">
        <f ca="1">NETWORKDAYS(LeaveTracker[[#This Row],[Start Date]],LeaveTracker[[#This Row],[End Date]],lstHolidays)</f>
        <v>1</v>
      </c>
      <c r="M914" s="27"/>
    </row>
    <row r="915" spans="1:13" ht="30" customHeight="1" x14ac:dyDescent="0.3">
      <c r="A915" s="32">
        <v>1160</v>
      </c>
      <c r="B915" s="33">
        <v>43789</v>
      </c>
      <c r="C915" s="22">
        <v>43756</v>
      </c>
      <c r="D915" s="19" t="s">
        <v>229</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56" t="s">
        <v>82</v>
      </c>
      <c r="K915" s="51" t="str">
        <f ca="1">LeaveTracker[[#This Row],[Days]]&amp;" "&amp;LeaveTracker[[#This Row],[Type of Leave]]</f>
        <v>5 VL</v>
      </c>
      <c r="L915" s="23">
        <f ca="1">NETWORKDAYS(LeaveTracker[[#This Row],[Start Date]],LeaveTracker[[#This Row],[End Date]],lstHolidays)</f>
        <v>5</v>
      </c>
      <c r="M915" s="27"/>
    </row>
    <row r="916" spans="1:13" ht="30" customHeight="1" x14ac:dyDescent="0.3">
      <c r="A916" s="32">
        <v>1161</v>
      </c>
      <c r="B916" s="33">
        <v>43789</v>
      </c>
      <c r="C916" s="22">
        <v>43759</v>
      </c>
      <c r="D916" s="20" t="s">
        <v>229</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56" t="s">
        <v>81</v>
      </c>
      <c r="K916" s="51" t="str">
        <f ca="1">LeaveTracker[[#This Row],[Days]]&amp;" "&amp;LeaveTracker[[#This Row],[Type of Leave]]</f>
        <v>3 SL</v>
      </c>
      <c r="L916" s="23">
        <f ca="1">NETWORKDAYS(LeaveTracker[[#This Row],[Start Date]],LeaveTracker[[#This Row],[End Date]],lstHolidays)</f>
        <v>3</v>
      </c>
      <c r="M916" s="27"/>
    </row>
    <row r="917" spans="1:13" ht="30" customHeight="1" x14ac:dyDescent="0.3">
      <c r="A917" s="32">
        <v>1162</v>
      </c>
      <c r="B917" s="33">
        <v>43789</v>
      </c>
      <c r="C917" s="22">
        <v>43773</v>
      </c>
      <c r="D917" s="20" t="s">
        <v>232</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56" t="s">
        <v>82</v>
      </c>
      <c r="K917" s="51" t="str">
        <f ca="1">LeaveTracker[[#This Row],[Days]]&amp;" "&amp;LeaveTracker[[#This Row],[Type of Leave]]</f>
        <v>2 VL</v>
      </c>
      <c r="L917" s="23">
        <f ca="1">NETWORKDAYS(LeaveTracker[[#This Row],[Start Date]],LeaveTracker[[#This Row],[End Date]],lstHolidays)</f>
        <v>2</v>
      </c>
      <c r="M917" s="27"/>
    </row>
    <row r="918" spans="1:13" ht="30" customHeight="1" x14ac:dyDescent="0.3">
      <c r="A918" s="32">
        <v>1163</v>
      </c>
      <c r="B918" s="33">
        <v>43789</v>
      </c>
      <c r="C918" s="22">
        <v>43752</v>
      </c>
      <c r="D918" s="20" t="s">
        <v>232</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56" t="s">
        <v>82</v>
      </c>
      <c r="K918" s="51" t="str">
        <f ca="1">LeaveTracker[[#This Row],[Days]]&amp;" "&amp;LeaveTracker[[#This Row],[Type of Leave]]</f>
        <v>1 VL</v>
      </c>
      <c r="L918" s="23">
        <f ca="1">NETWORKDAYS(LeaveTracker[[#This Row],[Start Date]],LeaveTracker[[#This Row],[End Date]],lstHolidays)</f>
        <v>1</v>
      </c>
      <c r="M918" s="27"/>
    </row>
    <row r="919" spans="1:13" ht="30" customHeight="1" x14ac:dyDescent="0.3">
      <c r="A919" s="32">
        <v>1164</v>
      </c>
      <c r="B919" s="33">
        <v>43789</v>
      </c>
      <c r="C919" s="22">
        <v>43749</v>
      </c>
      <c r="D919" s="20" t="s">
        <v>774</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56" t="s">
        <v>82</v>
      </c>
      <c r="K919" s="51" t="str">
        <f ca="1">LeaveTracker[[#This Row],[Days]]&amp;" "&amp;LeaveTracker[[#This Row],[Type of Leave]]</f>
        <v>1 VL</v>
      </c>
      <c r="L919" s="23">
        <f ca="1">NETWORKDAYS(LeaveTracker[[#This Row],[Start Date]],LeaveTracker[[#This Row],[End Date]],lstHolidays)</f>
        <v>1</v>
      </c>
      <c r="M919" s="27"/>
    </row>
    <row r="920" spans="1:13" ht="30" customHeight="1" x14ac:dyDescent="0.3">
      <c r="A920" s="32">
        <v>1165</v>
      </c>
      <c r="B920" s="33">
        <v>43789</v>
      </c>
      <c r="C920" s="22">
        <v>43749</v>
      </c>
      <c r="D920" s="19" t="s">
        <v>239</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56" t="s">
        <v>81</v>
      </c>
      <c r="K920" s="51" t="str">
        <f ca="1">LeaveTracker[[#This Row],[Days]]&amp;" "&amp;LeaveTracker[[#This Row],[Type of Leave]]</f>
        <v>1 SL</v>
      </c>
      <c r="L920" s="23">
        <f ca="1">NETWORKDAYS(LeaveTracker[[#This Row],[Start Date]],LeaveTracker[[#This Row],[End Date]],lstHolidays)</f>
        <v>1</v>
      </c>
      <c r="M920" s="27"/>
    </row>
    <row r="921" spans="1:13" ht="30" customHeight="1" x14ac:dyDescent="0.3">
      <c r="A921" s="32">
        <v>1166</v>
      </c>
      <c r="B921" s="33">
        <v>43789</v>
      </c>
      <c r="C921" s="22">
        <v>43773</v>
      </c>
      <c r="D921" s="19" t="s">
        <v>243</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56" t="s">
        <v>82</v>
      </c>
      <c r="K921" s="51" t="str">
        <f ca="1">LeaveTracker[[#This Row],[Days]]&amp;" "&amp;LeaveTracker[[#This Row],[Type of Leave]]</f>
        <v>1 VL</v>
      </c>
      <c r="L921" s="23">
        <f ca="1">NETWORKDAYS(LeaveTracker[[#This Row],[Start Date]],LeaveTracker[[#This Row],[End Date]],lstHolidays)</f>
        <v>1</v>
      </c>
      <c r="M921" s="27"/>
    </row>
    <row r="922" spans="1:13" ht="30" customHeight="1" x14ac:dyDescent="0.3">
      <c r="A922" s="32">
        <v>1167</v>
      </c>
      <c r="B922" s="33">
        <v>43789</v>
      </c>
      <c r="C922" s="22">
        <v>43754</v>
      </c>
      <c r="D922" s="20" t="s">
        <v>243</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56" t="s">
        <v>81</v>
      </c>
      <c r="K922" s="51" t="str">
        <f ca="1">LeaveTracker[[#This Row],[Days]]&amp;" "&amp;LeaveTracker[[#This Row],[Type of Leave]]</f>
        <v>2 SL</v>
      </c>
      <c r="L922" s="23">
        <f ca="1">NETWORKDAYS(LeaveTracker[[#This Row],[Start Date]],LeaveTracker[[#This Row],[End Date]],lstHolidays)</f>
        <v>2</v>
      </c>
      <c r="M922" s="27"/>
    </row>
    <row r="923" spans="1:13" ht="30" customHeight="1" x14ac:dyDescent="0.3">
      <c r="A923" s="32">
        <v>1168</v>
      </c>
      <c r="B923" s="33">
        <v>43789</v>
      </c>
      <c r="C923" s="22">
        <v>43731</v>
      </c>
      <c r="D923" s="20" t="s">
        <v>243</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56" t="s">
        <v>81</v>
      </c>
      <c r="K923" s="51" t="str">
        <f ca="1">LeaveTracker[[#This Row],[Days]]&amp;" "&amp;LeaveTracker[[#This Row],[Type of Leave]]</f>
        <v>1 SL</v>
      </c>
      <c r="L923" s="23">
        <f ca="1">NETWORKDAYS(LeaveTracker[[#This Row],[Start Date]],LeaveTracker[[#This Row],[End Date]],lstHolidays)</f>
        <v>1</v>
      </c>
      <c r="M923" s="27"/>
    </row>
    <row r="924" spans="1:13" ht="30" customHeight="1" x14ac:dyDescent="0.3">
      <c r="A924" s="32">
        <v>1169</v>
      </c>
      <c r="B924" s="33">
        <v>43789</v>
      </c>
      <c r="C924" s="22">
        <v>43712</v>
      </c>
      <c r="D924" s="20" t="s">
        <v>243</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56" t="s">
        <v>81</v>
      </c>
      <c r="K924" s="51" t="str">
        <f ca="1">LeaveTracker[[#This Row],[Days]]&amp;" "&amp;LeaveTracker[[#This Row],[Type of Leave]]</f>
        <v>1 SL</v>
      </c>
      <c r="L924" s="23">
        <f ca="1">NETWORKDAYS(LeaveTracker[[#This Row],[Start Date]],LeaveTracker[[#This Row],[End Date]],lstHolidays)</f>
        <v>1</v>
      </c>
      <c r="M924" s="27"/>
    </row>
    <row r="925" spans="1:13" ht="30" customHeight="1" x14ac:dyDescent="0.3">
      <c r="A925" s="32">
        <v>1170</v>
      </c>
      <c r="B925" s="33">
        <v>43789</v>
      </c>
      <c r="C925" s="22">
        <v>43745</v>
      </c>
      <c r="D925" s="19" t="s">
        <v>247</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56" t="s">
        <v>81</v>
      </c>
      <c r="K925" s="51" t="str">
        <f ca="1">LeaveTracker[[#This Row],[Days]]&amp;" "&amp;LeaveTracker[[#This Row],[Type of Leave]]</f>
        <v>1 SL</v>
      </c>
      <c r="L925" s="23">
        <f ca="1">NETWORKDAYS(LeaveTracker[[#This Row],[Start Date]],LeaveTracker[[#This Row],[End Date]],lstHolidays)</f>
        <v>1</v>
      </c>
      <c r="M925" s="27"/>
    </row>
    <row r="926" spans="1:13" ht="30" customHeight="1" x14ac:dyDescent="0.3">
      <c r="A926" s="32">
        <v>1171</v>
      </c>
      <c r="B926" s="33">
        <v>43789</v>
      </c>
      <c r="C926" s="22">
        <v>43728</v>
      </c>
      <c r="D926" s="20" t="s">
        <v>247</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56" t="s">
        <v>82</v>
      </c>
      <c r="K926" s="51" t="str">
        <f ca="1">LeaveTracker[[#This Row],[Days]]&amp;" "&amp;LeaveTracker[[#This Row],[Type of Leave]]</f>
        <v>1 VL</v>
      </c>
      <c r="L926" s="23">
        <f ca="1">NETWORKDAYS(LeaveTracker[[#This Row],[Start Date]],LeaveTracker[[#This Row],[End Date]],lstHolidays)</f>
        <v>1</v>
      </c>
      <c r="M926" s="27"/>
    </row>
    <row r="927" spans="1:13" ht="30" customHeight="1" x14ac:dyDescent="0.3">
      <c r="A927" s="32">
        <v>1172</v>
      </c>
      <c r="B927" s="33">
        <v>43789</v>
      </c>
      <c r="C927" s="22">
        <v>43714</v>
      </c>
      <c r="D927" s="20" t="s">
        <v>247</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56" t="s">
        <v>81</v>
      </c>
      <c r="K927" s="51" t="str">
        <f ca="1">LeaveTracker[[#This Row],[Days]]&amp;" "&amp;LeaveTracker[[#This Row],[Type of Leave]]</f>
        <v>1 SL</v>
      </c>
      <c r="L927" s="23">
        <f ca="1">NETWORKDAYS(LeaveTracker[[#This Row],[Start Date]],LeaveTracker[[#This Row],[End Date]],lstHolidays)</f>
        <v>1</v>
      </c>
      <c r="M927" s="27"/>
    </row>
    <row r="928" spans="1:13" ht="30" customHeight="1" x14ac:dyDescent="0.3">
      <c r="A928" s="32">
        <v>1172</v>
      </c>
      <c r="B928" s="33">
        <v>43789</v>
      </c>
      <c r="C928" s="22">
        <v>43714</v>
      </c>
      <c r="D928" s="20" t="s">
        <v>247</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56" t="s">
        <v>81</v>
      </c>
      <c r="K928" s="51" t="str">
        <f ca="1">LeaveTracker[[#This Row],[Days]]&amp;" "&amp;LeaveTracker[[#This Row],[Type of Leave]]</f>
        <v>1 SL</v>
      </c>
      <c r="L928" s="23">
        <f ca="1">NETWORKDAYS(LeaveTracker[[#This Row],[Start Date]],LeaveTracker[[#This Row],[End Date]],lstHolidays)</f>
        <v>1</v>
      </c>
      <c r="M928" s="27"/>
    </row>
    <row r="929" spans="1:13" ht="30" customHeight="1" x14ac:dyDescent="0.3">
      <c r="A929" s="32">
        <v>1173</v>
      </c>
      <c r="B929" s="33">
        <v>43789</v>
      </c>
      <c r="C929" s="22">
        <v>43749</v>
      </c>
      <c r="D929" s="19" t="s">
        <v>250</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56" t="s">
        <v>81</v>
      </c>
      <c r="K929" s="51" t="str">
        <f ca="1">LeaveTracker[[#This Row],[Days]]&amp;" "&amp;LeaveTracker[[#This Row],[Type of Leave]]</f>
        <v>1 SL</v>
      </c>
      <c r="L929" s="23">
        <f ca="1">NETWORKDAYS(LeaveTracker[[#This Row],[Start Date]],LeaveTracker[[#This Row],[End Date]],lstHolidays)</f>
        <v>1</v>
      </c>
      <c r="M929" s="27"/>
    </row>
    <row r="930" spans="1:13" ht="30" customHeight="1" x14ac:dyDescent="0.3">
      <c r="A930" s="32">
        <v>1174</v>
      </c>
      <c r="B930" s="33">
        <v>43789</v>
      </c>
      <c r="C930" s="22">
        <v>43731</v>
      </c>
      <c r="D930" s="20" t="s">
        <v>250</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56" t="s">
        <v>82</v>
      </c>
      <c r="K930" s="51" t="str">
        <f ca="1">LeaveTracker[[#This Row],[Days]]&amp;" "&amp;LeaveTracker[[#This Row],[Type of Leave]]</f>
        <v>4 VL</v>
      </c>
      <c r="L930" s="23">
        <f ca="1">NETWORKDAYS(LeaveTracker[[#This Row],[Start Date]],LeaveTracker[[#This Row],[End Date]],lstHolidays)</f>
        <v>4</v>
      </c>
      <c r="M930" s="27"/>
    </row>
    <row r="931" spans="1:13" ht="30" customHeight="1" x14ac:dyDescent="0.3">
      <c r="A931" s="32">
        <v>1175</v>
      </c>
      <c r="B931" s="33">
        <v>43789</v>
      </c>
      <c r="C931" s="22">
        <v>43731</v>
      </c>
      <c r="D931" s="20" t="s">
        <v>250</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56" t="s">
        <v>81</v>
      </c>
      <c r="K931" s="51" t="str">
        <f ca="1">LeaveTracker[[#This Row],[Days]]&amp;" "&amp;LeaveTracker[[#This Row],[Type of Leave]]</f>
        <v>2 SL</v>
      </c>
      <c r="L931" s="23">
        <f ca="1">NETWORKDAYS(LeaveTracker[[#This Row],[Start Date]],LeaveTracker[[#This Row],[End Date]],lstHolidays)</f>
        <v>2</v>
      </c>
      <c r="M931" s="27"/>
    </row>
    <row r="932" spans="1:13" ht="30" customHeight="1" x14ac:dyDescent="0.3">
      <c r="A932" s="32">
        <v>1176</v>
      </c>
      <c r="B932" s="33">
        <v>43789</v>
      </c>
      <c r="C932" s="22">
        <v>43725</v>
      </c>
      <c r="D932" s="20" t="s">
        <v>250</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56" t="s">
        <v>81</v>
      </c>
      <c r="K932" s="51" t="str">
        <f ca="1">LeaveTracker[[#This Row],[Days]]&amp;" "&amp;LeaveTracker[[#This Row],[Type of Leave]]</f>
        <v>2 SL</v>
      </c>
      <c r="L932" s="23">
        <f ca="1">NETWORKDAYS(LeaveTracker[[#This Row],[Start Date]],LeaveTracker[[#This Row],[End Date]],lstHolidays)</f>
        <v>2</v>
      </c>
      <c r="M932" s="27"/>
    </row>
    <row r="933" spans="1:13" ht="30" customHeight="1" x14ac:dyDescent="0.3">
      <c r="A933" s="32">
        <v>1177</v>
      </c>
      <c r="B933" s="33">
        <v>43789</v>
      </c>
      <c r="C933" s="22">
        <v>43766</v>
      </c>
      <c r="D933" s="19" t="s">
        <v>253</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56" t="s">
        <v>81</v>
      </c>
      <c r="K933" s="51" t="str">
        <f ca="1">LeaveTracker[[#This Row],[Days]]&amp;" "&amp;LeaveTracker[[#This Row],[Type of Leave]]</f>
        <v>2 SL</v>
      </c>
      <c r="L933" s="23">
        <f ca="1">NETWORKDAYS(LeaveTracker[[#This Row],[Start Date]],LeaveTracker[[#This Row],[End Date]],lstHolidays)</f>
        <v>2</v>
      </c>
      <c r="M933" s="27"/>
    </row>
    <row r="934" spans="1:13" ht="30" customHeight="1" x14ac:dyDescent="0.3">
      <c r="A934" s="32">
        <v>1178</v>
      </c>
      <c r="B934" s="33">
        <v>43789</v>
      </c>
      <c r="C934" s="22">
        <v>43760</v>
      </c>
      <c r="D934" s="19" t="s">
        <v>256</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56" t="s">
        <v>1</v>
      </c>
      <c r="J934" s="43" t="s">
        <v>158</v>
      </c>
      <c r="K934" s="51" t="str">
        <f ca="1">LeaveTracker[[#This Row],[Days]]&amp;" "&amp;LeaveTracker[[#This Row],[Type of Leave]]</f>
        <v>1 Other</v>
      </c>
      <c r="L934" s="23">
        <f ca="1">NETWORKDAYS(LeaveTracker[[#This Row],[Start Date]],LeaveTracker[[#This Row],[End Date]],lstHolidays)</f>
        <v>1</v>
      </c>
      <c r="M934" s="27"/>
    </row>
    <row r="935" spans="1:13" ht="30" customHeight="1" x14ac:dyDescent="0.3">
      <c r="A935" s="32">
        <v>1179</v>
      </c>
      <c r="B935" s="33">
        <v>43789</v>
      </c>
      <c r="C935" s="22">
        <v>43704</v>
      </c>
      <c r="D935" s="19" t="s">
        <v>259</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56" t="s">
        <v>81</v>
      </c>
      <c r="K935" s="51" t="str">
        <f ca="1">LeaveTracker[[#This Row],[Days]]&amp;" "&amp;LeaveTracker[[#This Row],[Type of Leave]]</f>
        <v>2 SL</v>
      </c>
      <c r="L935" s="23">
        <f ca="1">NETWORKDAYS(LeaveTracker[[#This Row],[Start Date]],LeaveTracker[[#This Row],[End Date]],lstHolidays)</f>
        <v>2</v>
      </c>
      <c r="M935" s="27"/>
    </row>
    <row r="936" spans="1:13" ht="30" customHeight="1" x14ac:dyDescent="0.3">
      <c r="A936" s="32">
        <v>1180</v>
      </c>
      <c r="B936" s="33">
        <v>43789</v>
      </c>
      <c r="C936" s="22">
        <v>43731</v>
      </c>
      <c r="D936" s="19" t="s">
        <v>262</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56" t="s">
        <v>81</v>
      </c>
      <c r="K936" s="51" t="str">
        <f ca="1">LeaveTracker[[#This Row],[Days]]&amp;" "&amp;LeaveTracker[[#This Row],[Type of Leave]]</f>
        <v>5 SL</v>
      </c>
      <c r="L936" s="23">
        <f ca="1">NETWORKDAYS(LeaveTracker[[#This Row],[Start Date]],LeaveTracker[[#This Row],[End Date]],lstHolidays)</f>
        <v>5</v>
      </c>
      <c r="M936" s="27"/>
    </row>
    <row r="937" spans="1:13" ht="30" customHeight="1" x14ac:dyDescent="0.3">
      <c r="A937" s="32">
        <v>1181</v>
      </c>
      <c r="B937" s="33">
        <v>43789</v>
      </c>
      <c r="C937" s="22">
        <v>43775</v>
      </c>
      <c r="D937" s="19" t="s">
        <v>266</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56" t="s">
        <v>81</v>
      </c>
      <c r="K937" s="51" t="str">
        <f ca="1">LeaveTracker[[#This Row],[Days]]&amp;" "&amp;LeaveTracker[[#This Row],[Type of Leave]]</f>
        <v>1 SL</v>
      </c>
      <c r="L937" s="23">
        <f ca="1">NETWORKDAYS(LeaveTracker[[#This Row],[Start Date]],LeaveTracker[[#This Row],[End Date]],lstHolidays)</f>
        <v>1</v>
      </c>
      <c r="M937" s="27"/>
    </row>
    <row r="938" spans="1:13" ht="30" customHeight="1" x14ac:dyDescent="0.3">
      <c r="A938" s="32">
        <v>1182</v>
      </c>
      <c r="B938" s="33">
        <v>43789</v>
      </c>
      <c r="C938" s="22">
        <v>43759</v>
      </c>
      <c r="D938" s="19" t="s">
        <v>269</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56" t="s">
        <v>82</v>
      </c>
      <c r="K938" s="51" t="str">
        <f ca="1">LeaveTracker[[#This Row],[Days]]&amp;" "&amp;LeaveTracker[[#This Row],[Type of Leave]]</f>
        <v>1 VL</v>
      </c>
      <c r="L938" s="23">
        <f ca="1">NETWORKDAYS(LeaveTracker[[#This Row],[Start Date]],LeaveTracker[[#This Row],[End Date]],lstHolidays)</f>
        <v>1</v>
      </c>
      <c r="M938" s="27"/>
    </row>
    <row r="939" spans="1:13" ht="30" customHeight="1" x14ac:dyDescent="0.3">
      <c r="A939" s="32">
        <v>1182</v>
      </c>
      <c r="B939" s="33">
        <v>43789</v>
      </c>
      <c r="C939" s="22">
        <v>43760</v>
      </c>
      <c r="D939" s="19" t="s">
        <v>269</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56" t="s">
        <v>82</v>
      </c>
      <c r="K939" s="51" t="str">
        <f ca="1">LeaveTracker[[#This Row],[Days]]&amp;" "&amp;LeaveTracker[[#This Row],[Type of Leave]]</f>
        <v>1 VL</v>
      </c>
      <c r="L939" s="23">
        <f ca="1">NETWORKDAYS(LeaveTracker[[#This Row],[Start Date]],LeaveTracker[[#This Row],[End Date]],lstHolidays)</f>
        <v>1</v>
      </c>
      <c r="M939" s="27"/>
    </row>
    <row r="940" spans="1:13" ht="30" customHeight="1" x14ac:dyDescent="0.3">
      <c r="A940" s="32">
        <v>1182</v>
      </c>
      <c r="B940" s="33">
        <v>43789</v>
      </c>
      <c r="C940" s="22">
        <v>43761</v>
      </c>
      <c r="D940" s="19" t="s">
        <v>269</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56" t="s">
        <v>82</v>
      </c>
      <c r="K940" s="51" t="str">
        <f ca="1">LeaveTracker[[#This Row],[Days]]&amp;" "&amp;LeaveTracker[[#This Row],[Type of Leave]]</f>
        <v>1 VL</v>
      </c>
      <c r="L940" s="23">
        <f ca="1">NETWORKDAYS(LeaveTracker[[#This Row],[Start Date]],LeaveTracker[[#This Row],[End Date]],lstHolidays)</f>
        <v>1</v>
      </c>
      <c r="M940" s="27"/>
    </row>
    <row r="941" spans="1:13" ht="30" customHeight="1" x14ac:dyDescent="0.3">
      <c r="A941" s="32">
        <v>1183</v>
      </c>
      <c r="B941" s="33">
        <v>43789</v>
      </c>
      <c r="C941" s="22">
        <v>43758</v>
      </c>
      <c r="D941" s="20" t="s">
        <v>269</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56" t="s">
        <v>82</v>
      </c>
      <c r="K941" s="51" t="str">
        <f ca="1">LeaveTracker[[#This Row],[Days]]&amp;" "&amp;LeaveTracker[[#This Row],[Type of Leave]]</f>
        <v>1 VL</v>
      </c>
      <c r="L941" s="23">
        <f ca="1">NETWORKDAYS(LeaveTracker[[#This Row],[Start Date]],LeaveTracker[[#This Row],[End Date]],lstHolidays)</f>
        <v>1</v>
      </c>
      <c r="M941" s="27"/>
    </row>
    <row r="942" spans="1:13" ht="30" customHeight="1" x14ac:dyDescent="0.3">
      <c r="A942" s="32">
        <v>1183</v>
      </c>
      <c r="B942" s="33">
        <v>43789</v>
      </c>
      <c r="C942" s="22">
        <v>43758</v>
      </c>
      <c r="D942" s="20" t="s">
        <v>269</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56" t="s">
        <v>82</v>
      </c>
      <c r="K942" s="51" t="str">
        <f ca="1">LeaveTracker[[#This Row],[Days]]&amp;" "&amp;LeaveTracker[[#This Row],[Type of Leave]]</f>
        <v>1 VL</v>
      </c>
      <c r="L942" s="23">
        <f ca="1">NETWORKDAYS(LeaveTracker[[#This Row],[Start Date]],LeaveTracker[[#This Row],[End Date]],lstHolidays)</f>
        <v>1</v>
      </c>
      <c r="M942" s="27"/>
    </row>
    <row r="943" spans="1:13" ht="30" customHeight="1" x14ac:dyDescent="0.3">
      <c r="A943" s="32">
        <v>1184</v>
      </c>
      <c r="B943" s="33">
        <v>43791</v>
      </c>
      <c r="C943" s="22">
        <v>43780</v>
      </c>
      <c r="D943" s="19" t="s">
        <v>274</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56" t="s">
        <v>82</v>
      </c>
      <c r="K943" s="51" t="str">
        <f ca="1">LeaveTracker[[#This Row],[Days]]&amp;" "&amp;LeaveTracker[[#This Row],[Type of Leave]]</f>
        <v>4 VL</v>
      </c>
      <c r="L943" s="23">
        <f ca="1">NETWORKDAYS(LeaveTracker[[#This Row],[Start Date]],LeaveTracker[[#This Row],[End Date]],lstHolidays)</f>
        <v>4</v>
      </c>
      <c r="M943" s="27"/>
    </row>
    <row r="944" spans="1:13" ht="30" customHeight="1" x14ac:dyDescent="0.3">
      <c r="A944" s="32">
        <v>1185</v>
      </c>
      <c r="B944" s="33">
        <v>43791</v>
      </c>
      <c r="C944" s="22">
        <v>43758</v>
      </c>
      <c r="D944" s="20" t="s">
        <v>269</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56" t="s">
        <v>1</v>
      </c>
      <c r="J944" s="43" t="s">
        <v>275</v>
      </c>
      <c r="K944" s="51" t="str">
        <f ca="1">LeaveTracker[[#This Row],[Days]]&amp;" "&amp;LeaveTracker[[#This Row],[Type of Leave]]</f>
        <v>1 Other</v>
      </c>
      <c r="L944" s="23">
        <f ca="1">NETWORKDAYS(LeaveTracker[[#This Row],[Start Date]],LeaveTracker[[#This Row],[End Date]],lstHolidays)</f>
        <v>1</v>
      </c>
      <c r="M944" s="27"/>
    </row>
    <row r="945" spans="1:13" ht="30" customHeight="1" x14ac:dyDescent="0.3">
      <c r="A945" s="32">
        <v>1185</v>
      </c>
      <c r="B945" s="33">
        <v>43791</v>
      </c>
      <c r="C945" s="22">
        <v>43758</v>
      </c>
      <c r="D945" s="20" t="s">
        <v>269</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56" t="s">
        <v>1</v>
      </c>
      <c r="J945" s="43" t="s">
        <v>275</v>
      </c>
      <c r="K945" s="51" t="str">
        <f ca="1">LeaveTracker[[#This Row],[Days]]&amp;" "&amp;LeaveTracker[[#This Row],[Type of Leave]]</f>
        <v>1 Other</v>
      </c>
      <c r="L945" s="23">
        <f ca="1">NETWORKDAYS(LeaveTracker[[#This Row],[Start Date]],LeaveTracker[[#This Row],[End Date]],lstHolidays)</f>
        <v>1</v>
      </c>
      <c r="M945" s="27"/>
    </row>
    <row r="946" spans="1:13" ht="30" customHeight="1" x14ac:dyDescent="0.3">
      <c r="A946" s="32">
        <v>1185</v>
      </c>
      <c r="B946" s="33">
        <v>43791</v>
      </c>
      <c r="C946" s="22">
        <v>43758</v>
      </c>
      <c r="D946" s="20" t="s">
        <v>269</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56" t="s">
        <v>1</v>
      </c>
      <c r="J946" s="43" t="s">
        <v>275</v>
      </c>
      <c r="K946" s="51" t="str">
        <f ca="1">LeaveTracker[[#This Row],[Days]]&amp;" "&amp;LeaveTracker[[#This Row],[Type of Leave]]</f>
        <v>1 Other</v>
      </c>
      <c r="L946" s="23">
        <f ca="1">NETWORKDAYS(LeaveTracker[[#This Row],[Start Date]],LeaveTracker[[#This Row],[End Date]],lstHolidays)</f>
        <v>1</v>
      </c>
      <c r="M946" s="27"/>
    </row>
    <row r="947" spans="1:13" ht="30" customHeight="1" x14ac:dyDescent="0.3">
      <c r="A947" s="32">
        <v>1186</v>
      </c>
      <c r="B947" s="33">
        <v>43791</v>
      </c>
      <c r="C947" s="22">
        <v>43762</v>
      </c>
      <c r="D947" s="19" t="s">
        <v>279</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56" t="s">
        <v>82</v>
      </c>
      <c r="K947" s="51" t="str">
        <f ca="1">LeaveTracker[[#This Row],[Days]]&amp;" "&amp;LeaveTracker[[#This Row],[Type of Leave]]</f>
        <v>1 VL</v>
      </c>
      <c r="L947" s="23">
        <f ca="1">NETWORKDAYS(LeaveTracker[[#This Row],[Start Date]],LeaveTracker[[#This Row],[End Date]],lstHolidays)</f>
        <v>1</v>
      </c>
      <c r="M947" s="27"/>
    </row>
    <row r="948" spans="1:13" ht="30" customHeight="1" x14ac:dyDescent="0.3">
      <c r="A948" s="32">
        <v>1186</v>
      </c>
      <c r="B948" s="33">
        <v>43791</v>
      </c>
      <c r="C948" s="22">
        <v>43763</v>
      </c>
      <c r="D948" s="19" t="s">
        <v>279</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56" t="s">
        <v>82</v>
      </c>
      <c r="K948" s="51" t="str">
        <f ca="1">LeaveTracker[[#This Row],[Days]]&amp;" "&amp;LeaveTracker[[#This Row],[Type of Leave]]</f>
        <v>1 VL</v>
      </c>
      <c r="L948" s="23">
        <f ca="1">NETWORKDAYS(LeaveTracker[[#This Row],[Start Date]],LeaveTracker[[#This Row],[End Date]],lstHolidays)</f>
        <v>1</v>
      </c>
      <c r="M948" s="27"/>
    </row>
    <row r="949" spans="1:13" ht="30" customHeight="1" x14ac:dyDescent="0.3">
      <c r="A949" s="32">
        <v>1186</v>
      </c>
      <c r="B949" s="33">
        <v>43791</v>
      </c>
      <c r="C949" s="22">
        <v>43764</v>
      </c>
      <c r="D949" s="19" t="s">
        <v>279</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56" t="s">
        <v>82</v>
      </c>
      <c r="K949" s="51" t="str">
        <f ca="1">LeaveTracker[[#This Row],[Days]]&amp;" "&amp;LeaveTracker[[#This Row],[Type of Leave]]</f>
        <v>1 VL</v>
      </c>
      <c r="L949" s="23">
        <f ca="1">NETWORKDAYS(LeaveTracker[[#This Row],[Start Date]],LeaveTracker[[#This Row],[End Date]],lstHolidays)</f>
        <v>1</v>
      </c>
      <c r="M949" s="27"/>
    </row>
    <row r="950" spans="1:13" ht="30" customHeight="1" x14ac:dyDescent="0.3">
      <c r="A950" s="32">
        <v>1186</v>
      </c>
      <c r="B950" s="33">
        <v>43791</v>
      </c>
      <c r="C950" s="22">
        <v>43765</v>
      </c>
      <c r="D950" s="19" t="s">
        <v>279</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56" t="s">
        <v>82</v>
      </c>
      <c r="K950" s="51" t="str">
        <f ca="1">LeaveTracker[[#This Row],[Days]]&amp;" "&amp;LeaveTracker[[#This Row],[Type of Leave]]</f>
        <v>1 VL</v>
      </c>
      <c r="L950" s="23">
        <f ca="1">NETWORKDAYS(LeaveTracker[[#This Row],[Start Date]],LeaveTracker[[#This Row],[End Date]],lstHolidays)</f>
        <v>1</v>
      </c>
      <c r="M950" s="27"/>
    </row>
    <row r="951" spans="1:13" ht="30" customHeight="1" x14ac:dyDescent="0.3">
      <c r="A951" s="32">
        <v>1186</v>
      </c>
      <c r="B951" s="33">
        <v>43791</v>
      </c>
      <c r="C951" s="22">
        <v>43766</v>
      </c>
      <c r="D951" s="19" t="s">
        <v>279</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56" t="s">
        <v>82</v>
      </c>
      <c r="K951" s="51" t="str">
        <f ca="1">LeaveTracker[[#This Row],[Days]]&amp;" "&amp;LeaveTracker[[#This Row],[Type of Leave]]</f>
        <v>1 VL</v>
      </c>
      <c r="L951" s="23">
        <f ca="1">NETWORKDAYS(LeaveTracker[[#This Row],[Start Date]],LeaveTracker[[#This Row],[End Date]],lstHolidays)</f>
        <v>1</v>
      </c>
      <c r="M951" s="27"/>
    </row>
    <row r="952" spans="1:13" ht="30" customHeight="1" x14ac:dyDescent="0.3">
      <c r="A952" s="32">
        <v>1187</v>
      </c>
      <c r="B952" s="33">
        <v>43791</v>
      </c>
      <c r="C952" s="22">
        <v>43764</v>
      </c>
      <c r="D952" s="19" t="s">
        <v>281</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56" t="s">
        <v>1</v>
      </c>
      <c r="J952" s="43" t="s">
        <v>158</v>
      </c>
      <c r="K952" s="51" t="str">
        <f>LeaveTracker[[#This Row],[Days]]&amp;" "&amp;LeaveTracker[[#This Row],[Type of Leave]]</f>
        <v>1 Other</v>
      </c>
      <c r="L952" s="23">
        <v>1</v>
      </c>
      <c r="M952" s="27"/>
    </row>
    <row r="953" spans="1:13" ht="30" customHeight="1" x14ac:dyDescent="0.3">
      <c r="A953" s="32">
        <v>1188</v>
      </c>
      <c r="B953" s="33">
        <v>43791</v>
      </c>
      <c r="C953" s="22">
        <v>43759</v>
      </c>
      <c r="D953" s="19" t="s">
        <v>284</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56" t="s">
        <v>1</v>
      </c>
      <c r="J953" s="43" t="s">
        <v>105</v>
      </c>
      <c r="K953" s="51" t="str">
        <f ca="1">LeaveTracker[[#This Row],[Days]]&amp;" "&amp;LeaveTracker[[#This Row],[Type of Leave]]</f>
        <v>1 Other</v>
      </c>
      <c r="L953" s="23">
        <f ca="1">NETWORKDAYS(LeaveTracker[[#This Row],[Start Date]],LeaveTracker[[#This Row],[End Date]],lstHolidays)</f>
        <v>1</v>
      </c>
      <c r="M953" s="27"/>
    </row>
    <row r="954" spans="1:13" ht="30" customHeight="1" x14ac:dyDescent="0.3">
      <c r="A954" s="32">
        <v>1189</v>
      </c>
      <c r="B954" s="33">
        <v>43791</v>
      </c>
      <c r="C954" s="22">
        <v>43763</v>
      </c>
      <c r="D954" s="20" t="s">
        <v>284</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56" t="s">
        <v>82</v>
      </c>
      <c r="K954" s="51" t="str">
        <f ca="1">LeaveTracker[[#This Row],[Days]]&amp;" "&amp;LeaveTracker[[#This Row],[Type of Leave]]</f>
        <v>2 VL</v>
      </c>
      <c r="L954" s="23">
        <f ca="1">NETWORKDAYS(LeaveTracker[[#This Row],[Start Date]],LeaveTracker[[#This Row],[End Date]],lstHolidays)</f>
        <v>2</v>
      </c>
      <c r="M954" s="27"/>
    </row>
    <row r="955" spans="1:13" ht="30" customHeight="1" x14ac:dyDescent="0.3">
      <c r="A955" s="32">
        <v>1190</v>
      </c>
      <c r="B955" s="33">
        <v>43791</v>
      </c>
      <c r="C955" s="22">
        <v>43761</v>
      </c>
      <c r="D955" s="19" t="s">
        <v>288</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56" t="s">
        <v>1</v>
      </c>
      <c r="J955" s="43" t="s">
        <v>105</v>
      </c>
      <c r="K955" s="51" t="str">
        <f ca="1">LeaveTracker[[#This Row],[Days]]&amp;" "&amp;LeaveTracker[[#This Row],[Type of Leave]]</f>
        <v>1 Other</v>
      </c>
      <c r="L955" s="23">
        <f ca="1">NETWORKDAYS(LeaveTracker[[#This Row],[Start Date]],LeaveTracker[[#This Row],[End Date]],lstHolidays)</f>
        <v>1</v>
      </c>
      <c r="M955" s="27"/>
    </row>
    <row r="956" spans="1:13" ht="30" customHeight="1" x14ac:dyDescent="0.3">
      <c r="A956" s="32">
        <v>1191</v>
      </c>
      <c r="B956" s="33">
        <v>43791</v>
      </c>
      <c r="C956" s="22">
        <v>43761</v>
      </c>
      <c r="D956" s="20" t="s">
        <v>288</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56" t="s">
        <v>81</v>
      </c>
      <c r="K956" s="51" t="str">
        <f>LeaveTracker[[#This Row],[Days]]&amp;" "&amp;LeaveTracker[[#This Row],[Type of Leave]]</f>
        <v>1 SL</v>
      </c>
      <c r="L956" s="23">
        <v>1</v>
      </c>
      <c r="M956" s="27"/>
    </row>
    <row r="957" spans="1:13" ht="30" customHeight="1" x14ac:dyDescent="0.3">
      <c r="A957" s="32">
        <v>1192</v>
      </c>
      <c r="B957" s="33">
        <v>43791</v>
      </c>
      <c r="C957" s="22">
        <v>43749</v>
      </c>
      <c r="D957" s="20" t="s">
        <v>288</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56" t="s">
        <v>81</v>
      </c>
      <c r="K957" s="51" t="str">
        <f ca="1">LeaveTracker[[#This Row],[Days]]&amp;" "&amp;LeaveTracker[[#This Row],[Type of Leave]]</f>
        <v>8 SL</v>
      </c>
      <c r="L957" s="23">
        <f ca="1">NETWORKDAYS(LeaveTracker[[#This Row],[Start Date]],LeaveTracker[[#This Row],[End Date]],lstHolidays)</f>
        <v>8</v>
      </c>
      <c r="M957" s="27"/>
    </row>
    <row r="958" spans="1:13" ht="30" customHeight="1" x14ac:dyDescent="0.3">
      <c r="A958" s="32">
        <v>1193</v>
      </c>
      <c r="B958" s="33">
        <v>43791</v>
      </c>
      <c r="C958" s="22">
        <v>43725</v>
      </c>
      <c r="D958" s="20" t="s">
        <v>288</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56" t="s">
        <v>81</v>
      </c>
      <c r="K958" s="51" t="str">
        <f>LeaveTracker[[#This Row],[Days]]&amp;" "&amp;LeaveTracker[[#This Row],[Type of Leave]]</f>
        <v>1 SL</v>
      </c>
      <c r="L958" s="23">
        <v>1</v>
      </c>
      <c r="M958" s="27"/>
    </row>
    <row r="959" spans="1:13" ht="30" customHeight="1" x14ac:dyDescent="0.3">
      <c r="A959" s="32">
        <v>1193</v>
      </c>
      <c r="B959" s="33">
        <v>43791</v>
      </c>
      <c r="C959" s="22">
        <v>43725</v>
      </c>
      <c r="D959" s="20" t="s">
        <v>288</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56" t="s">
        <v>81</v>
      </c>
      <c r="K959" s="51" t="str">
        <f ca="1">LeaveTracker[[#This Row],[Days]]&amp;" "&amp;LeaveTracker[[#This Row],[Type of Leave]]</f>
        <v>3 SL</v>
      </c>
      <c r="L959" s="23">
        <f ca="1">NETWORKDAYS(LeaveTracker[[#This Row],[Start Date]],LeaveTracker[[#This Row],[End Date]],lstHolidays)</f>
        <v>3</v>
      </c>
      <c r="M959" s="27"/>
    </row>
    <row r="960" spans="1:13" ht="30" customHeight="1" x14ac:dyDescent="0.3">
      <c r="A960" s="32">
        <v>1193</v>
      </c>
      <c r="B960" s="33">
        <v>43791</v>
      </c>
      <c r="C960" s="22">
        <v>43725</v>
      </c>
      <c r="D960" s="20" t="s">
        <v>288</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56" t="s">
        <v>81</v>
      </c>
      <c r="K960" s="51" t="str">
        <f ca="1">LeaveTracker[[#This Row],[Days]]&amp;" "&amp;LeaveTracker[[#This Row],[Type of Leave]]</f>
        <v>2 SL</v>
      </c>
      <c r="L960" s="23">
        <f ca="1">NETWORKDAYS(LeaveTracker[[#This Row],[Start Date]],LeaveTracker[[#This Row],[End Date]],lstHolidays)</f>
        <v>2</v>
      </c>
      <c r="M960" s="27"/>
    </row>
    <row r="961" spans="1:13" ht="30" customHeight="1" x14ac:dyDescent="0.3">
      <c r="A961" s="32">
        <v>1194</v>
      </c>
      <c r="B961" s="33">
        <v>43791</v>
      </c>
      <c r="C961" s="22">
        <v>43760</v>
      </c>
      <c r="D961" s="19" t="s">
        <v>291</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56" t="s">
        <v>82</v>
      </c>
      <c r="K961" s="51" t="str">
        <f ca="1">LeaveTracker[[#This Row],[Days]]&amp;" "&amp;LeaveTracker[[#This Row],[Type of Leave]]</f>
        <v>4 VL</v>
      </c>
      <c r="L961" s="23">
        <f ca="1">NETWORKDAYS(LeaveTracker[[#This Row],[Start Date]],LeaveTracker[[#This Row],[End Date]],lstHolidays)</f>
        <v>4</v>
      </c>
      <c r="M961" s="27"/>
    </row>
    <row r="962" spans="1:13" ht="30" customHeight="1" x14ac:dyDescent="0.3">
      <c r="A962" s="32">
        <v>1194</v>
      </c>
      <c r="B962" s="33">
        <v>43791</v>
      </c>
      <c r="C962" s="22">
        <v>43760</v>
      </c>
      <c r="D962" s="20" t="s">
        <v>291</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56" t="s">
        <v>82</v>
      </c>
      <c r="K962" s="51" t="str">
        <f ca="1">LeaveTracker[[#This Row],[Days]]&amp;" "&amp;LeaveTracker[[#This Row],[Type of Leave]]</f>
        <v>5 VL</v>
      </c>
      <c r="L962" s="23">
        <f ca="1">NETWORKDAYS(LeaveTracker[[#This Row],[Start Date]],LeaveTracker[[#This Row],[End Date]],lstHolidays)</f>
        <v>5</v>
      </c>
      <c r="M962" s="27"/>
    </row>
    <row r="963" spans="1:13" ht="30" customHeight="1" x14ac:dyDescent="0.3">
      <c r="A963" s="32">
        <v>1194</v>
      </c>
      <c r="B963" s="33">
        <v>43791</v>
      </c>
      <c r="C963" s="22">
        <v>43760</v>
      </c>
      <c r="D963" s="20" t="s">
        <v>291</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56" t="s">
        <v>82</v>
      </c>
      <c r="K963" s="51" t="str">
        <f ca="1">LeaveTracker[[#This Row],[Days]]&amp;" "&amp;LeaveTracker[[#This Row],[Type of Leave]]</f>
        <v>5 VL</v>
      </c>
      <c r="L963" s="23">
        <f ca="1">NETWORKDAYS(LeaveTracker[[#This Row],[Start Date]],LeaveTracker[[#This Row],[End Date]],lstHolidays)</f>
        <v>5</v>
      </c>
      <c r="M963" s="27"/>
    </row>
    <row r="964" spans="1:13" ht="30" customHeight="1" x14ac:dyDescent="0.3">
      <c r="A964" s="32">
        <v>1195</v>
      </c>
      <c r="B964" s="33">
        <v>43791</v>
      </c>
      <c r="C964" s="22">
        <v>43760</v>
      </c>
      <c r="D964" s="20" t="s">
        <v>291</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56" t="s">
        <v>81</v>
      </c>
      <c r="K964" s="51" t="str">
        <f ca="1">LeaveTracker[[#This Row],[Days]]&amp;" "&amp;LeaveTracker[[#This Row],[Type of Leave]]</f>
        <v>1 SL</v>
      </c>
      <c r="L964" s="23">
        <f ca="1">NETWORKDAYS(LeaveTracker[[#This Row],[Start Date]],LeaveTracker[[#This Row],[End Date]],lstHolidays)</f>
        <v>1</v>
      </c>
      <c r="M964" s="27"/>
    </row>
    <row r="965" spans="1:13" ht="30" customHeight="1" x14ac:dyDescent="0.3">
      <c r="A965" s="32">
        <v>1196</v>
      </c>
      <c r="B965" s="33">
        <v>43791</v>
      </c>
      <c r="C965" s="22">
        <v>43755</v>
      </c>
      <c r="D965" s="19" t="s">
        <v>298</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56" t="s">
        <v>299</v>
      </c>
      <c r="J965" s="43" t="s">
        <v>300</v>
      </c>
      <c r="K965" s="51" t="str">
        <f ca="1">LeaveTracker[[#This Row],[Days]]&amp;" "&amp;LeaveTracker[[#This Row],[Type of Leave]]</f>
        <v>5 OTHER</v>
      </c>
      <c r="L965" s="23">
        <f ca="1">NETWORKDAYS(LeaveTracker[[#This Row],[Start Date]],LeaveTracker[[#This Row],[End Date]],lstHolidays)</f>
        <v>5</v>
      </c>
      <c r="M965" s="27"/>
    </row>
    <row r="966" spans="1:13" ht="30" customHeight="1" x14ac:dyDescent="0.3">
      <c r="A966" s="32">
        <v>1197</v>
      </c>
      <c r="B966" s="33">
        <v>43791</v>
      </c>
      <c r="C966" s="22">
        <v>43733</v>
      </c>
      <c r="D966" s="20" t="s">
        <v>303</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56" t="s">
        <v>81</v>
      </c>
      <c r="K966" s="51" t="str">
        <f ca="1">LeaveTracker[[#This Row],[Days]]&amp;" "&amp;LeaveTracker[[#This Row],[Type of Leave]]</f>
        <v>2 SL</v>
      </c>
      <c r="L966" s="23">
        <f ca="1">NETWORKDAYS(LeaveTracker[[#This Row],[Start Date]],LeaveTracker[[#This Row],[End Date]],lstHolidays)</f>
        <v>2</v>
      </c>
      <c r="M966" s="27"/>
    </row>
    <row r="967" spans="1:13" ht="30" customHeight="1" x14ac:dyDescent="0.3">
      <c r="A967" s="32">
        <v>1198</v>
      </c>
      <c r="B967" s="33">
        <v>43791</v>
      </c>
      <c r="C967" s="22">
        <v>43754</v>
      </c>
      <c r="D967" s="19" t="s">
        <v>305</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56" t="s">
        <v>1</v>
      </c>
      <c r="J967" s="43" t="s">
        <v>306</v>
      </c>
      <c r="K967" s="51" t="str">
        <f ca="1">LeaveTracker[[#This Row],[Days]]&amp;" "&amp;LeaveTracker[[#This Row],[Type of Leave]]</f>
        <v>3 Other</v>
      </c>
      <c r="L967" s="23">
        <f ca="1">NETWORKDAYS(LeaveTracker[[#This Row],[Start Date]],LeaveTracker[[#This Row],[End Date]],lstHolidays)</f>
        <v>3</v>
      </c>
      <c r="M967" s="27"/>
    </row>
    <row r="968" spans="1:13" ht="30" customHeight="1" x14ac:dyDescent="0.3">
      <c r="A968" s="32">
        <v>1198</v>
      </c>
      <c r="B968" s="33">
        <v>43791</v>
      </c>
      <c r="C968" s="22">
        <v>43754</v>
      </c>
      <c r="D968" s="19" t="s">
        <v>305</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56" t="s">
        <v>1</v>
      </c>
      <c r="J968" s="43" t="s">
        <v>306</v>
      </c>
      <c r="K968" s="51" t="str">
        <f ca="1">LeaveTracker[[#This Row],[Days]]&amp;" "&amp;LeaveTracker[[#This Row],[Type of Leave]]</f>
        <v>1 Other</v>
      </c>
      <c r="L968" s="23">
        <f ca="1">NETWORKDAYS(LeaveTracker[[#This Row],[Start Date]],LeaveTracker[[#This Row],[End Date]],lstHolidays)</f>
        <v>1</v>
      </c>
      <c r="M968" s="27"/>
    </row>
    <row r="969" spans="1:13" ht="30" customHeight="1" x14ac:dyDescent="0.3">
      <c r="A969" s="32">
        <v>1198</v>
      </c>
      <c r="B969" s="33">
        <v>43791</v>
      </c>
      <c r="C969" s="22">
        <v>43754</v>
      </c>
      <c r="D969" s="19" t="s">
        <v>305</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56" t="s">
        <v>1</v>
      </c>
      <c r="J969" s="43" t="s">
        <v>306</v>
      </c>
      <c r="K969" s="51" t="str">
        <f ca="1">LeaveTracker[[#This Row],[Days]]&amp;" "&amp;LeaveTracker[[#This Row],[Type of Leave]]</f>
        <v>1 Other</v>
      </c>
      <c r="L969" s="23">
        <f ca="1">NETWORKDAYS(LeaveTracker[[#This Row],[Start Date]],LeaveTracker[[#This Row],[End Date]],lstHolidays)</f>
        <v>1</v>
      </c>
      <c r="M969" s="27"/>
    </row>
    <row r="970" spans="1:13" ht="30" customHeight="1" x14ac:dyDescent="0.3">
      <c r="A970" s="32">
        <v>1199</v>
      </c>
      <c r="B970" s="33">
        <v>43791</v>
      </c>
      <c r="C970" s="22">
        <v>43737</v>
      </c>
      <c r="D970" s="20" t="s">
        <v>311</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56" t="s">
        <v>82</v>
      </c>
      <c r="K970" s="51" t="str">
        <f ca="1">LeaveTracker[[#This Row],[Days]]&amp;" "&amp;LeaveTracker[[#This Row],[Type of Leave]]</f>
        <v>5 VL</v>
      </c>
      <c r="L970" s="23">
        <f ca="1">NETWORKDAYS(LeaveTracker[[#This Row],[Start Date]],LeaveTracker[[#This Row],[End Date]],lstHolidays)</f>
        <v>5</v>
      </c>
      <c r="M970" s="27"/>
    </row>
    <row r="971" spans="1:13" ht="30" customHeight="1" x14ac:dyDescent="0.3">
      <c r="A971" s="32">
        <v>1200</v>
      </c>
      <c r="B971" s="33">
        <v>43791</v>
      </c>
      <c r="C971" s="22">
        <v>43759</v>
      </c>
      <c r="D971" s="19" t="s">
        <v>315</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56" t="s">
        <v>82</v>
      </c>
      <c r="K971" s="51" t="str">
        <f ca="1">LeaveTracker[[#This Row],[Days]]&amp;" "&amp;LeaveTracker[[#This Row],[Type of Leave]]</f>
        <v>2 VL</v>
      </c>
      <c r="L971" s="23">
        <f ca="1">NETWORKDAYS(LeaveTracker[[#This Row],[Start Date]],LeaveTracker[[#This Row],[End Date]],lstHolidays)</f>
        <v>2</v>
      </c>
      <c r="M971" s="27"/>
    </row>
    <row r="972" spans="1:13" ht="30" customHeight="1" x14ac:dyDescent="0.3">
      <c r="A972" s="32">
        <v>1201</v>
      </c>
      <c r="B972" s="33">
        <v>43791</v>
      </c>
      <c r="C972" s="22">
        <v>43759</v>
      </c>
      <c r="D972" s="19" t="s">
        <v>317</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56" t="s">
        <v>81</v>
      </c>
      <c r="K972" s="51" t="str">
        <f ca="1">LeaveTracker[[#This Row],[Days]]&amp;" "&amp;LeaveTracker[[#This Row],[Type of Leave]]</f>
        <v>1 SL</v>
      </c>
      <c r="L972" s="23">
        <f ca="1">NETWORKDAYS(LeaveTracker[[#This Row],[Start Date]],LeaveTracker[[#This Row],[End Date]],lstHolidays)</f>
        <v>1</v>
      </c>
      <c r="M972" s="27"/>
    </row>
    <row r="973" spans="1:13" ht="30" customHeight="1" x14ac:dyDescent="0.3">
      <c r="A973" s="32">
        <v>1202</v>
      </c>
      <c r="B973" s="33">
        <v>43791</v>
      </c>
      <c r="C973" s="22">
        <v>43754</v>
      </c>
      <c r="D973" s="20" t="s">
        <v>317</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56" t="s">
        <v>81</v>
      </c>
      <c r="K973" s="51" t="str">
        <f ca="1">LeaveTracker[[#This Row],[Days]]&amp;" "&amp;LeaveTracker[[#This Row],[Type of Leave]]</f>
        <v>1 SL</v>
      </c>
      <c r="L973" s="23">
        <f ca="1">NETWORKDAYS(LeaveTracker[[#This Row],[Start Date]],LeaveTracker[[#This Row],[End Date]],lstHolidays)</f>
        <v>1</v>
      </c>
      <c r="M973" s="27"/>
    </row>
    <row r="974" spans="1:13" ht="30" customHeight="1" x14ac:dyDescent="0.3">
      <c r="A974" s="32">
        <v>1203</v>
      </c>
      <c r="B974" s="33">
        <v>43791</v>
      </c>
      <c r="C974" s="22">
        <v>43754</v>
      </c>
      <c r="D974" s="20" t="s">
        <v>317</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56" t="s">
        <v>81</v>
      </c>
      <c r="K974" s="51" t="str">
        <f ca="1">LeaveTracker[[#This Row],[Days]]&amp;" "&amp;LeaveTracker[[#This Row],[Type of Leave]]</f>
        <v>1 SL</v>
      </c>
      <c r="L974" s="23">
        <f ca="1">NETWORKDAYS(LeaveTracker[[#This Row],[Start Date]],LeaveTracker[[#This Row],[End Date]],lstHolidays)</f>
        <v>1</v>
      </c>
      <c r="M974" s="27"/>
    </row>
    <row r="975" spans="1:13" ht="30" customHeight="1" x14ac:dyDescent="0.3">
      <c r="A975" s="32">
        <v>1204</v>
      </c>
      <c r="B975" s="33">
        <v>43791</v>
      </c>
      <c r="C975" s="22">
        <v>43754</v>
      </c>
      <c r="D975" s="19" t="s">
        <v>321</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56" t="s">
        <v>81</v>
      </c>
      <c r="K975" s="51" t="str">
        <f ca="1">LeaveTracker[[#This Row],[Days]]&amp;" "&amp;LeaveTracker[[#This Row],[Type of Leave]]</f>
        <v>1 SL</v>
      </c>
      <c r="L975" s="23">
        <f ca="1">NETWORKDAYS(LeaveTracker[[#This Row],[Start Date]],LeaveTracker[[#This Row],[End Date]],lstHolidays)</f>
        <v>1</v>
      </c>
      <c r="M975" s="27"/>
    </row>
    <row r="976" spans="1:13" ht="30" customHeight="1" x14ac:dyDescent="0.3">
      <c r="A976" s="32">
        <v>1205</v>
      </c>
      <c r="B976" s="33">
        <v>43791</v>
      </c>
      <c r="C976" s="22">
        <v>43754</v>
      </c>
      <c r="D976" s="20" t="s">
        <v>321</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56" t="s">
        <v>81</v>
      </c>
      <c r="K976" s="51" t="str">
        <f ca="1">LeaveTracker[[#This Row],[Days]]&amp;" "&amp;LeaveTracker[[#This Row],[Type of Leave]]</f>
        <v>1 SL</v>
      </c>
      <c r="L976" s="23">
        <f ca="1">NETWORKDAYS(LeaveTracker[[#This Row],[Start Date]],LeaveTracker[[#This Row],[End Date]],lstHolidays)</f>
        <v>1</v>
      </c>
      <c r="M976" s="27"/>
    </row>
    <row r="977" spans="1:13" ht="30" customHeight="1" x14ac:dyDescent="0.3">
      <c r="A977" s="32">
        <v>1206</v>
      </c>
      <c r="B977" s="33">
        <v>43791</v>
      </c>
      <c r="C977" s="22">
        <v>43759</v>
      </c>
      <c r="D977" s="20" t="s">
        <v>321</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56" t="s">
        <v>81</v>
      </c>
      <c r="K977" s="51" t="str">
        <f ca="1">LeaveTracker[[#This Row],[Days]]&amp;" "&amp;LeaveTracker[[#This Row],[Type of Leave]]</f>
        <v>1 SL</v>
      </c>
      <c r="L977" s="23">
        <f ca="1">NETWORKDAYS(LeaveTracker[[#This Row],[Start Date]],LeaveTracker[[#This Row],[End Date]],lstHolidays)</f>
        <v>1</v>
      </c>
      <c r="M977" s="27"/>
    </row>
    <row r="978" spans="1:13" ht="30" customHeight="1" x14ac:dyDescent="0.3">
      <c r="A978" s="32">
        <v>1207</v>
      </c>
      <c r="B978" s="33">
        <v>43791</v>
      </c>
      <c r="C978" s="22">
        <v>43759</v>
      </c>
      <c r="D978" s="19" t="s">
        <v>325</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56" t="s">
        <v>81</v>
      </c>
      <c r="K978" s="51" t="str">
        <f ca="1">LeaveTracker[[#This Row],[Days]]&amp;" "&amp;LeaveTracker[[#This Row],[Type of Leave]]</f>
        <v>1 SL</v>
      </c>
      <c r="L978" s="23">
        <f ca="1">NETWORKDAYS(LeaveTracker[[#This Row],[Start Date]],LeaveTracker[[#This Row],[End Date]],lstHolidays)</f>
        <v>1</v>
      </c>
      <c r="M978" s="27"/>
    </row>
    <row r="979" spans="1:13" ht="30" customHeight="1" x14ac:dyDescent="0.3">
      <c r="A979" s="32">
        <v>1208</v>
      </c>
      <c r="B979" s="33">
        <v>43791</v>
      </c>
      <c r="C979" s="22">
        <v>43769</v>
      </c>
      <c r="D979" s="19" t="s">
        <v>329</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56" t="s">
        <v>81</v>
      </c>
      <c r="K979" s="51" t="str">
        <f ca="1">LeaveTracker[[#This Row],[Days]]&amp;" "&amp;LeaveTracker[[#This Row],[Type of Leave]]</f>
        <v>4 SL</v>
      </c>
      <c r="L979" s="23">
        <f ca="1">NETWORKDAYS(LeaveTracker[[#This Row],[Start Date]],LeaveTracker[[#This Row],[End Date]],lstHolidays)</f>
        <v>4</v>
      </c>
      <c r="M979" s="27"/>
    </row>
    <row r="980" spans="1:13" ht="30" customHeight="1" x14ac:dyDescent="0.3">
      <c r="A980" s="32">
        <v>1208</v>
      </c>
      <c r="B980" s="33">
        <v>43791</v>
      </c>
      <c r="C980" s="22">
        <v>43769</v>
      </c>
      <c r="D980" s="19" t="s">
        <v>329</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56" t="s">
        <v>81</v>
      </c>
      <c r="K980" s="51" t="str">
        <f ca="1">LeaveTracker[[#This Row],[Days]]&amp;" "&amp;LeaveTracker[[#This Row],[Type of Leave]]</f>
        <v>4 SL</v>
      </c>
      <c r="L980" s="23">
        <f ca="1">NETWORKDAYS(LeaveTracker[[#This Row],[Start Date]],LeaveTracker[[#This Row],[End Date]],lstHolidays)</f>
        <v>4</v>
      </c>
      <c r="M980" s="27"/>
    </row>
    <row r="981" spans="1:13" ht="30" customHeight="1" x14ac:dyDescent="0.3">
      <c r="A981" s="32">
        <v>1209</v>
      </c>
      <c r="B981" s="33">
        <v>43791</v>
      </c>
      <c r="C981" s="22">
        <v>43740</v>
      </c>
      <c r="D981" s="20" t="s">
        <v>329</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56" t="s">
        <v>81</v>
      </c>
      <c r="K981" s="51" t="str">
        <f ca="1">LeaveTracker[[#This Row],[Days]]&amp;" "&amp;LeaveTracker[[#This Row],[Type of Leave]]</f>
        <v>2 SL</v>
      </c>
      <c r="L981" s="23">
        <f ca="1">NETWORKDAYS(LeaveTracker[[#This Row],[Start Date]],LeaveTracker[[#This Row],[End Date]],lstHolidays)</f>
        <v>2</v>
      </c>
      <c r="M981" s="27"/>
    </row>
    <row r="982" spans="1:13" ht="30" customHeight="1" x14ac:dyDescent="0.3">
      <c r="A982" s="32">
        <v>1209</v>
      </c>
      <c r="B982" s="33">
        <v>43791</v>
      </c>
      <c r="C982" s="22">
        <v>43740</v>
      </c>
      <c r="D982" s="20" t="s">
        <v>329</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56" t="s">
        <v>81</v>
      </c>
      <c r="K982" s="51" t="str">
        <f ca="1">LeaveTracker[[#This Row],[Days]]&amp;" "&amp;LeaveTracker[[#This Row],[Type of Leave]]</f>
        <v>1 SL</v>
      </c>
      <c r="L982" s="23">
        <f ca="1">NETWORKDAYS(LeaveTracker[[#This Row],[Start Date]],LeaveTracker[[#This Row],[End Date]],lstHolidays)</f>
        <v>1</v>
      </c>
      <c r="M982" s="27"/>
    </row>
    <row r="983" spans="1:13" ht="30" customHeight="1" x14ac:dyDescent="0.3">
      <c r="A983" s="32">
        <v>1210</v>
      </c>
      <c r="B983" s="33">
        <v>43791</v>
      </c>
      <c r="C983" s="22">
        <v>43768</v>
      </c>
      <c r="D983" s="19" t="s">
        <v>334</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56" t="s">
        <v>81</v>
      </c>
      <c r="K983" s="51" t="str">
        <f ca="1">LeaveTracker[[#This Row],[Days]]&amp;" "&amp;LeaveTracker[[#This Row],[Type of Leave]]</f>
        <v>2 SL</v>
      </c>
      <c r="L983" s="23">
        <f ca="1">NETWORKDAYS(LeaveTracker[[#This Row],[Start Date]],LeaveTracker[[#This Row],[End Date]],lstHolidays)</f>
        <v>2</v>
      </c>
      <c r="M983" s="27"/>
    </row>
    <row r="984" spans="1:13" ht="30" customHeight="1" x14ac:dyDescent="0.3">
      <c r="A984" s="32">
        <v>1211</v>
      </c>
      <c r="B984" s="33">
        <v>43791</v>
      </c>
      <c r="C984" s="22">
        <v>43733</v>
      </c>
      <c r="D984" s="19" t="s">
        <v>338</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56" t="s">
        <v>81</v>
      </c>
      <c r="K984" s="51" t="str">
        <f ca="1">LeaveTracker[[#This Row],[Days]]&amp;" "&amp;LeaveTracker[[#This Row],[Type of Leave]]</f>
        <v>1 SL</v>
      </c>
      <c r="L984" s="23">
        <f ca="1">NETWORKDAYS(LeaveTracker[[#This Row],[Start Date]],LeaveTracker[[#This Row],[End Date]],lstHolidays)</f>
        <v>1</v>
      </c>
      <c r="M984" s="27"/>
    </row>
    <row r="985" spans="1:13" ht="30" customHeight="1" x14ac:dyDescent="0.3">
      <c r="A985" s="32">
        <v>1212</v>
      </c>
      <c r="B985" s="33">
        <v>43791</v>
      </c>
      <c r="C985" s="22">
        <v>43725</v>
      </c>
      <c r="D985" s="19" t="s">
        <v>340</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56" t="s">
        <v>81</v>
      </c>
      <c r="K985" s="51" t="str">
        <f ca="1">LeaveTracker[[#This Row],[Days]]&amp;" "&amp;LeaveTracker[[#This Row],[Type of Leave]]</f>
        <v>3 SL</v>
      </c>
      <c r="L985" s="23">
        <f ca="1">NETWORKDAYS(LeaveTracker[[#This Row],[Start Date]],LeaveTracker[[#This Row],[End Date]],lstHolidays)</f>
        <v>3</v>
      </c>
      <c r="M985" s="27"/>
    </row>
    <row r="986" spans="1:13" ht="30" customHeight="1" x14ac:dyDescent="0.3">
      <c r="A986" s="32">
        <v>1213</v>
      </c>
      <c r="B986" s="33">
        <v>43791</v>
      </c>
      <c r="C986" s="22">
        <v>43775</v>
      </c>
      <c r="D986" s="19" t="s">
        <v>343</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56" t="s">
        <v>81</v>
      </c>
      <c r="K986" s="51" t="str">
        <f ca="1">LeaveTracker[[#This Row],[Days]]&amp;" "&amp;LeaveTracker[[#This Row],[Type of Leave]]</f>
        <v>2 SL</v>
      </c>
      <c r="L986" s="23">
        <f ca="1">NETWORKDAYS(LeaveTracker[[#This Row],[Start Date]],LeaveTracker[[#This Row],[End Date]],lstHolidays)</f>
        <v>2</v>
      </c>
      <c r="M986" s="27"/>
    </row>
    <row r="987" spans="1:13" ht="30" customHeight="1" x14ac:dyDescent="0.3">
      <c r="A987" s="32">
        <v>1214</v>
      </c>
      <c r="B987" s="33">
        <v>43791</v>
      </c>
      <c r="C987" s="22">
        <v>43759</v>
      </c>
      <c r="D987" s="19" t="s">
        <v>346</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56" t="s">
        <v>1</v>
      </c>
      <c r="J987" s="43" t="s">
        <v>306</v>
      </c>
      <c r="K987" s="51" t="str">
        <f ca="1">LeaveTracker[[#This Row],[Days]]&amp;" "&amp;LeaveTracker[[#This Row],[Type of Leave]]</f>
        <v>5 Other</v>
      </c>
      <c r="L987" s="23">
        <f ca="1">NETWORKDAYS(LeaveTracker[[#This Row],[Start Date]],LeaveTracker[[#This Row],[End Date]],lstHolidays)</f>
        <v>5</v>
      </c>
      <c r="M987" s="27"/>
    </row>
    <row r="988" spans="1:13" ht="30" customHeight="1" x14ac:dyDescent="0.3">
      <c r="A988" s="32">
        <v>1215</v>
      </c>
      <c r="B988" s="33">
        <v>43791</v>
      </c>
      <c r="C988" s="22">
        <v>43768</v>
      </c>
      <c r="D988" s="19" t="s">
        <v>349</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56" t="s">
        <v>81</v>
      </c>
      <c r="K988" s="51" t="str">
        <f ca="1">LeaveTracker[[#This Row],[Days]]&amp;" "&amp;LeaveTracker[[#This Row],[Type of Leave]]</f>
        <v>2 SL</v>
      </c>
      <c r="L988" s="23">
        <f ca="1">NETWORKDAYS(LeaveTracker[[#This Row],[Start Date]],LeaveTracker[[#This Row],[End Date]],lstHolidays)</f>
        <v>2</v>
      </c>
      <c r="M988" s="27"/>
    </row>
    <row r="989" spans="1:13" ht="30" customHeight="1" x14ac:dyDescent="0.3">
      <c r="A989" s="32">
        <v>1216</v>
      </c>
      <c r="B989" s="33">
        <v>43791</v>
      </c>
      <c r="C989" s="22">
        <v>43752</v>
      </c>
      <c r="D989" s="20" t="s">
        <v>349</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56" t="s">
        <v>81</v>
      </c>
      <c r="K989" s="51" t="str">
        <f ca="1">LeaveTracker[[#This Row],[Days]]&amp;" "&amp;LeaveTracker[[#This Row],[Type of Leave]]</f>
        <v>2 SL</v>
      </c>
      <c r="L989" s="23">
        <f ca="1">NETWORKDAYS(LeaveTracker[[#This Row],[Start Date]],LeaveTracker[[#This Row],[End Date]],lstHolidays)</f>
        <v>2</v>
      </c>
      <c r="M989" s="27"/>
    </row>
    <row r="990" spans="1:13" ht="30" customHeight="1" x14ac:dyDescent="0.3">
      <c r="A990" s="32">
        <v>1217</v>
      </c>
      <c r="B990" s="33">
        <v>43791</v>
      </c>
      <c r="C990" s="22">
        <v>43745</v>
      </c>
      <c r="D990" s="20" t="s">
        <v>349</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56" t="s">
        <v>81</v>
      </c>
      <c r="K990" s="51" t="str">
        <f ca="1">LeaveTracker[[#This Row],[Days]]&amp;" "&amp;LeaveTracker[[#This Row],[Type of Leave]]</f>
        <v>3 SL</v>
      </c>
      <c r="L990" s="23">
        <f ca="1">NETWORKDAYS(LeaveTracker[[#This Row],[Start Date]],LeaveTracker[[#This Row],[End Date]],lstHolidays)</f>
        <v>3</v>
      </c>
      <c r="M990" s="27"/>
    </row>
    <row r="991" spans="1:13" ht="30" customHeight="1" x14ac:dyDescent="0.3">
      <c r="A991" s="32">
        <v>1218</v>
      </c>
      <c r="B991" s="33">
        <v>43791</v>
      </c>
      <c r="C991" s="22">
        <v>43739</v>
      </c>
      <c r="D991" s="20" t="s">
        <v>349</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56" t="s">
        <v>81</v>
      </c>
      <c r="K991" s="51" t="str">
        <f ca="1">LeaveTracker[[#This Row],[Days]]&amp;" "&amp;LeaveTracker[[#This Row],[Type of Leave]]</f>
        <v>1 SL</v>
      </c>
      <c r="L991" s="23">
        <f ca="1">NETWORKDAYS(LeaveTracker[[#This Row],[Start Date]],LeaveTracker[[#This Row],[End Date]],lstHolidays)</f>
        <v>1</v>
      </c>
      <c r="M991" s="27"/>
    </row>
    <row r="992" spans="1:13" ht="30" customHeight="1" x14ac:dyDescent="0.3">
      <c r="A992" s="32">
        <v>1218</v>
      </c>
      <c r="B992" s="33">
        <v>43791</v>
      </c>
      <c r="C992" s="22">
        <v>43739</v>
      </c>
      <c r="D992" s="20" t="s">
        <v>349</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56" t="s">
        <v>81</v>
      </c>
      <c r="K992" s="51" t="str">
        <f ca="1">LeaveTracker[[#This Row],[Days]]&amp;" "&amp;LeaveTracker[[#This Row],[Type of Leave]]</f>
        <v>1 SL</v>
      </c>
      <c r="L992" s="23">
        <f ca="1">NETWORKDAYS(LeaveTracker[[#This Row],[Start Date]],LeaveTracker[[#This Row],[End Date]],lstHolidays)</f>
        <v>1</v>
      </c>
      <c r="M992" s="27"/>
    </row>
    <row r="993" spans="1:13" ht="30" customHeight="1" x14ac:dyDescent="0.3">
      <c r="A993" s="32">
        <v>1218</v>
      </c>
      <c r="B993" s="33">
        <v>43791</v>
      </c>
      <c r="C993" s="22">
        <v>43739</v>
      </c>
      <c r="D993" s="20" t="s">
        <v>349</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56" t="s">
        <v>81</v>
      </c>
      <c r="K993" s="51" t="str">
        <f ca="1">LeaveTracker[[#This Row],[Days]]&amp;" "&amp;LeaveTracker[[#This Row],[Type of Leave]]</f>
        <v>1 SL</v>
      </c>
      <c r="L993" s="23">
        <f ca="1">NETWORKDAYS(LeaveTracker[[#This Row],[Start Date]],LeaveTracker[[#This Row],[End Date]],lstHolidays)</f>
        <v>1</v>
      </c>
      <c r="M993" s="27"/>
    </row>
    <row r="994" spans="1:13" ht="30" customHeight="1" x14ac:dyDescent="0.3">
      <c r="A994" s="32">
        <v>1219</v>
      </c>
      <c r="B994" s="33">
        <v>43791</v>
      </c>
      <c r="C994" s="22">
        <v>43726</v>
      </c>
      <c r="D994" s="20" t="s">
        <v>349</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56" t="s">
        <v>81</v>
      </c>
      <c r="K994" s="51" t="str">
        <f ca="1">LeaveTracker[[#This Row],[Days]]&amp;" "&amp;LeaveTracker[[#This Row],[Type of Leave]]</f>
        <v>2 SL</v>
      </c>
      <c r="L994" s="23">
        <f ca="1">NETWORKDAYS(LeaveTracker[[#This Row],[Start Date]],LeaveTracker[[#This Row],[End Date]],lstHolidays)</f>
        <v>2</v>
      </c>
      <c r="M994" s="27"/>
    </row>
    <row r="995" spans="1:13" ht="30" customHeight="1" x14ac:dyDescent="0.3">
      <c r="A995" s="32">
        <v>1220</v>
      </c>
      <c r="B995" s="33">
        <v>43791</v>
      </c>
      <c r="C995" s="22">
        <v>43745</v>
      </c>
      <c r="D995" s="19" t="s">
        <v>353</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56" t="s">
        <v>81</v>
      </c>
      <c r="K995" s="51" t="str">
        <f ca="1">LeaveTracker[[#This Row],[Days]]&amp;" "&amp;LeaveTracker[[#This Row],[Type of Leave]]</f>
        <v>1 SL</v>
      </c>
      <c r="L995" s="23">
        <f ca="1">NETWORKDAYS(LeaveTracker[[#This Row],[Start Date]],LeaveTracker[[#This Row],[End Date]],lstHolidays)</f>
        <v>1</v>
      </c>
      <c r="M995" s="27"/>
    </row>
    <row r="996" spans="1:13" ht="30" customHeight="1" x14ac:dyDescent="0.3">
      <c r="A996" s="32">
        <v>1221</v>
      </c>
      <c r="B996" s="33">
        <v>43791</v>
      </c>
      <c r="C996" s="22">
        <v>43767</v>
      </c>
      <c r="D996" s="19" t="s">
        <v>357</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56" t="s">
        <v>81</v>
      </c>
      <c r="K996" s="51" t="str">
        <f ca="1">LeaveTracker[[#This Row],[Days]]&amp;" "&amp;LeaveTracker[[#This Row],[Type of Leave]]</f>
        <v>1 SL</v>
      </c>
      <c r="L996" s="23">
        <f ca="1">NETWORKDAYS(LeaveTracker[[#This Row],[Start Date]],LeaveTracker[[#This Row],[End Date]],lstHolidays)</f>
        <v>1</v>
      </c>
      <c r="M996" s="27"/>
    </row>
    <row r="997" spans="1:13" ht="30" customHeight="1" x14ac:dyDescent="0.3">
      <c r="A997" s="32">
        <v>1221</v>
      </c>
      <c r="B997" s="33">
        <v>43791</v>
      </c>
      <c r="C997" s="22">
        <v>43767</v>
      </c>
      <c r="D997" s="19" t="s">
        <v>357</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56" t="s">
        <v>81</v>
      </c>
      <c r="K997" s="51" t="str">
        <f ca="1">LeaveTracker[[#This Row],[Days]]&amp;" "&amp;LeaveTracker[[#This Row],[Type of Leave]]</f>
        <v>1 SL</v>
      </c>
      <c r="L997" s="23">
        <f ca="1">NETWORKDAYS(LeaveTracker[[#This Row],[Start Date]],LeaveTracker[[#This Row],[End Date]],lstHolidays)</f>
        <v>1</v>
      </c>
      <c r="M997" s="27"/>
    </row>
    <row r="998" spans="1:13" ht="30" customHeight="1" x14ac:dyDescent="0.3">
      <c r="A998" s="32">
        <v>1222</v>
      </c>
      <c r="B998" s="33">
        <v>43794</v>
      </c>
      <c r="C998" s="22">
        <v>43763</v>
      </c>
      <c r="D998" s="19" t="s">
        <v>360</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56" t="s">
        <v>81</v>
      </c>
      <c r="K998" s="51" t="str">
        <f ca="1">LeaveTracker[[#This Row],[Days]]&amp;" "&amp;LeaveTracker[[#This Row],[Type of Leave]]</f>
        <v>1 SL</v>
      </c>
      <c r="L998" s="23">
        <f ca="1">NETWORKDAYS(LeaveTracker[[#This Row],[Start Date]],LeaveTracker[[#This Row],[End Date]],lstHolidays)</f>
        <v>1</v>
      </c>
      <c r="M998" s="27"/>
    </row>
    <row r="999" spans="1:13" ht="30" customHeight="1" x14ac:dyDescent="0.3">
      <c r="A999" s="32">
        <v>1223</v>
      </c>
      <c r="B999" s="33">
        <v>43794</v>
      </c>
      <c r="C999" s="22">
        <v>43756</v>
      </c>
      <c r="D999" s="19" t="s">
        <v>364</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56" t="s">
        <v>1</v>
      </c>
      <c r="J999" s="43" t="s">
        <v>105</v>
      </c>
      <c r="K999" s="51" t="str">
        <f ca="1">LeaveTracker[[#This Row],[Days]]&amp;" "&amp;LeaveTracker[[#This Row],[Type of Leave]]</f>
        <v>2 Other</v>
      </c>
      <c r="L999" s="23">
        <f ca="1">NETWORKDAYS(LeaveTracker[[#This Row],[Start Date]],LeaveTracker[[#This Row],[End Date]],lstHolidays)</f>
        <v>2</v>
      </c>
      <c r="M999" s="27"/>
    </row>
    <row r="1000" spans="1:13" ht="30" customHeight="1" x14ac:dyDescent="0.3">
      <c r="A1000" s="32">
        <v>1224</v>
      </c>
      <c r="B1000" s="33">
        <v>43794</v>
      </c>
      <c r="C1000" s="22">
        <v>43769</v>
      </c>
      <c r="D1000" s="19" t="s">
        <v>369</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57" t="s">
        <v>81</v>
      </c>
      <c r="K1000" s="51" t="str">
        <f ca="1">LeaveTracker[[#This Row],[Days]]&amp;" "&amp;LeaveTracker[[#This Row],[Type of Leave]]</f>
        <v>1 SL</v>
      </c>
      <c r="L1000" s="23">
        <f ca="1">NETWORKDAYS(LeaveTracker[[#This Row],[Start Date]],LeaveTracker[[#This Row],[End Date]],lstHolidays)</f>
        <v>1</v>
      </c>
      <c r="M1000" s="27"/>
    </row>
    <row r="1001" spans="1:13" ht="30" customHeight="1" x14ac:dyDescent="0.3">
      <c r="A1001" s="32">
        <v>1225</v>
      </c>
      <c r="B1001" s="33">
        <v>43794</v>
      </c>
      <c r="C1001" s="22">
        <v>43763</v>
      </c>
      <c r="D1001" s="20" t="s">
        <v>373</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57" t="s">
        <v>82</v>
      </c>
      <c r="K1001" s="51" t="str">
        <f ca="1">LeaveTracker[[#This Row],[Days]]&amp;" "&amp;LeaveTracker[[#This Row],[Type of Leave]]</f>
        <v>2 VL</v>
      </c>
      <c r="L1001" s="23">
        <f ca="1">NETWORKDAYS(LeaveTracker[[#This Row],[Start Date]],LeaveTracker[[#This Row],[End Date]],lstHolidays)</f>
        <v>2</v>
      </c>
      <c r="M1001" s="27"/>
    </row>
    <row r="1002" spans="1:13" ht="30" customHeight="1" x14ac:dyDescent="0.3">
      <c r="A1002" s="32">
        <v>1225</v>
      </c>
      <c r="B1002" s="33">
        <v>43794</v>
      </c>
      <c r="C1002" s="22">
        <v>43763</v>
      </c>
      <c r="D1002" s="20" t="s">
        <v>373</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56" t="s">
        <v>82</v>
      </c>
      <c r="K1002" s="51" t="str">
        <f ca="1">LeaveTracker[[#This Row],[Days]]&amp;" "&amp;LeaveTracker[[#This Row],[Type of Leave]]</f>
        <v>2 VL</v>
      </c>
      <c r="L1002" s="23">
        <f ca="1">NETWORKDAYS(LeaveTracker[[#This Row],[Start Date]],LeaveTracker[[#This Row],[End Date]],lstHolidays)</f>
        <v>2</v>
      </c>
      <c r="M1002" s="27"/>
    </row>
    <row r="1003" spans="1:13" ht="30" customHeight="1" x14ac:dyDescent="0.3">
      <c r="A1003" s="32">
        <v>1226</v>
      </c>
      <c r="B1003" s="33">
        <v>43794</v>
      </c>
      <c r="C1003" s="22">
        <v>43760</v>
      </c>
      <c r="D1003" s="19" t="s">
        <v>369</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57" t="s">
        <v>81</v>
      </c>
      <c r="K1003" s="51" t="str">
        <f ca="1">LeaveTracker[[#This Row],[Days]]&amp;" "&amp;LeaveTracker[[#This Row],[Type of Leave]]</f>
        <v>1 SL</v>
      </c>
      <c r="L1003" s="23">
        <f ca="1">NETWORKDAYS(LeaveTracker[[#This Row],[Start Date]],LeaveTracker[[#This Row],[End Date]],lstHolidays)</f>
        <v>1</v>
      </c>
      <c r="M1003" s="27"/>
    </row>
    <row r="1004" spans="1:13" ht="30" customHeight="1" x14ac:dyDescent="0.3">
      <c r="A1004" s="32">
        <v>1226</v>
      </c>
      <c r="B1004" s="33">
        <v>43794</v>
      </c>
      <c r="C1004" s="22">
        <v>43760</v>
      </c>
      <c r="D1004" s="19" t="s">
        <v>369</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57" t="s">
        <v>81</v>
      </c>
      <c r="K1004" s="51" t="str">
        <f ca="1">LeaveTracker[[#This Row],[Days]]&amp;" "&amp;LeaveTracker[[#This Row],[Type of Leave]]</f>
        <v>1 SL</v>
      </c>
      <c r="L1004" s="23">
        <f ca="1">NETWORKDAYS(LeaveTracker[[#This Row],[Start Date]],LeaveTracker[[#This Row],[End Date]],lstHolidays)</f>
        <v>1</v>
      </c>
      <c r="M1004" s="27"/>
    </row>
    <row r="1005" spans="1:13" ht="30" customHeight="1" x14ac:dyDescent="0.3">
      <c r="A1005" s="32">
        <v>1227</v>
      </c>
      <c r="B1005" s="33">
        <v>43794</v>
      </c>
      <c r="C1005" s="22">
        <v>43763</v>
      </c>
      <c r="D1005" s="20" t="s">
        <v>373</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57"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customHeight="1" x14ac:dyDescent="0.3">
      <c r="A1006" s="32">
        <v>1228</v>
      </c>
      <c r="B1006" s="33">
        <v>43794</v>
      </c>
      <c r="C1006" s="22">
        <v>43717</v>
      </c>
      <c r="D1006" s="20" t="s">
        <v>373</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57" t="s">
        <v>82</v>
      </c>
      <c r="K1006" s="51" t="str">
        <f ca="1">LeaveTracker[[#This Row],[Days]]&amp;" "&amp;LeaveTracker[[#This Row],[Type of Leave]]</f>
        <v>1 VL</v>
      </c>
      <c r="L1006" s="23">
        <f ca="1">NETWORKDAYS(LeaveTracker[[#This Row],[Start Date]],LeaveTracker[[#This Row],[End Date]],lstHolidays)</f>
        <v>1</v>
      </c>
      <c r="M1006" s="27"/>
    </row>
    <row r="1007" spans="1:13" ht="30" customHeight="1" x14ac:dyDescent="0.3">
      <c r="A1007" s="32">
        <v>1228</v>
      </c>
      <c r="B1007" s="33">
        <v>43794</v>
      </c>
      <c r="C1007" s="22">
        <v>43717</v>
      </c>
      <c r="D1007" s="19" t="s">
        <v>373</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57" t="s">
        <v>82</v>
      </c>
      <c r="K1007" s="51" t="str">
        <f ca="1">LeaveTracker[[#This Row],[Days]]&amp;" "&amp;LeaveTracker[[#This Row],[Type of Leave]]</f>
        <v>1 VL</v>
      </c>
      <c r="L1007" s="23">
        <f ca="1">NETWORKDAYS(LeaveTracker[[#This Row],[Start Date]],LeaveTracker[[#This Row],[End Date]],lstHolidays)</f>
        <v>1</v>
      </c>
      <c r="M1007" s="27"/>
    </row>
    <row r="1008" spans="1:13" ht="30" customHeight="1" x14ac:dyDescent="0.3">
      <c r="A1008" s="32">
        <v>1229</v>
      </c>
      <c r="B1008" s="33">
        <v>43794</v>
      </c>
      <c r="C1008" s="22">
        <v>43731</v>
      </c>
      <c r="D1008" s="19" t="s">
        <v>373</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57" t="s">
        <v>81</v>
      </c>
      <c r="K1008" s="51" t="str">
        <f ca="1">LeaveTracker[[#This Row],[Days]]&amp;" "&amp;LeaveTracker[[#This Row],[Type of Leave]]</f>
        <v>2 SL</v>
      </c>
      <c r="L1008" s="23">
        <f ca="1">NETWORKDAYS(LeaveTracker[[#This Row],[Start Date]],LeaveTracker[[#This Row],[End Date]],lstHolidays)</f>
        <v>2</v>
      </c>
      <c r="M1008" s="27"/>
    </row>
    <row r="1009" spans="1:13" ht="30" customHeight="1" x14ac:dyDescent="0.3">
      <c r="A1009" s="32">
        <v>1230</v>
      </c>
      <c r="B1009" s="33">
        <v>43794</v>
      </c>
      <c r="C1009" s="22">
        <v>43760</v>
      </c>
      <c r="D1009" s="19" t="s">
        <v>373</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57" t="s">
        <v>82</v>
      </c>
      <c r="K1009" s="51" t="str">
        <f ca="1">LeaveTracker[[#This Row],[Days]]&amp;" "&amp;LeaveTracker[[#This Row],[Type of Leave]]</f>
        <v>5 VL</v>
      </c>
      <c r="L1009" s="23">
        <f ca="1">NETWORKDAYS(LeaveTracker[[#This Row],[Start Date]],LeaveTracker[[#This Row],[End Date]],lstHolidays)</f>
        <v>5</v>
      </c>
      <c r="M1009" s="27"/>
    </row>
    <row r="1010" spans="1:13" ht="30" customHeight="1" x14ac:dyDescent="0.3">
      <c r="A1010" s="32">
        <v>1231</v>
      </c>
      <c r="B1010" s="33">
        <v>43794</v>
      </c>
      <c r="C1010" s="22">
        <v>43710</v>
      </c>
      <c r="D1010" s="19" t="s">
        <v>373</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57" t="s">
        <v>82</v>
      </c>
      <c r="K1010" s="51" t="str">
        <f ca="1">LeaveTracker[[#This Row],[Days]]&amp;" "&amp;LeaveTracker[[#This Row],[Type of Leave]]</f>
        <v>3 VL</v>
      </c>
      <c r="L1010" s="23">
        <f ca="1">NETWORKDAYS(LeaveTracker[[#This Row],[Start Date]],LeaveTracker[[#This Row],[End Date]],lstHolidays)</f>
        <v>3</v>
      </c>
      <c r="M1010" s="27"/>
    </row>
    <row r="1011" spans="1:13" ht="30" customHeight="1" x14ac:dyDescent="0.3">
      <c r="A1011" s="32">
        <v>1232</v>
      </c>
      <c r="B1011" s="33">
        <v>43794</v>
      </c>
      <c r="C1011" s="22">
        <v>43735</v>
      </c>
      <c r="D1011" s="19" t="s">
        <v>377</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57" t="s">
        <v>81</v>
      </c>
      <c r="K1011" s="51" t="str">
        <f ca="1">LeaveTracker[[#This Row],[Days]]&amp;" "&amp;LeaveTracker[[#This Row],[Type of Leave]]</f>
        <v>2 SL</v>
      </c>
      <c r="L1011" s="23">
        <f ca="1">NETWORKDAYS(LeaveTracker[[#This Row],[Start Date]],LeaveTracker[[#This Row],[End Date]],lstHolidays)</f>
        <v>2</v>
      </c>
      <c r="M1011" s="27"/>
    </row>
    <row r="1012" spans="1:13" ht="30" customHeight="1" x14ac:dyDescent="0.3">
      <c r="A1012" s="32">
        <v>1233</v>
      </c>
      <c r="B1012" s="33">
        <v>43794</v>
      </c>
      <c r="C1012" s="22">
        <v>43732</v>
      </c>
      <c r="D1012" s="19" t="s">
        <v>382</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57" t="s">
        <v>81</v>
      </c>
      <c r="K1012" s="51" t="str">
        <f ca="1">LeaveTracker[[#This Row],[Days]]&amp;" "&amp;LeaveTracker[[#This Row],[Type of Leave]]</f>
        <v>1 SL</v>
      </c>
      <c r="L1012" s="23">
        <f ca="1">NETWORKDAYS(LeaveTracker[[#This Row],[Start Date]],LeaveTracker[[#This Row],[End Date]],lstHolidays)</f>
        <v>1</v>
      </c>
      <c r="M1012" s="27"/>
    </row>
    <row r="1013" spans="1:13" ht="30" customHeight="1" x14ac:dyDescent="0.3">
      <c r="A1013" s="32">
        <v>1234</v>
      </c>
      <c r="B1013" s="33">
        <v>43794</v>
      </c>
      <c r="C1013" s="22">
        <v>43759</v>
      </c>
      <c r="D1013" s="19" t="s">
        <v>384</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57" t="s">
        <v>82</v>
      </c>
      <c r="K1013" s="51" t="str">
        <f ca="1">LeaveTracker[[#This Row],[Days]]&amp;" "&amp;LeaveTracker[[#This Row],[Type of Leave]]</f>
        <v>4 VL</v>
      </c>
      <c r="L1013" s="23">
        <f ca="1">NETWORKDAYS(LeaveTracker[[#This Row],[Start Date]],LeaveTracker[[#This Row],[End Date]],lstHolidays)</f>
        <v>4</v>
      </c>
      <c r="M1013" s="27"/>
    </row>
    <row r="1014" spans="1:13" ht="30" customHeight="1" x14ac:dyDescent="0.3">
      <c r="A1014" s="32">
        <v>1235</v>
      </c>
      <c r="B1014" s="33">
        <v>43794</v>
      </c>
      <c r="C1014" s="22">
        <v>43760</v>
      </c>
      <c r="D1014" s="19" t="s">
        <v>1028</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57" t="s">
        <v>81</v>
      </c>
      <c r="K1014" s="51" t="str">
        <f ca="1">LeaveTracker[[#This Row],[Days]]&amp;" "&amp;LeaveTracker[[#This Row],[Type of Leave]]</f>
        <v>1 SL</v>
      </c>
      <c r="L1014" s="23">
        <f ca="1">NETWORKDAYS(LeaveTracker[[#This Row],[Start Date]],LeaveTracker[[#This Row],[End Date]],lstHolidays)</f>
        <v>1</v>
      </c>
      <c r="M1014" s="27"/>
    </row>
    <row r="1015" spans="1:13" ht="30" customHeight="1" x14ac:dyDescent="0.3">
      <c r="A1015" s="32">
        <v>1235</v>
      </c>
      <c r="B1015" s="33">
        <v>43794</v>
      </c>
      <c r="C1015" s="22">
        <v>43760</v>
      </c>
      <c r="D1015" s="19" t="s">
        <v>1028</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57" t="s">
        <v>81</v>
      </c>
      <c r="K1015" s="51" t="str">
        <f ca="1">LeaveTracker[[#This Row],[Days]]&amp;" "&amp;LeaveTracker[[#This Row],[Type of Leave]]</f>
        <v>2 SL</v>
      </c>
      <c r="L1015" s="23">
        <f ca="1">NETWORKDAYS(LeaveTracker[[#This Row],[Start Date]],LeaveTracker[[#This Row],[End Date]],lstHolidays)</f>
        <v>2</v>
      </c>
      <c r="M1015" s="27"/>
    </row>
    <row r="1016" spans="1:13" ht="30" customHeight="1" x14ac:dyDescent="0.3">
      <c r="A1016" s="32">
        <v>1236</v>
      </c>
      <c r="B1016" s="33">
        <v>43794</v>
      </c>
      <c r="C1016" s="22">
        <v>43760</v>
      </c>
      <c r="D1016" s="19" t="s">
        <v>387</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57" t="s">
        <v>82</v>
      </c>
      <c r="J1016" s="43" t="s">
        <v>401</v>
      </c>
      <c r="K1016" s="51" t="str">
        <f ca="1">LeaveTracker[[#This Row],[Days]]&amp;" "&amp;LeaveTracker[[#This Row],[Type of Leave]]</f>
        <v>3 VL</v>
      </c>
      <c r="L1016" s="23">
        <f ca="1">NETWORKDAYS(LeaveTracker[[#This Row],[Start Date]],LeaveTracker[[#This Row],[End Date]],lstHolidays)</f>
        <v>3</v>
      </c>
      <c r="M1016" s="27"/>
    </row>
    <row r="1017" spans="1:13" ht="30" customHeight="1" x14ac:dyDescent="0.3">
      <c r="A1017" s="32">
        <v>1237</v>
      </c>
      <c r="B1017" s="33">
        <v>43794</v>
      </c>
      <c r="C1017" s="22">
        <v>43775</v>
      </c>
      <c r="D1017" s="19" t="s">
        <v>390</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57" t="s">
        <v>81</v>
      </c>
      <c r="K1017" s="51" t="str">
        <f ca="1">LeaveTracker[[#This Row],[Days]]&amp;" "&amp;LeaveTracker[[#This Row],[Type of Leave]]</f>
        <v>3 SL</v>
      </c>
      <c r="L1017" s="23">
        <f ca="1">NETWORKDAYS(LeaveTracker[[#This Row],[Start Date]],LeaveTracker[[#This Row],[End Date]],lstHolidays)</f>
        <v>3</v>
      </c>
      <c r="M1017" s="27"/>
    </row>
    <row r="1018" spans="1:13" ht="30" customHeight="1" x14ac:dyDescent="0.3">
      <c r="A1018" s="32">
        <v>1238</v>
      </c>
      <c r="B1018" s="33">
        <v>43794</v>
      </c>
      <c r="C1018" s="22">
        <v>43755</v>
      </c>
      <c r="D1018" s="19" t="s">
        <v>393</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57" t="s">
        <v>81</v>
      </c>
      <c r="K1018" s="51" t="str">
        <f ca="1">LeaveTracker[[#This Row],[Days]]&amp;" "&amp;LeaveTracker[[#This Row],[Type of Leave]]</f>
        <v>2 SL</v>
      </c>
      <c r="L1018" s="23">
        <f ca="1">NETWORKDAYS(LeaveTracker[[#This Row],[Start Date]],LeaveTracker[[#This Row],[End Date]],lstHolidays)</f>
        <v>2</v>
      </c>
      <c r="M1018" s="27"/>
    </row>
    <row r="1019" spans="1:13" ht="30" customHeight="1" x14ac:dyDescent="0.3">
      <c r="A1019" s="32">
        <v>1239</v>
      </c>
      <c r="B1019" s="33">
        <v>43794</v>
      </c>
      <c r="C1019" s="22">
        <v>43766</v>
      </c>
      <c r="D1019" s="19" t="s">
        <v>393</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57" t="s">
        <v>81</v>
      </c>
      <c r="K1019" s="51" t="str">
        <f ca="1">LeaveTracker[[#This Row],[Days]]&amp;" "&amp;LeaveTracker[[#This Row],[Type of Leave]]</f>
        <v>3 SL</v>
      </c>
      <c r="L1019" s="23">
        <f ca="1">NETWORKDAYS(LeaveTracker[[#This Row],[Start Date]],LeaveTracker[[#This Row],[End Date]],lstHolidays)</f>
        <v>3</v>
      </c>
      <c r="M1019" s="27"/>
    </row>
    <row r="1020" spans="1:13" ht="30" customHeight="1" x14ac:dyDescent="0.3">
      <c r="A1020" s="32">
        <v>1240</v>
      </c>
      <c r="B1020" s="33">
        <v>43794</v>
      </c>
      <c r="C1020" s="22">
        <v>43767</v>
      </c>
      <c r="D1020" s="19" t="s">
        <v>396</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57" t="s">
        <v>81</v>
      </c>
      <c r="K1020" s="51" t="str">
        <f ca="1">LeaveTracker[[#This Row],[Days]]&amp;" "&amp;LeaveTracker[[#This Row],[Type of Leave]]</f>
        <v>1 SL</v>
      </c>
      <c r="L1020" s="23">
        <f ca="1">NETWORKDAYS(LeaveTracker[[#This Row],[Start Date]],LeaveTracker[[#This Row],[End Date]],lstHolidays)</f>
        <v>1</v>
      </c>
      <c r="M1020" s="27"/>
    </row>
    <row r="1021" spans="1:13" ht="30" customHeight="1" x14ac:dyDescent="0.3">
      <c r="A1021" s="32">
        <v>1241</v>
      </c>
      <c r="B1021" s="33">
        <v>43794</v>
      </c>
      <c r="C1021" s="22">
        <v>43763</v>
      </c>
      <c r="D1021" s="19" t="s">
        <v>396</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57" t="s">
        <v>81</v>
      </c>
      <c r="K1021" s="51" t="str">
        <f ca="1">LeaveTracker[[#This Row],[Days]]&amp;" "&amp;LeaveTracker[[#This Row],[Type of Leave]]</f>
        <v>1 SL</v>
      </c>
      <c r="L1021" s="23">
        <f ca="1">NETWORKDAYS(LeaveTracker[[#This Row],[Start Date]],LeaveTracker[[#This Row],[End Date]],lstHolidays)</f>
        <v>1</v>
      </c>
      <c r="M1021" s="27"/>
    </row>
    <row r="1022" spans="1:13" ht="30" customHeight="1" x14ac:dyDescent="0.3">
      <c r="A1022" s="32">
        <v>1242</v>
      </c>
      <c r="B1022" s="33">
        <v>43794</v>
      </c>
      <c r="C1022" s="22">
        <v>43787</v>
      </c>
      <c r="D1022" s="20" t="s">
        <v>398</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57" t="s">
        <v>1</v>
      </c>
      <c r="J1022" s="43" t="s">
        <v>300</v>
      </c>
      <c r="K1022" s="51" t="str">
        <f ca="1">LeaveTracker[[#This Row],[Days]]&amp;" "&amp;LeaveTracker[[#This Row],[Type of Leave]]</f>
        <v>5 Other</v>
      </c>
      <c r="L1022" s="23">
        <f ca="1">NETWORKDAYS(LeaveTracker[[#This Row],[Start Date]],LeaveTracker[[#This Row],[End Date]],lstHolidays)</f>
        <v>5</v>
      </c>
      <c r="M1022" s="27"/>
    </row>
    <row r="1023" spans="1:13" ht="30" customHeight="1" x14ac:dyDescent="0.3">
      <c r="A1023" s="32">
        <v>1243</v>
      </c>
      <c r="B1023" s="33">
        <v>43794</v>
      </c>
      <c r="C1023" s="22">
        <v>43754</v>
      </c>
      <c r="D1023" s="19" t="s">
        <v>398</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57" t="s">
        <v>82</v>
      </c>
      <c r="K1023" s="51" t="str">
        <f ca="1">LeaveTracker[[#This Row],[Days]]&amp;" "&amp;LeaveTracker[[#This Row],[Type of Leave]]</f>
        <v>3 VL</v>
      </c>
      <c r="L1023" s="23">
        <f ca="1">NETWORKDAYS(LeaveTracker[[#This Row],[Start Date]],LeaveTracker[[#This Row],[End Date]],lstHolidays)</f>
        <v>3</v>
      </c>
      <c r="M1023" s="27"/>
    </row>
    <row r="1024" spans="1:13" ht="30" customHeight="1" x14ac:dyDescent="0.3">
      <c r="A1024" s="32">
        <v>1245</v>
      </c>
      <c r="B1024" s="33">
        <v>43794</v>
      </c>
      <c r="C1024" s="22">
        <v>43754</v>
      </c>
      <c r="D1024" s="19" t="s">
        <v>398</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57" t="s">
        <v>81</v>
      </c>
      <c r="K1024" s="51" t="str">
        <f ca="1">LeaveTracker[[#This Row],[Days]]&amp;" "&amp;LeaveTracker[[#This Row],[Type of Leave]]</f>
        <v>1 SL</v>
      </c>
      <c r="L1024" s="23">
        <f ca="1">NETWORKDAYS(LeaveTracker[[#This Row],[Start Date]],LeaveTracker[[#This Row],[End Date]],lstHolidays)</f>
        <v>1</v>
      </c>
      <c r="M1024" s="27"/>
    </row>
    <row r="1025" spans="1:13" ht="30" customHeight="1" x14ac:dyDescent="0.3">
      <c r="A1025" s="32">
        <v>1246</v>
      </c>
      <c r="B1025" s="33">
        <v>43794</v>
      </c>
      <c r="C1025" s="22">
        <v>43748</v>
      </c>
      <c r="D1025" s="19" t="s">
        <v>400</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57" t="s">
        <v>82</v>
      </c>
      <c r="K1025" s="51" t="str">
        <f ca="1">LeaveTracker[[#This Row],[Days]]&amp;" "&amp;LeaveTracker[[#This Row],[Type of Leave]]</f>
        <v>1 VL</v>
      </c>
      <c r="L1025" s="23">
        <f ca="1">NETWORKDAYS(LeaveTracker[[#This Row],[Start Date]],LeaveTracker[[#This Row],[End Date]],lstHolidays)</f>
        <v>1</v>
      </c>
      <c r="M1025" s="27"/>
    </row>
    <row r="1026" spans="1:13" ht="30" customHeight="1" x14ac:dyDescent="0.3">
      <c r="A1026" s="32">
        <v>1246</v>
      </c>
      <c r="B1026" s="33">
        <v>43794</v>
      </c>
      <c r="C1026" s="22">
        <v>43748</v>
      </c>
      <c r="D1026" s="20" t="s">
        <v>400</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56" t="s">
        <v>82</v>
      </c>
      <c r="K1026" s="51" t="str">
        <f ca="1">LeaveTracker[[#This Row],[Days]]&amp;" "&amp;LeaveTracker[[#This Row],[Type of Leave]]</f>
        <v>1 VL</v>
      </c>
      <c r="L1026" s="23">
        <f ca="1">NETWORKDAYS(LeaveTracker[[#This Row],[Start Date]],LeaveTracker[[#This Row],[End Date]],lstHolidays)</f>
        <v>1</v>
      </c>
      <c r="M1026" s="27"/>
    </row>
    <row r="1027" spans="1:13" ht="30" customHeight="1" x14ac:dyDescent="0.3">
      <c r="A1027" s="32">
        <v>1246</v>
      </c>
      <c r="B1027" s="33">
        <v>43794</v>
      </c>
      <c r="C1027" s="22">
        <v>43748</v>
      </c>
      <c r="D1027" s="20" t="s">
        <v>400</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56" t="s">
        <v>82</v>
      </c>
      <c r="K1027" s="51" t="str">
        <f ca="1">LeaveTracker[[#This Row],[Days]]&amp;" "&amp;LeaveTracker[[#This Row],[Type of Leave]]</f>
        <v>1 VL</v>
      </c>
      <c r="L1027" s="23">
        <f ca="1">NETWORKDAYS(LeaveTracker[[#This Row],[Start Date]],LeaveTracker[[#This Row],[End Date]],lstHolidays)</f>
        <v>1</v>
      </c>
      <c r="M1027" s="27"/>
    </row>
    <row r="1028" spans="1:13" ht="30" customHeight="1" x14ac:dyDescent="0.3">
      <c r="A1028" s="32">
        <v>1247</v>
      </c>
      <c r="B1028" s="33">
        <v>43794</v>
      </c>
      <c r="C1028" s="22">
        <v>43754</v>
      </c>
      <c r="D1028" s="19" t="s">
        <v>404</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56" t="s">
        <v>81</v>
      </c>
      <c r="K1028" s="51" t="str">
        <f ca="1">LeaveTracker[[#This Row],[Days]]&amp;" "&amp;LeaveTracker[[#This Row],[Type of Leave]]</f>
        <v>2 SL</v>
      </c>
      <c r="L1028" s="23">
        <f ca="1">NETWORKDAYS(LeaveTracker[[#This Row],[Start Date]],LeaveTracker[[#This Row],[End Date]],lstHolidays)</f>
        <v>2</v>
      </c>
      <c r="M1028" s="27"/>
    </row>
    <row r="1029" spans="1:13" ht="30" customHeight="1" x14ac:dyDescent="0.3">
      <c r="A1029" s="32">
        <v>1248</v>
      </c>
      <c r="B1029" s="33">
        <v>43794</v>
      </c>
      <c r="C1029" s="22">
        <v>43759</v>
      </c>
      <c r="D1029" s="19" t="s">
        <v>407</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56" t="s">
        <v>81</v>
      </c>
      <c r="K1029" s="51" t="str">
        <f ca="1">LeaveTracker[[#This Row],[Days]]&amp;" "&amp;LeaveTracker[[#This Row],[Type of Leave]]</f>
        <v>1 SL</v>
      </c>
      <c r="L1029" s="23">
        <f ca="1">NETWORKDAYS(LeaveTracker[[#This Row],[Start Date]],LeaveTracker[[#This Row],[End Date]],lstHolidays)</f>
        <v>1</v>
      </c>
      <c r="M1029" s="27"/>
    </row>
    <row r="1030" spans="1:13" ht="30" customHeight="1" x14ac:dyDescent="0.3">
      <c r="A1030" s="32">
        <v>1249</v>
      </c>
      <c r="B1030" s="33">
        <v>43795</v>
      </c>
      <c r="C1030" s="22">
        <v>43755</v>
      </c>
      <c r="D1030" s="19" t="s">
        <v>409</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56" t="s">
        <v>82</v>
      </c>
      <c r="K1030" s="51" t="str">
        <f ca="1">LeaveTracker[[#This Row],[Days]]&amp;" "&amp;LeaveTracker[[#This Row],[Type of Leave]]</f>
        <v>1 VL</v>
      </c>
      <c r="L1030" s="23">
        <f ca="1">NETWORKDAYS(LeaveTracker[[#This Row],[Start Date]],LeaveTracker[[#This Row],[End Date]],lstHolidays)</f>
        <v>1</v>
      </c>
      <c r="M1030" s="27"/>
    </row>
    <row r="1031" spans="1:13" ht="30" customHeight="1" x14ac:dyDescent="0.3">
      <c r="A1031" s="32">
        <v>1250</v>
      </c>
      <c r="B1031" s="33">
        <v>43795</v>
      </c>
      <c r="C1031" s="22">
        <v>43759</v>
      </c>
      <c r="D1031" s="19" t="s">
        <v>1024</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56"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customHeight="1" x14ac:dyDescent="0.3">
      <c r="A1032" s="32">
        <v>1251</v>
      </c>
      <c r="B1032" s="33">
        <v>43795</v>
      </c>
      <c r="C1032" s="22">
        <v>43754</v>
      </c>
      <c r="D1032" s="19" t="s">
        <v>413</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56" t="s">
        <v>299</v>
      </c>
      <c r="J1032" s="43" t="s">
        <v>158</v>
      </c>
      <c r="K1032" s="51" t="str">
        <f ca="1">LeaveTracker[[#This Row],[Days]]&amp;" "&amp;LeaveTracker[[#This Row],[Type of Leave]]</f>
        <v>1 OTHER</v>
      </c>
      <c r="L1032" s="23">
        <f ca="1">NETWORKDAYS(LeaveTracker[[#This Row],[Start Date]],LeaveTracker[[#This Row],[End Date]],lstHolidays)</f>
        <v>1</v>
      </c>
      <c r="M1032" s="27"/>
    </row>
    <row r="1033" spans="1:13" ht="30" customHeight="1" x14ac:dyDescent="0.3">
      <c r="A1033" s="32">
        <v>1252</v>
      </c>
      <c r="B1033" s="33">
        <v>43795</v>
      </c>
      <c r="C1033" s="22">
        <v>43760</v>
      </c>
      <c r="D1033" s="19" t="s">
        <v>417</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56" t="s">
        <v>82</v>
      </c>
      <c r="J1033" s="43" t="s">
        <v>306</v>
      </c>
      <c r="K1033" s="51" t="str">
        <f ca="1">LeaveTracker[[#This Row],[Days]]&amp;" "&amp;LeaveTracker[[#This Row],[Type of Leave]]</f>
        <v>2 VL</v>
      </c>
      <c r="L1033" s="23">
        <f ca="1">NETWORKDAYS(LeaveTracker[[#This Row],[Start Date]],LeaveTracker[[#This Row],[End Date]],lstHolidays)</f>
        <v>2</v>
      </c>
      <c r="M1033" s="27"/>
    </row>
    <row r="1034" spans="1:13" ht="30" customHeight="1" x14ac:dyDescent="0.3">
      <c r="A1034" s="32">
        <v>1253</v>
      </c>
      <c r="B1034" s="33">
        <v>43795</v>
      </c>
      <c r="C1034" s="22">
        <v>43761</v>
      </c>
      <c r="D1034" s="19" t="s">
        <v>420</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56" t="s">
        <v>82</v>
      </c>
      <c r="J1034" s="43" t="s">
        <v>306</v>
      </c>
      <c r="K1034" s="51" t="str">
        <f ca="1">LeaveTracker[[#This Row],[Days]]&amp;" "&amp;LeaveTracker[[#This Row],[Type of Leave]]</f>
        <v>1 VL</v>
      </c>
      <c r="L1034" s="23">
        <f ca="1">NETWORKDAYS(LeaveTracker[[#This Row],[Start Date]],LeaveTracker[[#This Row],[End Date]],lstHolidays)</f>
        <v>1</v>
      </c>
      <c r="M1034" s="27"/>
    </row>
    <row r="1035" spans="1:13" ht="30" customHeight="1" x14ac:dyDescent="0.3">
      <c r="A1035" s="32">
        <v>1254</v>
      </c>
      <c r="B1035" s="33">
        <v>43795</v>
      </c>
      <c r="C1035" s="22">
        <v>43762</v>
      </c>
      <c r="D1035" s="20" t="s">
        <v>420</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56" t="s">
        <v>82</v>
      </c>
      <c r="J1035" s="43" t="s">
        <v>306</v>
      </c>
      <c r="K1035" s="51" t="str">
        <f ca="1">LeaveTracker[[#This Row],[Days]]&amp;" "&amp;LeaveTracker[[#This Row],[Type of Leave]]</f>
        <v>1 VL</v>
      </c>
      <c r="L1035" s="23">
        <f ca="1">NETWORKDAYS(LeaveTracker[[#This Row],[Start Date]],LeaveTracker[[#This Row],[End Date]],lstHolidays)</f>
        <v>1</v>
      </c>
      <c r="M1035" s="27"/>
    </row>
    <row r="1036" spans="1:13" ht="30" customHeight="1" x14ac:dyDescent="0.3">
      <c r="A1036" s="32">
        <v>1255</v>
      </c>
      <c r="B1036" s="33">
        <v>43795</v>
      </c>
      <c r="C1036" s="22">
        <v>43767</v>
      </c>
      <c r="D1036" s="19" t="s">
        <v>947</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56" t="s">
        <v>82</v>
      </c>
      <c r="K1036" s="51" t="str">
        <f ca="1">LeaveTracker[[#This Row],[Days]]&amp;" "&amp;LeaveTracker[[#This Row],[Type of Leave]]</f>
        <v>1 VL</v>
      </c>
      <c r="L1036" s="23">
        <f ca="1">NETWORKDAYS(LeaveTracker[[#This Row],[Start Date]],LeaveTracker[[#This Row],[End Date]],lstHolidays)</f>
        <v>1</v>
      </c>
      <c r="M1036" s="27"/>
    </row>
    <row r="1037" spans="1:13" ht="30" customHeight="1" x14ac:dyDescent="0.3">
      <c r="A1037" s="32">
        <v>1255</v>
      </c>
      <c r="B1037" s="33">
        <v>43795</v>
      </c>
      <c r="C1037" s="22">
        <v>43767</v>
      </c>
      <c r="D1037" s="19" t="s">
        <v>947</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56" t="s">
        <v>82</v>
      </c>
      <c r="K1037" s="51" t="str">
        <f ca="1">LeaveTracker[[#This Row],[Days]]&amp;" "&amp;LeaveTracker[[#This Row],[Type of Leave]]</f>
        <v>2 VL</v>
      </c>
      <c r="L1037" s="23">
        <f ca="1">NETWORKDAYS(LeaveTracker[[#This Row],[Start Date]],LeaveTracker[[#This Row],[End Date]],lstHolidays)</f>
        <v>2</v>
      </c>
      <c r="M1037" s="27"/>
    </row>
    <row r="1038" spans="1:13" ht="30" customHeight="1" x14ac:dyDescent="0.3">
      <c r="A1038" s="32">
        <v>1256</v>
      </c>
      <c r="B1038" s="33">
        <v>43795</v>
      </c>
      <c r="C1038" s="22">
        <v>43761</v>
      </c>
      <c r="D1038" s="19" t="s">
        <v>947</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56" t="s">
        <v>81</v>
      </c>
      <c r="K1038" s="51" t="str">
        <f ca="1">LeaveTracker[[#This Row],[Days]]&amp;" "&amp;LeaveTracker[[#This Row],[Type of Leave]]</f>
        <v>1 SL</v>
      </c>
      <c r="L1038" s="23">
        <f ca="1">NETWORKDAYS(LeaveTracker[[#This Row],[Start Date]],LeaveTracker[[#This Row],[End Date]],lstHolidays)</f>
        <v>1</v>
      </c>
      <c r="M1038" s="27"/>
    </row>
    <row r="1039" spans="1:13" ht="30" customHeight="1" x14ac:dyDescent="0.3">
      <c r="A1039" s="32">
        <v>1257</v>
      </c>
      <c r="B1039" s="33">
        <v>43795</v>
      </c>
      <c r="C1039" s="22">
        <v>43732</v>
      </c>
      <c r="D1039" s="19" t="s">
        <v>947</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56" t="s">
        <v>82</v>
      </c>
      <c r="K1039" s="51" t="str">
        <f ca="1">LeaveTracker[[#This Row],[Days]]&amp;" "&amp;LeaveTracker[[#This Row],[Type of Leave]]</f>
        <v>5 VL</v>
      </c>
      <c r="L1039" s="23">
        <f ca="1">NETWORKDAYS(LeaveTracker[[#This Row],[Start Date]],LeaveTracker[[#This Row],[End Date]],lstHolidays)</f>
        <v>5</v>
      </c>
      <c r="M1039" s="27"/>
    </row>
    <row r="1040" spans="1:13" ht="30" customHeight="1" x14ac:dyDescent="0.3">
      <c r="A1040" s="32">
        <v>1257</v>
      </c>
      <c r="B1040" s="33">
        <v>43795</v>
      </c>
      <c r="C1040" s="22">
        <v>43732</v>
      </c>
      <c r="D1040" s="19" t="s">
        <v>947</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56" t="s">
        <v>82</v>
      </c>
      <c r="K1040" s="51" t="str">
        <f ca="1">LeaveTracker[[#This Row],[Days]]&amp;" "&amp;LeaveTracker[[#This Row],[Type of Leave]]</f>
        <v>1 VL</v>
      </c>
      <c r="L1040" s="23">
        <f ca="1">NETWORKDAYS(LeaveTracker[[#This Row],[Start Date]],LeaveTracker[[#This Row],[End Date]],lstHolidays)</f>
        <v>1</v>
      </c>
      <c r="M1040" s="27"/>
    </row>
    <row r="1041" spans="1:13" ht="30" customHeight="1" x14ac:dyDescent="0.3">
      <c r="A1041" s="32">
        <v>1258</v>
      </c>
      <c r="B1041" s="33">
        <v>43795</v>
      </c>
      <c r="C1041" s="22">
        <v>43762</v>
      </c>
      <c r="D1041" s="19" t="s">
        <v>424</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56" t="s">
        <v>81</v>
      </c>
      <c r="K1041" s="51" t="str">
        <f ca="1">LeaveTracker[[#This Row],[Days]]&amp;" "&amp;LeaveTracker[[#This Row],[Type of Leave]]</f>
        <v>3 SL</v>
      </c>
      <c r="L1041" s="23">
        <f ca="1">NETWORKDAYS(LeaveTracker[[#This Row],[Start Date]],LeaveTracker[[#This Row],[End Date]],lstHolidays)</f>
        <v>3</v>
      </c>
      <c r="M1041" s="27"/>
    </row>
    <row r="1042" spans="1:13" ht="30" customHeight="1" x14ac:dyDescent="0.3">
      <c r="A1042" s="32">
        <v>1259</v>
      </c>
      <c r="B1042" s="33">
        <v>43795</v>
      </c>
      <c r="C1042" s="22">
        <v>43766</v>
      </c>
      <c r="D1042" s="19" t="s">
        <v>429</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56" t="s">
        <v>81</v>
      </c>
      <c r="K1042" s="51" t="str">
        <f ca="1">LeaveTracker[[#This Row],[Days]]&amp;" "&amp;LeaveTracker[[#This Row],[Type of Leave]]</f>
        <v>1 SL</v>
      </c>
      <c r="L1042" s="23">
        <f ca="1">NETWORKDAYS(LeaveTracker[[#This Row],[Start Date]],LeaveTracker[[#This Row],[End Date]],lstHolidays)</f>
        <v>1</v>
      </c>
      <c r="M1042" s="27"/>
    </row>
    <row r="1043" spans="1:13" ht="30" customHeight="1" x14ac:dyDescent="0.3">
      <c r="A1043" s="32">
        <v>1260</v>
      </c>
      <c r="B1043" s="33">
        <v>43795</v>
      </c>
      <c r="C1043" s="24">
        <v>43767</v>
      </c>
      <c r="D1043" s="20" t="s">
        <v>430</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56" t="s">
        <v>82</v>
      </c>
      <c r="K1043" s="51" t="str">
        <f ca="1">LeaveTracker[[#This Row],[Days]]&amp;" "&amp;LeaveTracker[[#This Row],[Type of Leave]]</f>
        <v>3 VL</v>
      </c>
      <c r="L1043" s="23">
        <f ca="1">NETWORKDAYS(LeaveTracker[[#This Row],[Start Date]],LeaveTracker[[#This Row],[End Date]],lstHolidays)</f>
        <v>3</v>
      </c>
      <c r="M1043" s="27"/>
    </row>
    <row r="1044" spans="1:13" ht="30" customHeight="1" x14ac:dyDescent="0.3">
      <c r="A1044" s="32">
        <v>1261</v>
      </c>
      <c r="B1044" s="33">
        <v>43795</v>
      </c>
      <c r="C1044" s="24">
        <v>43749</v>
      </c>
      <c r="D1044" s="20" t="s">
        <v>334</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56" t="s">
        <v>81</v>
      </c>
      <c r="K1044" s="51" t="str">
        <f ca="1">LeaveTracker[[#This Row],[Days]]&amp;" "&amp;LeaveTracker[[#This Row],[Type of Leave]]</f>
        <v>1 SL</v>
      </c>
      <c r="L1044" s="23">
        <f ca="1">NETWORKDAYS(LeaveTracker[[#This Row],[Start Date]],LeaveTracker[[#This Row],[End Date]],lstHolidays)</f>
        <v>1</v>
      </c>
      <c r="M1044" s="27"/>
    </row>
    <row r="1045" spans="1:13" ht="30" customHeight="1" x14ac:dyDescent="0.3">
      <c r="A1045" s="32">
        <v>1262</v>
      </c>
      <c r="B1045" s="33">
        <v>43795</v>
      </c>
      <c r="C1045" s="22">
        <v>43766</v>
      </c>
      <c r="D1045" s="19" t="s">
        <v>437</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56" t="s">
        <v>81</v>
      </c>
      <c r="K1045" s="51" t="str">
        <f ca="1">LeaveTracker[[#This Row],[Days]]&amp;" "&amp;LeaveTracker[[#This Row],[Type of Leave]]</f>
        <v>3 SL</v>
      </c>
      <c r="L1045" s="23">
        <f ca="1">NETWORKDAYS(LeaveTracker[[#This Row],[Start Date]],LeaveTracker[[#This Row],[End Date]],lstHolidays)</f>
        <v>3</v>
      </c>
      <c r="M1045" s="27"/>
    </row>
    <row r="1046" spans="1:13" ht="30"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56" t="s">
        <v>299</v>
      </c>
      <c r="J1046" s="43" t="s">
        <v>438</v>
      </c>
      <c r="K1046" s="51" t="str">
        <f ca="1">LeaveTracker[[#This Row],[Days]]&amp;" "&amp;LeaveTracker[[#This Row],[Type of Leave]]</f>
        <v>0 OTHER</v>
      </c>
      <c r="L1046" s="23">
        <f ca="1">NETWORKDAYS(LeaveTracker[[#This Row],[Start Date]],LeaveTracker[[#This Row],[End Date]],lstHolidays)</f>
        <v>0</v>
      </c>
      <c r="M1046" s="27"/>
    </row>
    <row r="1047" spans="1:13" ht="30" customHeight="1" x14ac:dyDescent="0.3">
      <c r="A1047" s="32">
        <v>1264</v>
      </c>
      <c r="B1047" s="33">
        <v>43795</v>
      </c>
      <c r="C1047" s="22">
        <v>43756</v>
      </c>
      <c r="D1047" s="19" t="s">
        <v>442</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56" t="s">
        <v>81</v>
      </c>
      <c r="K1047" s="51" t="str">
        <f ca="1">LeaveTracker[[#This Row],[Days]]&amp;" "&amp;LeaveTracker[[#This Row],[Type of Leave]]</f>
        <v>19 SL</v>
      </c>
      <c r="L1047" s="23">
        <f ca="1">NETWORKDAYS(LeaveTracker[[#This Row],[Start Date]],LeaveTracker[[#This Row],[End Date]],lstHolidays)</f>
        <v>19</v>
      </c>
      <c r="M1047" s="27"/>
    </row>
    <row r="1048" spans="1:13" ht="30" customHeight="1" x14ac:dyDescent="0.3">
      <c r="A1048" s="32">
        <v>1265</v>
      </c>
      <c r="B1048" s="33">
        <v>43795</v>
      </c>
      <c r="C1048" s="22">
        <v>43756</v>
      </c>
      <c r="D1048" s="20" t="s">
        <v>442</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57"/>
      <c r="K1048" s="51" t="str">
        <f ca="1">LeaveTracker[[#This Row],[Days]]&amp;" "&amp;LeaveTracker[[#This Row],[Type of Leave]]</f>
        <v xml:space="preserve">2 </v>
      </c>
      <c r="L1048" s="23">
        <f ca="1">NETWORKDAYS(LeaveTracker[[#This Row],[Start Date]],LeaveTracker[[#This Row],[End Date]],lstHolidays)</f>
        <v>2</v>
      </c>
      <c r="M1048" s="27"/>
    </row>
    <row r="1049" spans="1:13" ht="30" customHeight="1" x14ac:dyDescent="0.3">
      <c r="A1049" s="32">
        <v>1265</v>
      </c>
      <c r="B1049" s="33">
        <v>43795</v>
      </c>
      <c r="C1049" s="22">
        <v>43756</v>
      </c>
      <c r="D1049" s="20" t="s">
        <v>442</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57"/>
      <c r="K1049" s="51" t="str">
        <f ca="1">LeaveTracker[[#This Row],[Days]]&amp;" "&amp;LeaveTracker[[#This Row],[Type of Leave]]</f>
        <v xml:space="preserve">2 </v>
      </c>
      <c r="L1049" s="23">
        <f ca="1">NETWORKDAYS(LeaveTracker[[#This Row],[Start Date]],LeaveTracker[[#This Row],[End Date]],lstHolidays)</f>
        <v>2</v>
      </c>
      <c r="M1049" s="27"/>
    </row>
    <row r="1050" spans="1:13" ht="30" customHeight="1" x14ac:dyDescent="0.3">
      <c r="A1050" s="32">
        <v>1266</v>
      </c>
      <c r="B1050" s="33">
        <v>43795</v>
      </c>
      <c r="C1050" s="22">
        <v>43766</v>
      </c>
      <c r="D1050" s="19" t="s">
        <v>445</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56" t="s">
        <v>81</v>
      </c>
      <c r="K1050" s="51" t="str">
        <f ca="1">LeaveTracker[[#This Row],[Days]]&amp;" "&amp;LeaveTracker[[#This Row],[Type of Leave]]</f>
        <v>1 SL</v>
      </c>
      <c r="L1050" s="23">
        <f ca="1">NETWORKDAYS(LeaveTracker[[#This Row],[Start Date]],LeaveTracker[[#This Row],[End Date]],lstHolidays)</f>
        <v>1</v>
      </c>
      <c r="M1050" s="27"/>
    </row>
    <row r="1051" spans="1:13" ht="30" customHeight="1" x14ac:dyDescent="0.3">
      <c r="A1051" s="32">
        <v>1266</v>
      </c>
      <c r="B1051" s="33">
        <v>43795</v>
      </c>
      <c r="C1051" s="22">
        <v>43767</v>
      </c>
      <c r="D1051" s="19" t="s">
        <v>445</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56" t="s">
        <v>81</v>
      </c>
      <c r="K1051" s="51" t="str">
        <f ca="1">LeaveTracker[[#This Row],[Days]]&amp;" "&amp;LeaveTracker[[#This Row],[Type of Leave]]</f>
        <v>1 SL</v>
      </c>
      <c r="L1051" s="23">
        <f ca="1">NETWORKDAYS(LeaveTracker[[#This Row],[Start Date]],LeaveTracker[[#This Row],[End Date]],lstHolidays)</f>
        <v>1</v>
      </c>
      <c r="M1051" s="27"/>
    </row>
    <row r="1052" spans="1:13" ht="30" customHeight="1" x14ac:dyDescent="0.3">
      <c r="A1052" s="32">
        <v>1267</v>
      </c>
      <c r="B1052" s="33">
        <v>43795</v>
      </c>
      <c r="C1052" s="22">
        <v>43738</v>
      </c>
      <c r="D1052" s="19" t="s">
        <v>448</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56" t="s">
        <v>299</v>
      </c>
      <c r="J1052" s="43" t="s">
        <v>105</v>
      </c>
      <c r="K1052" s="51" t="str">
        <f ca="1">LeaveTracker[[#This Row],[Days]]&amp;" "&amp;LeaveTracker[[#This Row],[Type of Leave]]</f>
        <v>0 OTHER</v>
      </c>
      <c r="L1052" s="23">
        <f ca="1">NETWORKDAYS(LeaveTracker[[#This Row],[Start Date]],LeaveTracker[[#This Row],[End Date]],lstHolidays)</f>
        <v>0</v>
      </c>
      <c r="M1052" s="27"/>
    </row>
    <row r="1053" spans="1:13" ht="30" customHeight="1" x14ac:dyDescent="0.3">
      <c r="A1053" s="32">
        <v>1268</v>
      </c>
      <c r="B1053" s="33">
        <v>43795</v>
      </c>
      <c r="C1053" s="22">
        <v>43761</v>
      </c>
      <c r="D1053" s="19" t="s">
        <v>451</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56" t="s">
        <v>81</v>
      </c>
      <c r="K1053" s="51" t="str">
        <f ca="1">LeaveTracker[[#This Row],[Days]]&amp;" "&amp;LeaveTracker[[#This Row],[Type of Leave]]</f>
        <v>1 SL</v>
      </c>
      <c r="L1053" s="23">
        <f ca="1">NETWORKDAYS(LeaveTracker[[#This Row],[Start Date]],LeaveTracker[[#This Row],[End Date]],lstHolidays)</f>
        <v>1</v>
      </c>
      <c r="M1053" s="27"/>
    </row>
    <row r="1054" spans="1:13" ht="30" customHeight="1" x14ac:dyDescent="0.3">
      <c r="A1054" s="32">
        <v>1269</v>
      </c>
      <c r="B1054" s="33">
        <v>43795</v>
      </c>
      <c r="C1054" s="22">
        <v>43761</v>
      </c>
      <c r="D1054" s="20" t="s">
        <v>454</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56" t="s">
        <v>81</v>
      </c>
      <c r="K1054" s="51" t="str">
        <f ca="1">LeaveTracker[[#This Row],[Days]]&amp;" "&amp;LeaveTracker[[#This Row],[Type of Leave]]</f>
        <v>1 SL</v>
      </c>
      <c r="L1054" s="23">
        <f ca="1">NETWORKDAYS(LeaveTracker[[#This Row],[Start Date]],LeaveTracker[[#This Row],[End Date]],lstHolidays)</f>
        <v>1</v>
      </c>
      <c r="M1054" s="27"/>
    </row>
    <row r="1055" spans="1:13" ht="30" customHeight="1" x14ac:dyDescent="0.3">
      <c r="A1055" s="32">
        <v>1270</v>
      </c>
      <c r="B1055" s="33">
        <v>43795</v>
      </c>
      <c r="C1055" s="22">
        <v>43761</v>
      </c>
      <c r="D1055" s="19" t="s">
        <v>458</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56" t="s">
        <v>81</v>
      </c>
      <c r="K1055" s="51" t="str">
        <f ca="1">LeaveTracker[[#This Row],[Days]]&amp;" "&amp;LeaveTracker[[#This Row],[Type of Leave]]</f>
        <v>1 SL</v>
      </c>
      <c r="L1055" s="23">
        <f ca="1">NETWORKDAYS(LeaveTracker[[#This Row],[Start Date]],LeaveTracker[[#This Row],[End Date]],lstHolidays)</f>
        <v>1</v>
      </c>
      <c r="M1055" s="27"/>
    </row>
    <row r="1056" spans="1:13" ht="30" customHeight="1" x14ac:dyDescent="0.3">
      <c r="A1056" s="32">
        <v>1271</v>
      </c>
      <c r="B1056" s="33">
        <v>43795</v>
      </c>
      <c r="C1056" s="22">
        <v>43766</v>
      </c>
      <c r="D1056" s="19" t="s">
        <v>461</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56" t="s">
        <v>81</v>
      </c>
      <c r="K1056" s="51" t="str">
        <f ca="1">LeaveTracker[[#This Row],[Days]]&amp;" "&amp;LeaveTracker[[#This Row],[Type of Leave]]</f>
        <v>1 SL</v>
      </c>
      <c r="L1056" s="23">
        <f ca="1">NETWORKDAYS(LeaveTracker[[#This Row],[Start Date]],LeaveTracker[[#This Row],[End Date]],lstHolidays)</f>
        <v>1</v>
      </c>
      <c r="M1056" s="27"/>
    </row>
    <row r="1057" spans="1:13" ht="30" customHeight="1" x14ac:dyDescent="0.3">
      <c r="A1057" s="32">
        <v>1272</v>
      </c>
      <c r="B1057" s="33">
        <v>43795</v>
      </c>
      <c r="C1057" s="22">
        <v>43761</v>
      </c>
      <c r="D1057" s="19" t="s">
        <v>425</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56" t="s">
        <v>81</v>
      </c>
      <c r="K1057" s="51" t="str">
        <f ca="1">LeaveTracker[[#This Row],[Days]]&amp;" "&amp;LeaveTracker[[#This Row],[Type of Leave]]</f>
        <v>19 SL</v>
      </c>
      <c r="L1057" s="23">
        <f ca="1">NETWORKDAYS(LeaveTracker[[#This Row],[Start Date]],LeaveTracker[[#This Row],[End Date]],lstHolidays)</f>
        <v>19</v>
      </c>
      <c r="M1057" s="27"/>
    </row>
    <row r="1058" spans="1:13" ht="30" customHeight="1" x14ac:dyDescent="0.3">
      <c r="A1058" s="32">
        <v>1272</v>
      </c>
      <c r="B1058" s="33">
        <v>43795</v>
      </c>
      <c r="C1058" s="22">
        <v>43761</v>
      </c>
      <c r="D1058" s="19" t="s">
        <v>425</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56" t="s">
        <v>81</v>
      </c>
      <c r="K1058" s="51" t="str">
        <f ca="1">LeaveTracker[[#This Row],[Days]]&amp;" "&amp;LeaveTracker[[#This Row],[Type of Leave]]</f>
        <v>5 SL</v>
      </c>
      <c r="L1058" s="23">
        <f ca="1">NETWORKDAYS(LeaveTracker[[#This Row],[Start Date]],LeaveTracker[[#This Row],[End Date]],lstHolidays)</f>
        <v>5</v>
      </c>
      <c r="M1058" s="27"/>
    </row>
    <row r="1059" spans="1:13" ht="30" customHeight="1" x14ac:dyDescent="0.3">
      <c r="A1059" s="32">
        <v>1273</v>
      </c>
      <c r="B1059" s="33">
        <v>43795</v>
      </c>
      <c r="C1059" s="22">
        <v>43752</v>
      </c>
      <c r="D1059" s="19" t="s">
        <v>466</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56" t="s">
        <v>82</v>
      </c>
      <c r="K1059" s="51" t="str">
        <f ca="1">LeaveTracker[[#This Row],[Days]]&amp;" "&amp;LeaveTracker[[#This Row],[Type of Leave]]</f>
        <v>5 VL</v>
      </c>
      <c r="L1059" s="23">
        <f ca="1">NETWORKDAYS(LeaveTracker[[#This Row],[Start Date]],LeaveTracker[[#This Row],[End Date]],lstHolidays)</f>
        <v>5</v>
      </c>
      <c r="M1059" s="27"/>
    </row>
    <row r="1060" spans="1:13" ht="30" customHeight="1" x14ac:dyDescent="0.3">
      <c r="A1060" s="32">
        <v>1274</v>
      </c>
      <c r="B1060" s="33">
        <v>43795</v>
      </c>
      <c r="C1060" s="22">
        <v>43754</v>
      </c>
      <c r="D1060" s="20" t="s">
        <v>466</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56" t="s">
        <v>81</v>
      </c>
      <c r="K1060" s="51" t="str">
        <f ca="1">LeaveTracker[[#This Row],[Days]]&amp;" "&amp;LeaveTracker[[#This Row],[Type of Leave]]</f>
        <v>1 SL</v>
      </c>
      <c r="L1060" s="23">
        <f ca="1">NETWORKDAYS(LeaveTracker[[#This Row],[Start Date]],LeaveTracker[[#This Row],[End Date]],lstHolidays)</f>
        <v>1</v>
      </c>
      <c r="M1060" s="27"/>
    </row>
    <row r="1061" spans="1:13" ht="30" customHeight="1" x14ac:dyDescent="0.3">
      <c r="A1061" s="32">
        <v>1275</v>
      </c>
      <c r="B1061" s="33">
        <v>43795</v>
      </c>
      <c r="C1061" s="22">
        <v>43738</v>
      </c>
      <c r="D1061" s="20" t="s">
        <v>466</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56" t="s">
        <v>81</v>
      </c>
      <c r="K1061" s="51" t="str">
        <f ca="1">LeaveTracker[[#This Row],[Days]]&amp;" "&amp;LeaveTracker[[#This Row],[Type of Leave]]</f>
        <v>3 SL</v>
      </c>
      <c r="L1061" s="23">
        <f ca="1">NETWORKDAYS(LeaveTracker[[#This Row],[Start Date]],LeaveTracker[[#This Row],[End Date]],lstHolidays)</f>
        <v>3</v>
      </c>
      <c r="M1061" s="27"/>
    </row>
    <row r="1062" spans="1:13" ht="30" customHeight="1" x14ac:dyDescent="0.3">
      <c r="A1062" s="32">
        <v>1276</v>
      </c>
      <c r="B1062" s="33">
        <v>43795</v>
      </c>
      <c r="C1062" s="24">
        <v>43767</v>
      </c>
      <c r="D1062" s="19" t="s">
        <v>468</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56" t="s">
        <v>82</v>
      </c>
      <c r="K1062" s="51" t="str">
        <f ca="1">LeaveTracker[[#This Row],[Days]]&amp;" "&amp;LeaveTracker[[#This Row],[Type of Leave]]</f>
        <v>2 VL</v>
      </c>
      <c r="L1062" s="23">
        <f ca="1">NETWORKDAYS(LeaveTracker[[#This Row],[Start Date]],LeaveTracker[[#This Row],[End Date]],lstHolidays)</f>
        <v>2</v>
      </c>
      <c r="M1062" s="27"/>
    </row>
    <row r="1063" spans="1:13" ht="30" customHeight="1" x14ac:dyDescent="0.3">
      <c r="A1063" s="32">
        <v>1277</v>
      </c>
      <c r="B1063" s="33">
        <v>43795</v>
      </c>
      <c r="C1063" s="24">
        <v>43766</v>
      </c>
      <c r="D1063" s="20" t="s">
        <v>468</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56"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customHeight="1" x14ac:dyDescent="0.3">
      <c r="A1064" s="32">
        <v>1278</v>
      </c>
      <c r="B1064" s="33">
        <v>43795</v>
      </c>
      <c r="C1064" s="24">
        <v>43742</v>
      </c>
      <c r="D1064" s="19" t="s">
        <v>468</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56" t="s">
        <v>81</v>
      </c>
      <c r="K1064" s="51" t="str">
        <f ca="1">LeaveTracker[[#This Row],[Days]]&amp;" "&amp;LeaveTracker[[#This Row],[Type of Leave]]</f>
        <v>1 SL</v>
      </c>
      <c r="L1064" s="23">
        <f ca="1">NETWORKDAYS(LeaveTracker[[#This Row],[Start Date]],LeaveTracker[[#This Row],[End Date]],lstHolidays)</f>
        <v>1</v>
      </c>
      <c r="M1064" s="27"/>
    </row>
    <row r="1065" spans="1:13" ht="30" customHeight="1" x14ac:dyDescent="0.3">
      <c r="A1065" s="32">
        <v>1279</v>
      </c>
      <c r="B1065" s="33">
        <v>43795</v>
      </c>
      <c r="C1065" s="22">
        <v>43766</v>
      </c>
      <c r="D1065" s="19" t="s">
        <v>470</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56" t="s">
        <v>82</v>
      </c>
      <c r="K1065" s="51" t="str">
        <f ca="1">LeaveTracker[[#This Row],[Days]]&amp;" "&amp;LeaveTracker[[#This Row],[Type of Leave]]</f>
        <v>1 VL</v>
      </c>
      <c r="L1065" s="23">
        <f ca="1">NETWORKDAYS(LeaveTracker[[#This Row],[Start Date]],LeaveTracker[[#This Row],[End Date]],lstHolidays)</f>
        <v>1</v>
      </c>
      <c r="M1065" s="27"/>
    </row>
    <row r="1066" spans="1:13" ht="30" customHeight="1" x14ac:dyDescent="0.3">
      <c r="A1066" s="32">
        <v>1280</v>
      </c>
      <c r="B1066" s="33">
        <v>43795</v>
      </c>
      <c r="C1066" s="22">
        <v>43754</v>
      </c>
      <c r="D1066" s="20" t="s">
        <v>470</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56" t="s">
        <v>82</v>
      </c>
      <c r="K1066" s="51" t="str">
        <f ca="1">LeaveTracker[[#This Row],[Days]]&amp;" "&amp;LeaveTracker[[#This Row],[Type of Leave]]</f>
        <v>1 VL</v>
      </c>
      <c r="L1066" s="23">
        <f ca="1">NETWORKDAYS(LeaveTracker[[#This Row],[Start Date]],LeaveTracker[[#This Row],[End Date]],lstHolidays)</f>
        <v>1</v>
      </c>
      <c r="M1066" s="27"/>
    </row>
    <row r="1067" spans="1:13" ht="30" customHeight="1" x14ac:dyDescent="0.3">
      <c r="A1067" s="32">
        <v>1281</v>
      </c>
      <c r="B1067" s="33">
        <v>43795</v>
      </c>
      <c r="C1067" s="22">
        <v>43766</v>
      </c>
      <c r="D1067" s="19" t="s">
        <v>472</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56" t="s">
        <v>81</v>
      </c>
      <c r="K1067" s="51" t="str">
        <f ca="1">LeaveTracker[[#This Row],[Days]]&amp;" "&amp;LeaveTracker[[#This Row],[Type of Leave]]</f>
        <v>1 SL</v>
      </c>
      <c r="L1067" s="23">
        <f ca="1">NETWORKDAYS(LeaveTracker[[#This Row],[Start Date]],LeaveTracker[[#This Row],[End Date]],lstHolidays)</f>
        <v>1</v>
      </c>
      <c r="M1067" s="27"/>
    </row>
    <row r="1068" spans="1:13" ht="30" customHeight="1" x14ac:dyDescent="0.3">
      <c r="A1068" s="32">
        <v>1282</v>
      </c>
      <c r="B1068" s="33">
        <v>43795</v>
      </c>
      <c r="C1068" s="22">
        <v>43772</v>
      </c>
      <c r="D1068" s="19" t="s">
        <v>473</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56" t="s">
        <v>81</v>
      </c>
      <c r="K1068" s="51" t="str">
        <f ca="1">LeaveTracker[[#This Row],[Days]]&amp;" "&amp;LeaveTracker[[#This Row],[Type of Leave]]</f>
        <v>2 SL</v>
      </c>
      <c r="L1068" s="23">
        <f ca="1">NETWORKDAYS(LeaveTracker[[#This Row],[Start Date]],LeaveTracker[[#This Row],[End Date]],lstHolidays)</f>
        <v>2</v>
      </c>
      <c r="M1068" s="27"/>
    </row>
    <row r="1069" spans="1:13" ht="30" customHeight="1" x14ac:dyDescent="0.3">
      <c r="A1069" s="32">
        <v>1282</v>
      </c>
      <c r="B1069" s="33">
        <v>43795</v>
      </c>
      <c r="C1069" s="22">
        <v>43772</v>
      </c>
      <c r="D1069" s="19" t="s">
        <v>473</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56" t="s">
        <v>81</v>
      </c>
      <c r="K1069" s="51" t="str">
        <f>LeaveTracker[[#This Row],[Days]]&amp;" "&amp;LeaveTracker[[#This Row],[Type of Leave]]</f>
        <v>1 SL</v>
      </c>
      <c r="L1069" s="23">
        <v>1</v>
      </c>
      <c r="M1069" s="27"/>
    </row>
    <row r="1070" spans="1:13" ht="30" customHeight="1" x14ac:dyDescent="0.3">
      <c r="A1070" s="32">
        <v>1283</v>
      </c>
      <c r="B1070" s="33">
        <v>43795</v>
      </c>
      <c r="C1070" s="22">
        <v>43763</v>
      </c>
      <c r="D1070" s="20" t="s">
        <v>473</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56" t="s">
        <v>81</v>
      </c>
      <c r="K1070" s="51" t="str">
        <f ca="1">LeaveTracker[[#This Row],[Days]]&amp;" "&amp;LeaveTracker[[#This Row],[Type of Leave]]</f>
        <v>2 SL</v>
      </c>
      <c r="L1070" s="23">
        <f ca="1">NETWORKDAYS(LeaveTracker[[#This Row],[Start Date]],LeaveTracker[[#This Row],[End Date]],lstHolidays)</f>
        <v>2</v>
      </c>
      <c r="M1070" s="27"/>
    </row>
    <row r="1071" spans="1:13" ht="30" customHeight="1" x14ac:dyDescent="0.3">
      <c r="A1071" s="32">
        <v>1284</v>
      </c>
      <c r="B1071" s="33">
        <v>43795</v>
      </c>
      <c r="C1071" s="22">
        <v>43721</v>
      </c>
      <c r="D1071" s="20" t="s">
        <v>473</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56" t="s">
        <v>81</v>
      </c>
      <c r="K1071" s="51" t="str">
        <f ca="1">LeaveTracker[[#This Row],[Days]]&amp;" "&amp;LeaveTracker[[#This Row],[Type of Leave]]</f>
        <v>1 SL</v>
      </c>
      <c r="L1071" s="23">
        <f ca="1">NETWORKDAYS(LeaveTracker[[#This Row],[Start Date]],LeaveTracker[[#This Row],[End Date]],lstHolidays)</f>
        <v>1</v>
      </c>
      <c r="M1071" s="27"/>
    </row>
    <row r="1072" spans="1:13" ht="30" customHeight="1" x14ac:dyDescent="0.3">
      <c r="A1072" s="32">
        <v>1285</v>
      </c>
      <c r="B1072" s="33">
        <v>43795</v>
      </c>
      <c r="C1072" s="22">
        <v>43717</v>
      </c>
      <c r="D1072" s="20" t="s">
        <v>473</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56" t="s">
        <v>81</v>
      </c>
      <c r="K1072" s="51" t="str">
        <f ca="1">LeaveTracker[[#This Row],[Days]]&amp;" "&amp;LeaveTracker[[#This Row],[Type of Leave]]</f>
        <v>1 SL</v>
      </c>
      <c r="L1072" s="23">
        <f ca="1">NETWORKDAYS(LeaveTracker[[#This Row],[Start Date]],LeaveTracker[[#This Row],[End Date]],lstHolidays)</f>
        <v>1</v>
      </c>
      <c r="M1072" s="27"/>
    </row>
    <row r="1073" spans="1:13" ht="30" customHeight="1" x14ac:dyDescent="0.3">
      <c r="A1073" s="32">
        <v>1286</v>
      </c>
      <c r="B1073" s="33">
        <v>43795</v>
      </c>
      <c r="C1073" s="22">
        <v>43766</v>
      </c>
      <c r="D1073" s="19" t="s">
        <v>475</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56" t="s">
        <v>81</v>
      </c>
      <c r="K1073" s="51" t="str">
        <f ca="1">LeaveTracker[[#This Row],[Days]]&amp;" "&amp;LeaveTracker[[#This Row],[Type of Leave]]</f>
        <v>3 SL</v>
      </c>
      <c r="L1073" s="23">
        <f ca="1">NETWORKDAYS(LeaveTracker[[#This Row],[Start Date]],LeaveTracker[[#This Row],[End Date]],lstHolidays)</f>
        <v>3</v>
      </c>
      <c r="M1073" s="27"/>
    </row>
    <row r="1074" spans="1:13" ht="30" customHeight="1" x14ac:dyDescent="0.3">
      <c r="A1074" s="32">
        <v>1287</v>
      </c>
      <c r="B1074" s="33">
        <v>43795</v>
      </c>
      <c r="C1074" s="22">
        <v>43731</v>
      </c>
      <c r="D1074" s="20" t="s">
        <v>475</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56" t="s">
        <v>81</v>
      </c>
      <c r="K1074" s="51" t="str">
        <f ca="1">LeaveTracker[[#This Row],[Days]]&amp;" "&amp;LeaveTracker[[#This Row],[Type of Leave]]</f>
        <v>2 SL</v>
      </c>
      <c r="L1074" s="23">
        <f ca="1">NETWORKDAYS(LeaveTracker[[#This Row],[Start Date]],LeaveTracker[[#This Row],[End Date]],lstHolidays)</f>
        <v>2</v>
      </c>
      <c r="M1074" s="27"/>
    </row>
    <row r="1075" spans="1:13" ht="30" customHeight="1" x14ac:dyDescent="0.3">
      <c r="A1075" s="32">
        <v>1288</v>
      </c>
      <c r="B1075" s="33">
        <v>43795</v>
      </c>
      <c r="C1075" s="22">
        <v>43710</v>
      </c>
      <c r="D1075" s="20" t="s">
        <v>475</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56" t="s">
        <v>82</v>
      </c>
      <c r="K1075" s="51" t="str">
        <f ca="1">LeaveTracker[[#This Row],[Days]]&amp;" "&amp;LeaveTracker[[#This Row],[Type of Leave]]</f>
        <v>1 VL</v>
      </c>
      <c r="L1075" s="23">
        <f ca="1">NETWORKDAYS(LeaveTracker[[#This Row],[Start Date]],LeaveTracker[[#This Row],[End Date]],lstHolidays)</f>
        <v>1</v>
      </c>
      <c r="M1075" s="27"/>
    </row>
    <row r="1076" spans="1:13" ht="30" customHeight="1" x14ac:dyDescent="0.3">
      <c r="A1076" s="32">
        <v>1288</v>
      </c>
      <c r="B1076" s="33">
        <v>43795</v>
      </c>
      <c r="C1076" s="22">
        <v>43710</v>
      </c>
      <c r="D1076" s="20" t="s">
        <v>475</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56" t="s">
        <v>82</v>
      </c>
      <c r="K1076" s="51" t="str">
        <f ca="1">LeaveTracker[[#This Row],[Days]]&amp;" "&amp;LeaveTracker[[#This Row],[Type of Leave]]</f>
        <v>3 VL</v>
      </c>
      <c r="L1076" s="23">
        <f ca="1">NETWORKDAYS(LeaveTracker[[#This Row],[Start Date]],LeaveTracker[[#This Row],[End Date]],lstHolidays)</f>
        <v>3</v>
      </c>
      <c r="M1076" s="27"/>
    </row>
    <row r="1077" spans="1:13" ht="30" customHeight="1" x14ac:dyDescent="0.3">
      <c r="A1077" s="32">
        <v>1289</v>
      </c>
      <c r="B1077" s="33">
        <v>43795</v>
      </c>
      <c r="C1077" s="22">
        <v>43713</v>
      </c>
      <c r="D1077" s="19" t="s">
        <v>479</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56" t="s">
        <v>81</v>
      </c>
      <c r="K1077" s="51" t="str">
        <f ca="1">LeaveTracker[[#This Row],[Days]]&amp;" "&amp;LeaveTracker[[#This Row],[Type of Leave]]</f>
        <v>1 SL</v>
      </c>
      <c r="L1077" s="23">
        <f ca="1">NETWORKDAYS(LeaveTracker[[#This Row],[Start Date]],LeaveTracker[[#This Row],[End Date]],lstHolidays)</f>
        <v>1</v>
      </c>
      <c r="M1077" s="27"/>
    </row>
    <row r="1078" spans="1:13" ht="30" customHeight="1" x14ac:dyDescent="0.3">
      <c r="A1078" s="32">
        <v>1290</v>
      </c>
      <c r="B1078" s="33">
        <v>43795</v>
      </c>
      <c r="C1078" s="22">
        <v>43746</v>
      </c>
      <c r="D1078" s="19" t="s">
        <v>484</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56" t="s">
        <v>82</v>
      </c>
      <c r="K1078" s="51" t="str">
        <f ca="1">LeaveTracker[[#This Row],[Days]]&amp;" "&amp;LeaveTracker[[#This Row],[Type of Leave]]</f>
        <v>2 VL</v>
      </c>
      <c r="L1078" s="23">
        <f ca="1">NETWORKDAYS(LeaveTracker[[#This Row],[Start Date]],LeaveTracker[[#This Row],[End Date]],lstHolidays)</f>
        <v>2</v>
      </c>
      <c r="M1078" s="27"/>
    </row>
    <row r="1079" spans="1:13" ht="30" customHeight="1" x14ac:dyDescent="0.3">
      <c r="A1079" s="32">
        <v>1291</v>
      </c>
      <c r="B1079" s="33">
        <v>43795</v>
      </c>
      <c r="C1079" s="22">
        <v>43752</v>
      </c>
      <c r="D1079" s="20" t="s">
        <v>778</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56"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customHeight="1" x14ac:dyDescent="0.3">
      <c r="A1080" s="32">
        <v>1292</v>
      </c>
      <c r="B1080" s="33">
        <v>43795</v>
      </c>
      <c r="C1080" s="22">
        <v>43725</v>
      </c>
      <c r="D1080" s="19" t="s">
        <v>490</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56" t="s">
        <v>81</v>
      </c>
      <c r="K1080" s="51" t="str">
        <f ca="1">LeaveTracker[[#This Row],[Days]]&amp;" "&amp;LeaveTracker[[#This Row],[Type of Leave]]</f>
        <v>1 SL</v>
      </c>
      <c r="L1080" s="23">
        <f ca="1">NETWORKDAYS(LeaveTracker[[#This Row],[Start Date]],LeaveTracker[[#This Row],[End Date]],lstHolidays)</f>
        <v>1</v>
      </c>
      <c r="M1080" s="27"/>
    </row>
    <row r="1081" spans="1:13" ht="30" customHeight="1" x14ac:dyDescent="0.3">
      <c r="A1081" s="32">
        <v>1293</v>
      </c>
      <c r="B1081" s="33">
        <v>43795</v>
      </c>
      <c r="C1081" s="22">
        <v>43759</v>
      </c>
      <c r="D1081" s="20" t="s">
        <v>490</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56" t="s">
        <v>81</v>
      </c>
      <c r="K1081" s="51" t="str">
        <f ca="1">LeaveTracker[[#This Row],[Days]]&amp;" "&amp;LeaveTracker[[#This Row],[Type of Leave]]</f>
        <v>3 SL</v>
      </c>
      <c r="L1081" s="23">
        <f ca="1">NETWORKDAYS(LeaveTracker[[#This Row],[Start Date]],LeaveTracker[[#This Row],[End Date]],lstHolidays)</f>
        <v>3</v>
      </c>
      <c r="M1081" s="27"/>
    </row>
    <row r="1082" spans="1:13" ht="30" customHeight="1" x14ac:dyDescent="0.3">
      <c r="A1082" s="32">
        <v>1294</v>
      </c>
      <c r="B1082" s="33">
        <v>43795</v>
      </c>
      <c r="C1082" s="22">
        <v>43759</v>
      </c>
      <c r="D1082" s="19" t="s">
        <v>490</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56" t="s">
        <v>82</v>
      </c>
      <c r="K1082" s="51" t="str">
        <f ca="1">LeaveTracker[[#This Row],[Days]]&amp;" "&amp;LeaveTracker[[#This Row],[Type of Leave]]</f>
        <v>1 VL</v>
      </c>
      <c r="L1082" s="23">
        <f ca="1">NETWORKDAYS(LeaveTracker[[#This Row],[Start Date]],LeaveTracker[[#This Row],[End Date]],lstHolidays)</f>
        <v>1</v>
      </c>
      <c r="M1082" s="27"/>
    </row>
    <row r="1083" spans="1:13" ht="30" customHeight="1" x14ac:dyDescent="0.3">
      <c r="A1083" s="32">
        <v>1295</v>
      </c>
      <c r="B1083" s="33">
        <v>43795</v>
      </c>
      <c r="C1083" s="22">
        <v>43733</v>
      </c>
      <c r="D1083" s="19" t="s">
        <v>493</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56" t="s">
        <v>81</v>
      </c>
      <c r="K1083" s="51" t="str">
        <f ca="1">LeaveTracker[[#This Row],[Days]]&amp;" "&amp;LeaveTracker[[#This Row],[Type of Leave]]</f>
        <v>2 SL</v>
      </c>
      <c r="L1083" s="23">
        <f ca="1">NETWORKDAYS(LeaveTracker[[#This Row],[Start Date]],LeaveTracker[[#This Row],[End Date]],lstHolidays)</f>
        <v>2</v>
      </c>
      <c r="M1083" s="27"/>
    </row>
    <row r="1084" spans="1:13" ht="30" customHeight="1" x14ac:dyDescent="0.3">
      <c r="A1084" s="32">
        <v>1296</v>
      </c>
      <c r="B1084" s="33">
        <v>43795</v>
      </c>
      <c r="C1084" s="22">
        <v>43724</v>
      </c>
      <c r="D1084" s="19" t="s">
        <v>496</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56" t="s">
        <v>81</v>
      </c>
      <c r="K1084" s="51" t="str">
        <f ca="1">LeaveTracker[[#This Row],[Days]]&amp;" "&amp;LeaveTracker[[#This Row],[Type of Leave]]</f>
        <v>1 SL</v>
      </c>
      <c r="L1084" s="23">
        <f ca="1">NETWORKDAYS(LeaveTracker[[#This Row],[Start Date]],LeaveTracker[[#This Row],[End Date]],lstHolidays)</f>
        <v>1</v>
      </c>
      <c r="M1084" s="27"/>
    </row>
    <row r="1085" spans="1:13" ht="30" customHeight="1" x14ac:dyDescent="0.3">
      <c r="A1085" s="32">
        <v>1297</v>
      </c>
      <c r="B1085" s="33">
        <v>43795</v>
      </c>
      <c r="C1085" s="22">
        <v>43760</v>
      </c>
      <c r="D1085" s="19" t="s">
        <v>496</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56" t="s">
        <v>81</v>
      </c>
      <c r="K1085" s="51" t="str">
        <f>LeaveTracker[[#This Row],[Days]]&amp;" "&amp;LeaveTracker[[#This Row],[Type of Leave]]</f>
        <v>1 SL</v>
      </c>
      <c r="L1085" s="23">
        <v>1</v>
      </c>
      <c r="M1085" s="27"/>
    </row>
    <row r="1086" spans="1:13" ht="30" customHeight="1" x14ac:dyDescent="0.3">
      <c r="A1086" s="32">
        <v>1298</v>
      </c>
      <c r="B1086" s="33">
        <v>43795</v>
      </c>
      <c r="C1086" s="22">
        <v>43745</v>
      </c>
      <c r="D1086" s="20" t="s">
        <v>493</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56" t="s">
        <v>81</v>
      </c>
      <c r="K1086" s="51" t="str">
        <f ca="1">LeaveTracker[[#This Row],[Days]]&amp;" "&amp;LeaveTracker[[#This Row],[Type of Leave]]</f>
        <v>1 SL</v>
      </c>
      <c r="L1086" s="23">
        <f ca="1">NETWORKDAYS(LeaveTracker[[#This Row],[Start Date]],LeaveTracker[[#This Row],[End Date]],lstHolidays)</f>
        <v>1</v>
      </c>
      <c r="M1086" s="27"/>
    </row>
    <row r="1087" spans="1:13" ht="30" customHeight="1" x14ac:dyDescent="0.3">
      <c r="A1087" s="32">
        <v>1299</v>
      </c>
      <c r="B1087" s="33">
        <v>43795</v>
      </c>
      <c r="C1087" s="22">
        <v>43753</v>
      </c>
      <c r="D1087" s="20" t="s">
        <v>493</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56" t="s">
        <v>81</v>
      </c>
      <c r="K1087" s="51" t="str">
        <f ca="1">LeaveTracker[[#This Row],[Days]]&amp;" "&amp;LeaveTracker[[#This Row],[Type of Leave]]</f>
        <v>1 SL</v>
      </c>
      <c r="L1087" s="23">
        <f ca="1">NETWORKDAYS(LeaveTracker[[#This Row],[Start Date]],LeaveTracker[[#This Row],[End Date]],lstHolidays)</f>
        <v>1</v>
      </c>
      <c r="M1087" s="27"/>
    </row>
    <row r="1088" spans="1:13" ht="30" customHeight="1" x14ac:dyDescent="0.3">
      <c r="A1088" s="32">
        <v>1300</v>
      </c>
      <c r="B1088" s="33">
        <v>43795</v>
      </c>
      <c r="C1088" s="22">
        <v>43760</v>
      </c>
      <c r="D1088" s="20" t="s">
        <v>493</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56" t="s">
        <v>81</v>
      </c>
      <c r="K1088" s="51" t="str">
        <f ca="1">LeaveTracker[[#This Row],[Days]]&amp;" "&amp;LeaveTracker[[#This Row],[Type of Leave]]</f>
        <v>1 SL</v>
      </c>
      <c r="L1088" s="23">
        <f ca="1">NETWORKDAYS(LeaveTracker[[#This Row],[Start Date]],LeaveTracker[[#This Row],[End Date]],lstHolidays)</f>
        <v>1</v>
      </c>
      <c r="M1088" s="27"/>
    </row>
    <row r="1089" spans="1:13" ht="30" customHeight="1" x14ac:dyDescent="0.3">
      <c r="A1089" s="32">
        <v>1300</v>
      </c>
      <c r="B1089" s="33">
        <v>43795</v>
      </c>
      <c r="C1089" s="22">
        <v>43760</v>
      </c>
      <c r="D1089" s="20" t="s">
        <v>493</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56" t="s">
        <v>81</v>
      </c>
      <c r="K1089" s="51" t="str">
        <f ca="1">LeaveTracker[[#This Row],[Days]]&amp;" "&amp;LeaveTracker[[#This Row],[Type of Leave]]</f>
        <v>1 SL</v>
      </c>
      <c r="L1089" s="23">
        <f ca="1">NETWORKDAYS(LeaveTracker[[#This Row],[Start Date]],LeaveTracker[[#This Row],[End Date]],lstHolidays)</f>
        <v>1</v>
      </c>
      <c r="M1089" s="27"/>
    </row>
    <row r="1090" spans="1:13" ht="30" customHeight="1" x14ac:dyDescent="0.3">
      <c r="A1090" s="32">
        <v>1301</v>
      </c>
      <c r="B1090" s="33">
        <v>43795</v>
      </c>
      <c r="C1090" s="22">
        <v>43724</v>
      </c>
      <c r="D1090" s="19" t="s">
        <v>499</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56" t="s">
        <v>81</v>
      </c>
      <c r="K1090" s="51" t="str">
        <f ca="1">LeaveTracker[[#This Row],[Days]]&amp;" "&amp;LeaveTracker[[#This Row],[Type of Leave]]</f>
        <v>1 SL</v>
      </c>
      <c r="L1090" s="23">
        <f ca="1">NETWORKDAYS(LeaveTracker[[#This Row],[Start Date]],LeaveTracker[[#This Row],[End Date]],lstHolidays)</f>
        <v>1</v>
      </c>
      <c r="M1090" s="27"/>
    </row>
    <row r="1091" spans="1:13" ht="30" customHeight="1" x14ac:dyDescent="0.3">
      <c r="A1091" s="32">
        <v>1302</v>
      </c>
      <c r="B1091" s="33">
        <v>43795</v>
      </c>
      <c r="C1091" s="22">
        <v>43746</v>
      </c>
      <c r="D1091" s="20" t="s">
        <v>382</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57" t="s">
        <v>81</v>
      </c>
      <c r="K1091" s="51" t="str">
        <f ca="1">LeaveTracker[[#This Row],[Days]]&amp;" "&amp;LeaveTracker[[#This Row],[Type of Leave]]</f>
        <v>1 SL</v>
      </c>
      <c r="L1091" s="23">
        <f ca="1">NETWORKDAYS(LeaveTracker[[#This Row],[Start Date]],LeaveTracker[[#This Row],[End Date]],lstHolidays)</f>
        <v>1</v>
      </c>
      <c r="M1091" s="27"/>
    </row>
    <row r="1092" spans="1:13" ht="30" customHeight="1" x14ac:dyDescent="0.3">
      <c r="A1092" s="32">
        <v>1303</v>
      </c>
      <c r="B1092" s="33">
        <v>43795</v>
      </c>
      <c r="C1092" s="22">
        <v>43754</v>
      </c>
      <c r="D1092" s="20" t="s">
        <v>499</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56" t="s">
        <v>82</v>
      </c>
      <c r="K1092" s="51" t="str">
        <f ca="1">LeaveTracker[[#This Row],[Days]]&amp;" "&amp;LeaveTracker[[#This Row],[Type of Leave]]</f>
        <v>2 VL</v>
      </c>
      <c r="L1092" s="23">
        <f ca="1">NETWORKDAYS(LeaveTracker[[#This Row],[Start Date]],LeaveTracker[[#This Row],[End Date]],lstHolidays)</f>
        <v>2</v>
      </c>
      <c r="M1092" s="27"/>
    </row>
    <row r="1093" spans="1:13" ht="30" customHeight="1" x14ac:dyDescent="0.3">
      <c r="A1093" s="32">
        <v>1304</v>
      </c>
      <c r="B1093" s="33">
        <v>43795</v>
      </c>
      <c r="C1093" s="22">
        <v>43774</v>
      </c>
      <c r="D1093" s="19" t="s">
        <v>503</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56" t="s">
        <v>81</v>
      </c>
      <c r="K1093" s="51" t="str">
        <f ca="1">LeaveTracker[[#This Row],[Days]]&amp;" "&amp;LeaveTracker[[#This Row],[Type of Leave]]</f>
        <v>1 SL</v>
      </c>
      <c r="L1093" s="23">
        <f ca="1">NETWORKDAYS(LeaveTracker[[#This Row],[Start Date]],LeaveTracker[[#This Row],[End Date]],lstHolidays)</f>
        <v>1</v>
      </c>
      <c r="M1093" s="27"/>
    </row>
    <row r="1094" spans="1:13" ht="30" customHeight="1" x14ac:dyDescent="0.3">
      <c r="A1094" s="32">
        <v>1305</v>
      </c>
      <c r="B1094" s="33">
        <v>43795</v>
      </c>
      <c r="C1094" s="22">
        <v>43767</v>
      </c>
      <c r="D1094" s="19" t="s">
        <v>506</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56" t="s">
        <v>81</v>
      </c>
      <c r="K1094" s="51" t="str">
        <f ca="1">LeaveTracker[[#This Row],[Days]]&amp;" "&amp;LeaveTracker[[#This Row],[Type of Leave]]</f>
        <v>3 SL</v>
      </c>
      <c r="L1094" s="23">
        <f ca="1">NETWORKDAYS(LeaveTracker[[#This Row],[Start Date]],LeaveTracker[[#This Row],[End Date]],lstHolidays)</f>
        <v>3</v>
      </c>
      <c r="M1094" s="27"/>
    </row>
    <row r="1095" spans="1:13" ht="30" customHeight="1" x14ac:dyDescent="0.3">
      <c r="A1095" s="32">
        <v>1306</v>
      </c>
      <c r="B1095" s="33">
        <v>43795</v>
      </c>
      <c r="C1095" s="22">
        <v>43755</v>
      </c>
      <c r="D1095" s="20" t="s">
        <v>506</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56" t="s">
        <v>82</v>
      </c>
      <c r="K1095" s="51" t="str">
        <f ca="1">LeaveTracker[[#This Row],[Days]]&amp;" "&amp;LeaveTracker[[#This Row],[Type of Leave]]</f>
        <v>1 VL</v>
      </c>
      <c r="L1095" s="23">
        <f ca="1">NETWORKDAYS(LeaveTracker[[#This Row],[Start Date]],LeaveTracker[[#This Row],[End Date]],lstHolidays)</f>
        <v>1</v>
      </c>
      <c r="M1095" s="27"/>
    </row>
    <row r="1096" spans="1:13" ht="30" customHeight="1" x14ac:dyDescent="0.3">
      <c r="A1096" s="32">
        <v>1306</v>
      </c>
      <c r="B1096" s="33">
        <v>43795</v>
      </c>
      <c r="C1096" s="22">
        <v>43755</v>
      </c>
      <c r="D1096" s="20" t="s">
        <v>506</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56" t="s">
        <v>82</v>
      </c>
      <c r="K1096" s="51" t="str">
        <f ca="1">LeaveTracker[[#This Row],[Days]]&amp;" "&amp;LeaveTracker[[#This Row],[Type of Leave]]</f>
        <v>2 VL</v>
      </c>
      <c r="L1096" s="23">
        <f ca="1">NETWORKDAYS(LeaveTracker[[#This Row],[Start Date]],LeaveTracker[[#This Row],[End Date]],lstHolidays)</f>
        <v>2</v>
      </c>
      <c r="M1096" s="27"/>
    </row>
    <row r="1097" spans="1:13" ht="30" customHeight="1" x14ac:dyDescent="0.3">
      <c r="A1097" s="32">
        <v>1307</v>
      </c>
      <c r="B1097" s="33">
        <v>43795</v>
      </c>
      <c r="C1097" s="22">
        <v>43763</v>
      </c>
      <c r="D1097" s="19" t="s">
        <v>508</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56" t="s">
        <v>81</v>
      </c>
      <c r="K1097" s="51" t="str">
        <f ca="1">LeaveTracker[[#This Row],[Days]]&amp;" "&amp;LeaveTracker[[#This Row],[Type of Leave]]</f>
        <v>1 SL</v>
      </c>
      <c r="L1097" s="23">
        <f ca="1">NETWORKDAYS(LeaveTracker[[#This Row],[Start Date]],LeaveTracker[[#This Row],[End Date]],lstHolidays)</f>
        <v>1</v>
      </c>
      <c r="M1097" s="27"/>
    </row>
    <row r="1098" spans="1:13" ht="30" customHeight="1" x14ac:dyDescent="0.3">
      <c r="A1098" s="32">
        <v>1307</v>
      </c>
      <c r="B1098" s="33">
        <v>43795</v>
      </c>
      <c r="C1098" s="22">
        <v>43763</v>
      </c>
      <c r="D1098" s="19" t="s">
        <v>508</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56" t="s">
        <v>81</v>
      </c>
      <c r="K1098" s="51" t="str">
        <f ca="1">LeaveTracker[[#This Row],[Days]]&amp;" "&amp;LeaveTracker[[#This Row],[Type of Leave]]</f>
        <v>1 SL</v>
      </c>
      <c r="L1098" s="23">
        <f ca="1">NETWORKDAYS(LeaveTracker[[#This Row],[Start Date]],LeaveTracker[[#This Row],[End Date]],lstHolidays)</f>
        <v>1</v>
      </c>
      <c r="M1098" s="27"/>
    </row>
    <row r="1099" spans="1:13" ht="30" customHeight="1" x14ac:dyDescent="0.3">
      <c r="A1099" s="32">
        <v>1308</v>
      </c>
      <c r="B1099" s="33">
        <v>43795</v>
      </c>
      <c r="C1099" s="22">
        <v>43766</v>
      </c>
      <c r="D1099" s="19" t="s">
        <v>511</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56" t="s">
        <v>299</v>
      </c>
      <c r="J1099" s="43" t="s">
        <v>105</v>
      </c>
      <c r="K1099" s="51" t="str">
        <f ca="1">LeaveTracker[[#This Row],[Days]]&amp;" "&amp;LeaveTracker[[#This Row],[Type of Leave]]</f>
        <v>1 OTHER</v>
      </c>
      <c r="L1099" s="23">
        <f ca="1">NETWORKDAYS(LeaveTracker[[#This Row],[Start Date]],LeaveTracker[[#This Row],[End Date]],lstHolidays)</f>
        <v>1</v>
      </c>
      <c r="M1099" s="27"/>
    </row>
    <row r="1100" spans="1:13" ht="30" customHeight="1" x14ac:dyDescent="0.3">
      <c r="A1100" s="32">
        <v>1309</v>
      </c>
      <c r="B1100" s="33">
        <v>43795</v>
      </c>
      <c r="C1100" s="22">
        <v>43759</v>
      </c>
      <c r="D1100" s="19" t="s">
        <v>515</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57" t="s">
        <v>81</v>
      </c>
      <c r="K1100" s="51" t="str">
        <f ca="1">LeaveTracker[[#This Row],[Days]]&amp;" "&amp;LeaveTracker[[#This Row],[Type of Leave]]</f>
        <v>1 SL</v>
      </c>
      <c r="L1100" s="23">
        <f ca="1">NETWORKDAYS(LeaveTracker[[#This Row],[Start Date]],LeaveTracker[[#This Row],[End Date]],lstHolidays)</f>
        <v>1</v>
      </c>
      <c r="M1100" s="27"/>
    </row>
    <row r="1101" spans="1:13" ht="30" customHeight="1" x14ac:dyDescent="0.3">
      <c r="A1101" s="32">
        <v>1310</v>
      </c>
      <c r="B1101" s="33">
        <v>43795</v>
      </c>
      <c r="C1101" s="22">
        <v>43773</v>
      </c>
      <c r="D1101" s="19" t="s">
        <v>521</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56" t="s">
        <v>81</v>
      </c>
      <c r="K1101" s="51" t="str">
        <f ca="1">LeaveTracker[[#This Row],[Days]]&amp;" "&amp;LeaveTracker[[#This Row],[Type of Leave]]</f>
        <v>1 SL</v>
      </c>
      <c r="L1101" s="23">
        <f ca="1">NETWORKDAYS(LeaveTracker[[#This Row],[Start Date]],LeaveTracker[[#This Row],[End Date]],lstHolidays)</f>
        <v>1</v>
      </c>
      <c r="M1101" s="27"/>
    </row>
    <row r="1102" spans="1:13" ht="30" customHeight="1" x14ac:dyDescent="0.3">
      <c r="A1102" s="32">
        <v>1311</v>
      </c>
      <c r="B1102" s="33">
        <v>43795</v>
      </c>
      <c r="C1102" s="22">
        <v>43767</v>
      </c>
      <c r="D1102" s="19" t="s">
        <v>522</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56" t="s">
        <v>81</v>
      </c>
      <c r="K1102" s="51" t="str">
        <f ca="1">LeaveTracker[[#This Row],[Days]]&amp;" "&amp;LeaveTracker[[#This Row],[Type of Leave]]</f>
        <v>1 SL</v>
      </c>
      <c r="L1102" s="23">
        <f ca="1">NETWORKDAYS(LeaveTracker[[#This Row],[Start Date]],LeaveTracker[[#This Row],[End Date]],lstHolidays)</f>
        <v>1</v>
      </c>
      <c r="M1102" s="27"/>
    </row>
    <row r="1103" spans="1:13" ht="30" customHeight="1" x14ac:dyDescent="0.3">
      <c r="A1103" s="32">
        <v>1311</v>
      </c>
      <c r="B1103" s="33">
        <v>43795</v>
      </c>
      <c r="C1103" s="22">
        <v>43767</v>
      </c>
      <c r="D1103" s="19" t="s">
        <v>522</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56" t="s">
        <v>81</v>
      </c>
      <c r="K1103" s="51" t="str">
        <f ca="1">LeaveTracker[[#This Row],[Days]]&amp;" "&amp;LeaveTracker[[#This Row],[Type of Leave]]</f>
        <v>1 SL</v>
      </c>
      <c r="L1103" s="23">
        <f ca="1">NETWORKDAYS(LeaveTracker[[#This Row],[Start Date]],LeaveTracker[[#This Row],[End Date]],lstHolidays)</f>
        <v>1</v>
      </c>
      <c r="M1103" s="27"/>
    </row>
    <row r="1104" spans="1:13" ht="30" customHeight="1" x14ac:dyDescent="0.3">
      <c r="A1104" s="32">
        <v>1312</v>
      </c>
      <c r="B1104" s="33">
        <v>43795</v>
      </c>
      <c r="C1104" s="22">
        <v>43731</v>
      </c>
      <c r="D1104" s="19" t="s">
        <v>524</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56" t="s">
        <v>81</v>
      </c>
      <c r="K1104" s="51" t="str">
        <f ca="1">LeaveTracker[[#This Row],[Days]]&amp;" "&amp;LeaveTracker[[#This Row],[Type of Leave]]</f>
        <v>3 SL</v>
      </c>
      <c r="L1104" s="23">
        <f ca="1">NETWORKDAYS(LeaveTracker[[#This Row],[Start Date]],LeaveTracker[[#This Row],[End Date]],lstHolidays)</f>
        <v>3</v>
      </c>
      <c r="M1104" s="27"/>
    </row>
    <row r="1105" spans="1:13" ht="30" customHeight="1" x14ac:dyDescent="0.3">
      <c r="A1105" s="32">
        <v>1313</v>
      </c>
      <c r="B1105" s="33">
        <v>43795</v>
      </c>
      <c r="C1105" s="22">
        <v>43773</v>
      </c>
      <c r="D1105" s="19" t="s">
        <v>524</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56" t="s">
        <v>81</v>
      </c>
      <c r="K1105" s="51" t="str">
        <f ca="1">LeaveTracker[[#This Row],[Days]]&amp;" "&amp;LeaveTracker[[#This Row],[Type of Leave]]</f>
        <v>2 SL</v>
      </c>
      <c r="L1105" s="23">
        <f ca="1">NETWORKDAYS(LeaveTracker[[#This Row],[Start Date]],LeaveTracker[[#This Row],[End Date]],lstHolidays)</f>
        <v>2</v>
      </c>
      <c r="M1105" s="27"/>
    </row>
    <row r="1106" spans="1:13" ht="30" customHeight="1" x14ac:dyDescent="0.3">
      <c r="A1106" s="32">
        <v>1314</v>
      </c>
      <c r="B1106" s="33">
        <v>43795</v>
      </c>
      <c r="C1106" s="22">
        <v>43759</v>
      </c>
      <c r="D1106" s="20" t="s">
        <v>445</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56" t="s">
        <v>81</v>
      </c>
      <c r="K1106" s="51" t="str">
        <f ca="1">LeaveTracker[[#This Row],[Days]]&amp;" "&amp;LeaveTracker[[#This Row],[Type of Leave]]</f>
        <v>2 SL</v>
      </c>
      <c r="L1106" s="23">
        <f ca="1">NETWORKDAYS(LeaveTracker[[#This Row],[Start Date]],LeaveTracker[[#This Row],[End Date]],lstHolidays)</f>
        <v>2</v>
      </c>
      <c r="M1106" s="27"/>
    </row>
    <row r="1107" spans="1:13" ht="30" customHeight="1" x14ac:dyDescent="0.3">
      <c r="A1107" s="32">
        <v>1315</v>
      </c>
      <c r="B1107" s="33">
        <v>43795</v>
      </c>
      <c r="C1107" s="22">
        <v>43773</v>
      </c>
      <c r="D1107" s="19" t="s">
        <v>527</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56" t="s">
        <v>82</v>
      </c>
      <c r="K1107" s="51" t="str">
        <f ca="1">LeaveTracker[[#This Row],[Days]]&amp;" "&amp;LeaveTracker[[#This Row],[Type of Leave]]</f>
        <v>1 VL</v>
      </c>
      <c r="L1107" s="23">
        <f ca="1">NETWORKDAYS(LeaveTracker[[#This Row],[Start Date]],LeaveTracker[[#This Row],[End Date]],lstHolidays)</f>
        <v>1</v>
      </c>
      <c r="M1107" s="27"/>
    </row>
    <row r="1108" spans="1:13" ht="30" customHeight="1" x14ac:dyDescent="0.3">
      <c r="A1108" s="32">
        <v>1315</v>
      </c>
      <c r="B1108" s="33">
        <v>43795</v>
      </c>
      <c r="C1108" s="22">
        <v>43773</v>
      </c>
      <c r="D1108" s="19" t="s">
        <v>527</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56" t="s">
        <v>82</v>
      </c>
      <c r="K1108" s="51" t="str">
        <f ca="1">LeaveTracker[[#This Row],[Days]]&amp;" "&amp;LeaveTracker[[#This Row],[Type of Leave]]</f>
        <v>1 VL</v>
      </c>
      <c r="L1108" s="23">
        <f ca="1">NETWORKDAYS(LeaveTracker[[#This Row],[Start Date]],LeaveTracker[[#This Row],[End Date]],lstHolidays)</f>
        <v>1</v>
      </c>
      <c r="M1108" s="27"/>
    </row>
    <row r="1109" spans="1:13" ht="30" customHeight="1" x14ac:dyDescent="0.3">
      <c r="A1109" s="32">
        <v>1316</v>
      </c>
      <c r="B1109" s="33">
        <v>43795</v>
      </c>
      <c r="C1109" s="22">
        <v>43761</v>
      </c>
      <c r="D1109" s="19" t="s">
        <v>530</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56" t="s">
        <v>81</v>
      </c>
      <c r="K1109" s="51" t="str">
        <f ca="1">LeaveTracker[[#This Row],[Days]]&amp;" "&amp;LeaveTracker[[#This Row],[Type of Leave]]</f>
        <v>2 SL</v>
      </c>
      <c r="L1109" s="23">
        <f ca="1">NETWORKDAYS(LeaveTracker[[#This Row],[Start Date]],LeaveTracker[[#This Row],[End Date]],lstHolidays)</f>
        <v>2</v>
      </c>
      <c r="M1109" s="27"/>
    </row>
    <row r="1110" spans="1:13" ht="30" customHeight="1" x14ac:dyDescent="0.3">
      <c r="A1110" s="32">
        <v>1316</v>
      </c>
      <c r="B1110" s="33">
        <v>43795</v>
      </c>
      <c r="C1110" s="22">
        <v>43762</v>
      </c>
      <c r="D1110" s="19" t="s">
        <v>530</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56" t="s">
        <v>81</v>
      </c>
      <c r="K1110" s="51" t="str">
        <f ca="1">LeaveTracker[[#This Row],[Days]]&amp;" "&amp;LeaveTracker[[#This Row],[Type of Leave]]</f>
        <v>1 SL</v>
      </c>
      <c r="L1110" s="23">
        <f ca="1">NETWORKDAYS(LeaveTracker[[#This Row],[Start Date]],LeaveTracker[[#This Row],[End Date]],lstHolidays)</f>
        <v>1</v>
      </c>
      <c r="M1110" s="27"/>
    </row>
    <row r="1111" spans="1:13" ht="30" customHeight="1" x14ac:dyDescent="0.3">
      <c r="A1111" s="32">
        <v>1316</v>
      </c>
      <c r="B1111" s="33">
        <v>43795</v>
      </c>
      <c r="C1111" s="22">
        <v>43763</v>
      </c>
      <c r="D1111" s="19" t="s">
        <v>530</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56" t="s">
        <v>81</v>
      </c>
      <c r="K1111" s="51" t="str">
        <f ca="1">LeaveTracker[[#This Row],[Days]]&amp;" "&amp;LeaveTracker[[#This Row],[Type of Leave]]</f>
        <v>2 SL</v>
      </c>
      <c r="L1111" s="23">
        <f ca="1">NETWORKDAYS(LeaveTracker[[#This Row],[Start Date]],LeaveTracker[[#This Row],[End Date]],lstHolidays)</f>
        <v>2</v>
      </c>
      <c r="M1111" s="27"/>
    </row>
    <row r="1112" spans="1:13" ht="30" customHeight="1" x14ac:dyDescent="0.3">
      <c r="A1112" s="32">
        <v>1317</v>
      </c>
      <c r="B1112" s="33">
        <v>43795</v>
      </c>
      <c r="C1112" s="22">
        <v>43761</v>
      </c>
      <c r="D1112" s="19" t="s">
        <v>530</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56" t="s">
        <v>82</v>
      </c>
      <c r="K1112" s="51" t="str">
        <f ca="1">LeaveTracker[[#This Row],[Days]]&amp;" "&amp;LeaveTracker[[#This Row],[Type of Leave]]</f>
        <v>5 VL</v>
      </c>
      <c r="L1112" s="23">
        <f ca="1">NETWORKDAYS(LeaveTracker[[#This Row],[Start Date]],LeaveTracker[[#This Row],[End Date]],lstHolidays)</f>
        <v>5</v>
      </c>
      <c r="M1112" s="27"/>
    </row>
    <row r="1113" spans="1:13" ht="30" customHeight="1" x14ac:dyDescent="0.3">
      <c r="A1113" s="32">
        <v>1317</v>
      </c>
      <c r="B1113" s="33">
        <v>43795</v>
      </c>
      <c r="C1113" s="22">
        <v>43761</v>
      </c>
      <c r="D1113" s="19" t="s">
        <v>530</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56" t="s">
        <v>82</v>
      </c>
      <c r="K1113" s="51" t="str">
        <f ca="1">LeaveTracker[[#This Row],[Days]]&amp;" "&amp;LeaveTracker[[#This Row],[Type of Leave]]</f>
        <v>2 VL</v>
      </c>
      <c r="L1113" s="23">
        <f ca="1">NETWORKDAYS(LeaveTracker[[#This Row],[Start Date]],LeaveTracker[[#This Row],[End Date]],lstHolidays)</f>
        <v>2</v>
      </c>
      <c r="M1113" s="27"/>
    </row>
    <row r="1114" spans="1:13" ht="30" customHeight="1" x14ac:dyDescent="0.3">
      <c r="A1114" s="32">
        <v>1318</v>
      </c>
      <c r="B1114" s="33">
        <v>43795</v>
      </c>
      <c r="C1114" s="22">
        <v>43768</v>
      </c>
      <c r="D1114" s="20" t="s">
        <v>530</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56" t="s">
        <v>81</v>
      </c>
      <c r="K1114" s="51" t="str">
        <f ca="1">LeaveTracker[[#This Row],[Days]]&amp;" "&amp;LeaveTracker[[#This Row],[Type of Leave]]</f>
        <v>1 SL</v>
      </c>
      <c r="L1114" s="23">
        <f ca="1">NETWORKDAYS(LeaveTracker[[#This Row],[Start Date]],LeaveTracker[[#This Row],[End Date]],lstHolidays)</f>
        <v>1</v>
      </c>
      <c r="M1114" s="27"/>
    </row>
    <row r="1115" spans="1:13" ht="30" customHeight="1" x14ac:dyDescent="0.3">
      <c r="A1115" s="32">
        <v>1319</v>
      </c>
      <c r="B1115" s="33">
        <v>43795</v>
      </c>
      <c r="C1115" s="22">
        <v>43747</v>
      </c>
      <c r="D1115" s="19" t="s">
        <v>532</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56" t="s">
        <v>81</v>
      </c>
      <c r="K1115" s="51" t="str">
        <f ca="1">LeaveTracker[[#This Row],[Days]]&amp;" "&amp;LeaveTracker[[#This Row],[Type of Leave]]</f>
        <v>1 SL</v>
      </c>
      <c r="L1115" s="23">
        <f ca="1">NETWORKDAYS(LeaveTracker[[#This Row],[Start Date]],LeaveTracker[[#This Row],[End Date]],lstHolidays)</f>
        <v>1</v>
      </c>
      <c r="M1115" s="27"/>
    </row>
    <row r="1116" spans="1:13" ht="30" customHeight="1" x14ac:dyDescent="0.3">
      <c r="A1116" s="32">
        <v>1320</v>
      </c>
      <c r="B1116" s="33">
        <v>43795</v>
      </c>
      <c r="C1116" s="22">
        <v>43760</v>
      </c>
      <c r="D1116" s="20" t="s">
        <v>532</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56" t="s">
        <v>81</v>
      </c>
      <c r="K1116" s="51" t="str">
        <f ca="1">LeaveTracker[[#This Row],[Days]]&amp;" "&amp;LeaveTracker[[#This Row],[Type of Leave]]</f>
        <v>1 SL</v>
      </c>
      <c r="L1116" s="23">
        <f ca="1">NETWORKDAYS(LeaveTracker[[#This Row],[Start Date]],LeaveTracker[[#This Row],[End Date]],lstHolidays)</f>
        <v>1</v>
      </c>
      <c r="M1116" s="27"/>
    </row>
    <row r="1117" spans="1:13" ht="30" customHeight="1" x14ac:dyDescent="0.3">
      <c r="A1117" s="32">
        <v>1321</v>
      </c>
      <c r="B1117" s="33">
        <v>43795</v>
      </c>
      <c r="C1117" s="22">
        <v>43767</v>
      </c>
      <c r="D1117" s="20" t="s">
        <v>532</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56" t="s">
        <v>81</v>
      </c>
      <c r="K1117" s="51" t="str">
        <f ca="1">LeaveTracker[[#This Row],[Days]]&amp;" "&amp;LeaveTracker[[#This Row],[Type of Leave]]</f>
        <v>1 SL</v>
      </c>
      <c r="L1117" s="23">
        <f ca="1">NETWORKDAYS(LeaveTracker[[#This Row],[Start Date]],LeaveTracker[[#This Row],[End Date]],lstHolidays)</f>
        <v>1</v>
      </c>
      <c r="M1117" s="27"/>
    </row>
    <row r="1118" spans="1:13" ht="30" customHeight="1" x14ac:dyDescent="0.3">
      <c r="A1118" s="32">
        <v>1322</v>
      </c>
      <c r="B1118" s="33">
        <v>43795</v>
      </c>
      <c r="C1118" s="22">
        <v>43763</v>
      </c>
      <c r="D1118" s="20" t="s">
        <v>532</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56" t="s">
        <v>82</v>
      </c>
      <c r="K1118" s="51" t="str">
        <f ca="1">LeaveTracker[[#This Row],[Days]]&amp;" "&amp;LeaveTracker[[#This Row],[Type of Leave]]</f>
        <v>2 VL</v>
      </c>
      <c r="L1118" s="23">
        <f ca="1">NETWORKDAYS(LeaveTracker[[#This Row],[Start Date]],LeaveTracker[[#This Row],[End Date]],lstHolidays)</f>
        <v>2</v>
      </c>
      <c r="M1118" s="27"/>
    </row>
    <row r="1119" spans="1:13" ht="30" customHeight="1" x14ac:dyDescent="0.3">
      <c r="A1119" s="32">
        <v>1323</v>
      </c>
      <c r="B1119" s="33">
        <v>43795</v>
      </c>
      <c r="C1119" s="22">
        <v>43763</v>
      </c>
      <c r="D1119" s="20" t="s">
        <v>779</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56" t="s">
        <v>81</v>
      </c>
      <c r="K1119" s="51" t="str">
        <f ca="1">LeaveTracker[[#This Row],[Days]]&amp;" "&amp;LeaveTracker[[#This Row],[Type of Leave]]</f>
        <v>1 SL</v>
      </c>
      <c r="L1119" s="23">
        <f ca="1">NETWORKDAYS(LeaveTracker[[#This Row],[Start Date]],LeaveTracker[[#This Row],[End Date]],lstHolidays)</f>
        <v>1</v>
      </c>
      <c r="M1119" s="27"/>
    </row>
    <row r="1120" spans="1:13" ht="30"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56" t="s">
        <v>82</v>
      </c>
      <c r="K1120" s="51" t="str">
        <f ca="1">LeaveTracker[[#This Row],[Days]]&amp;" "&amp;LeaveTracker[[#This Row],[Type of Leave]]</f>
        <v>1 VL</v>
      </c>
      <c r="L1120" s="23">
        <f ca="1">NETWORKDAYS(LeaveTracker[[#This Row],[Start Date]],LeaveTracker[[#This Row],[End Date]],lstHolidays)</f>
        <v>1</v>
      </c>
      <c r="M1120" s="27"/>
    </row>
    <row r="1121" spans="1:13" ht="30"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56" t="s">
        <v>82</v>
      </c>
      <c r="K1121" s="51" t="str">
        <f ca="1">LeaveTracker[[#This Row],[Days]]&amp;" "&amp;LeaveTracker[[#This Row],[Type of Leave]]</f>
        <v>3 VL</v>
      </c>
      <c r="L1121" s="23">
        <f ca="1">NETWORKDAYS(LeaveTracker[[#This Row],[Start Date]],LeaveTracker[[#This Row],[End Date]],lstHolidays)</f>
        <v>3</v>
      </c>
      <c r="M1121" s="27"/>
    </row>
    <row r="1122" spans="1:13" ht="30"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56" t="s">
        <v>82</v>
      </c>
      <c r="K1122" s="51" t="str">
        <f ca="1">LeaveTracker[[#This Row],[Days]]&amp;" "&amp;LeaveTracker[[#This Row],[Type of Leave]]</f>
        <v>1 VL</v>
      </c>
      <c r="L1122" s="23">
        <f ca="1">NETWORKDAYS(LeaveTracker[[#This Row],[Start Date]],LeaveTracker[[#This Row],[End Date]],lstHolidays)</f>
        <v>1</v>
      </c>
      <c r="M1122" s="27"/>
    </row>
    <row r="1123" spans="1:13" ht="30" customHeight="1" x14ac:dyDescent="0.3">
      <c r="A1123" s="32">
        <v>1325</v>
      </c>
      <c r="B1123" s="33">
        <v>43796</v>
      </c>
      <c r="C1123" s="22">
        <v>43755</v>
      </c>
      <c r="D1123" s="20" t="s">
        <v>357</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56" t="s">
        <v>81</v>
      </c>
      <c r="K1123" s="51" t="str">
        <f ca="1">LeaveTracker[[#This Row],[Days]]&amp;" "&amp;LeaveTracker[[#This Row],[Type of Leave]]</f>
        <v>1 SL</v>
      </c>
      <c r="L1123" s="23">
        <f ca="1">NETWORKDAYS(LeaveTracker[[#This Row],[Start Date]],LeaveTracker[[#This Row],[End Date]],lstHolidays)</f>
        <v>1</v>
      </c>
      <c r="M1123" s="27"/>
    </row>
    <row r="1124" spans="1:13" ht="30" customHeight="1" x14ac:dyDescent="0.3">
      <c r="A1124" s="32">
        <v>1326</v>
      </c>
      <c r="B1124" s="33">
        <v>43797</v>
      </c>
      <c r="C1124" s="22">
        <v>43742</v>
      </c>
      <c r="D1124" s="20" t="s">
        <v>357</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56" t="s">
        <v>81</v>
      </c>
      <c r="K1124" s="51" t="str">
        <f ca="1">LeaveTracker[[#This Row],[Days]]&amp;" "&amp;LeaveTracker[[#This Row],[Type of Leave]]</f>
        <v>1 SL</v>
      </c>
      <c r="L1124" s="23">
        <f ca="1">NETWORKDAYS(LeaveTracker[[#This Row],[Start Date]],LeaveTracker[[#This Row],[End Date]],lstHolidays)</f>
        <v>1</v>
      </c>
      <c r="M1124" s="27"/>
    </row>
    <row r="1125" spans="1:13" ht="30" customHeight="1" x14ac:dyDescent="0.3">
      <c r="A1125" s="32">
        <v>1327</v>
      </c>
      <c r="B1125" s="33">
        <v>43797</v>
      </c>
      <c r="C1125" s="22">
        <v>43735</v>
      </c>
      <c r="D1125" s="20" t="s">
        <v>357</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56" t="s">
        <v>81</v>
      </c>
      <c r="K1125" s="51" t="str">
        <f ca="1">LeaveTracker[[#This Row],[Days]]&amp;" "&amp;LeaveTracker[[#This Row],[Type of Leave]]</f>
        <v>2 SL</v>
      </c>
      <c r="L1125" s="23">
        <f ca="1">NETWORKDAYS(LeaveTracker[[#This Row],[Start Date]],LeaveTracker[[#This Row],[End Date]],lstHolidays)</f>
        <v>2</v>
      </c>
      <c r="M1125" s="27"/>
    </row>
    <row r="1126" spans="1:13" ht="30" customHeight="1" x14ac:dyDescent="0.3">
      <c r="A1126" s="32">
        <v>1328</v>
      </c>
      <c r="B1126" s="33">
        <v>43797</v>
      </c>
      <c r="C1126" s="22">
        <v>43726</v>
      </c>
      <c r="D1126" s="20" t="s">
        <v>357</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56" t="s">
        <v>81</v>
      </c>
      <c r="K1126" s="51" t="str">
        <f ca="1">LeaveTracker[[#This Row],[Days]]&amp;" "&amp;LeaveTracker[[#This Row],[Type of Leave]]</f>
        <v>1 SL</v>
      </c>
      <c r="L1126" s="23">
        <f ca="1">NETWORKDAYS(LeaveTracker[[#This Row],[Start Date]],LeaveTracker[[#This Row],[End Date]],lstHolidays)</f>
        <v>1</v>
      </c>
      <c r="M1126" s="27"/>
    </row>
    <row r="1127" spans="1:13" ht="30" customHeight="1" x14ac:dyDescent="0.3">
      <c r="A1127" s="32">
        <v>1329</v>
      </c>
      <c r="B1127" s="33">
        <v>43797</v>
      </c>
      <c r="C1127" s="22">
        <v>43711</v>
      </c>
      <c r="D1127" s="20" t="s">
        <v>357</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56" t="s">
        <v>81</v>
      </c>
      <c r="K1127" s="51" t="str">
        <f ca="1">LeaveTracker[[#This Row],[Days]]&amp;" "&amp;LeaveTracker[[#This Row],[Type of Leave]]</f>
        <v>1 SL</v>
      </c>
      <c r="L1127" s="23">
        <f ca="1">NETWORKDAYS(LeaveTracker[[#This Row],[Start Date]],LeaveTracker[[#This Row],[End Date]],lstHolidays)</f>
        <v>1</v>
      </c>
      <c r="M1127" s="27"/>
    </row>
    <row r="1128" spans="1:13" ht="30" customHeight="1" x14ac:dyDescent="0.3">
      <c r="A1128" s="32">
        <v>1330</v>
      </c>
      <c r="B1128" s="33">
        <v>43797</v>
      </c>
      <c r="C1128" s="22">
        <v>43739</v>
      </c>
      <c r="D1128" s="19" t="s">
        <v>540</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56" t="s">
        <v>82</v>
      </c>
      <c r="K1128" s="51" t="str">
        <f ca="1">LeaveTracker[[#This Row],[Days]]&amp;" "&amp;LeaveTracker[[#This Row],[Type of Leave]]</f>
        <v>1 VL</v>
      </c>
      <c r="L1128" s="23">
        <f ca="1">NETWORKDAYS(LeaveTracker[[#This Row],[Start Date]],LeaveTracker[[#This Row],[End Date]],lstHolidays)</f>
        <v>1</v>
      </c>
      <c r="M1128" s="27"/>
    </row>
    <row r="1129" spans="1:13" ht="30" customHeight="1" x14ac:dyDescent="0.3">
      <c r="A1129" s="32">
        <v>1330</v>
      </c>
      <c r="B1129" s="33">
        <v>43797</v>
      </c>
      <c r="C1129" s="22">
        <v>43739</v>
      </c>
      <c r="D1129" s="19" t="s">
        <v>540</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56" t="s">
        <v>82</v>
      </c>
      <c r="K1129" s="51" t="str">
        <f>LeaveTracker[[#This Row],[Days]]&amp;" "&amp;LeaveTracker[[#This Row],[Type of Leave]]</f>
        <v>1 VL</v>
      </c>
      <c r="L1129" s="23">
        <v>1</v>
      </c>
      <c r="M1129" s="27"/>
    </row>
    <row r="1130" spans="1:13" ht="30" customHeight="1" x14ac:dyDescent="0.3">
      <c r="A1130" s="32">
        <v>1331</v>
      </c>
      <c r="B1130" s="33">
        <v>43797</v>
      </c>
      <c r="C1130" s="29">
        <v>43767</v>
      </c>
      <c r="D1130" s="20" t="s">
        <v>540</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56" t="s">
        <v>81</v>
      </c>
      <c r="K1130" s="51" t="str">
        <f ca="1">LeaveTracker[[#This Row],[Days]]&amp;" "&amp;LeaveTracker[[#This Row],[Type of Leave]]</f>
        <v>1 SL</v>
      </c>
      <c r="L1130" s="23">
        <f ca="1">NETWORKDAYS(LeaveTracker[[#This Row],[Start Date]],LeaveTracker[[#This Row],[End Date]],lstHolidays)</f>
        <v>1</v>
      </c>
      <c r="M1130" s="27"/>
    </row>
    <row r="1131" spans="1:13" ht="30" customHeight="1" x14ac:dyDescent="0.3">
      <c r="A1131" s="32">
        <v>1332</v>
      </c>
      <c r="B1131" s="33">
        <v>43797</v>
      </c>
      <c r="C1131" s="30">
        <v>43766</v>
      </c>
      <c r="D1131" s="19" t="s">
        <v>543</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56" t="s">
        <v>81</v>
      </c>
      <c r="K1131" s="51" t="str">
        <f ca="1">LeaveTracker[[#This Row],[Days]]&amp;" "&amp;LeaveTracker[[#This Row],[Type of Leave]]</f>
        <v>1 SL</v>
      </c>
      <c r="L1131" s="23">
        <f ca="1">NETWORKDAYS(LeaveTracker[[#This Row],[Start Date]],LeaveTracker[[#This Row],[End Date]],lstHolidays)</f>
        <v>1</v>
      </c>
      <c r="M1131" s="27"/>
    </row>
    <row r="1132" spans="1:13" ht="30" customHeight="1" x14ac:dyDescent="0.3">
      <c r="A1132" s="32">
        <v>1333</v>
      </c>
      <c r="B1132" s="33">
        <v>43797</v>
      </c>
      <c r="C1132" s="29">
        <v>43749</v>
      </c>
      <c r="D1132" s="19" t="s">
        <v>543</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56" t="s">
        <v>81</v>
      </c>
      <c r="K1132" s="51" t="str">
        <f ca="1">LeaveTracker[[#This Row],[Days]]&amp;" "&amp;LeaveTracker[[#This Row],[Type of Leave]]</f>
        <v>1 SL</v>
      </c>
      <c r="L1132" s="23">
        <f ca="1">NETWORKDAYS(LeaveTracker[[#This Row],[Start Date]],LeaveTracker[[#This Row],[End Date]],lstHolidays)</f>
        <v>1</v>
      </c>
      <c r="M1132" s="27"/>
    </row>
    <row r="1133" spans="1:13" ht="30" customHeight="1" x14ac:dyDescent="0.3">
      <c r="A1133" s="32">
        <v>1334</v>
      </c>
      <c r="B1133" s="33">
        <v>43797</v>
      </c>
      <c r="C1133" s="30">
        <v>43732</v>
      </c>
      <c r="D1133" s="20" t="s">
        <v>543</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56" t="s">
        <v>81</v>
      </c>
      <c r="K1133" s="51" t="str">
        <f ca="1">LeaveTracker[[#This Row],[Days]]&amp;" "&amp;LeaveTracker[[#This Row],[Type of Leave]]</f>
        <v>1 SL</v>
      </c>
      <c r="L1133" s="23">
        <f ca="1">NETWORKDAYS(LeaveTracker[[#This Row],[Start Date]],LeaveTracker[[#This Row],[End Date]],lstHolidays)</f>
        <v>1</v>
      </c>
      <c r="M1133" s="27"/>
    </row>
    <row r="1134" spans="1:13" ht="30" customHeight="1" x14ac:dyDescent="0.3">
      <c r="A1134" s="32">
        <v>1335</v>
      </c>
      <c r="B1134" s="33">
        <v>43797</v>
      </c>
      <c r="C1134" s="29">
        <v>43755</v>
      </c>
      <c r="D1134" s="19" t="s">
        <v>545</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56" t="s">
        <v>82</v>
      </c>
      <c r="K1134" s="51" t="str">
        <f ca="1">LeaveTracker[[#This Row],[Days]]&amp;" "&amp;LeaveTracker[[#This Row],[Type of Leave]]</f>
        <v>2 VL</v>
      </c>
      <c r="L1134" s="23">
        <f ca="1">NETWORKDAYS(LeaveTracker[[#This Row],[Start Date]],LeaveTracker[[#This Row],[End Date]],lstHolidays)</f>
        <v>2</v>
      </c>
      <c r="M1134" s="27"/>
    </row>
    <row r="1135" spans="1:13" ht="30" customHeight="1" x14ac:dyDescent="0.3">
      <c r="A1135" s="32">
        <v>1335</v>
      </c>
      <c r="B1135" s="33">
        <v>43797</v>
      </c>
      <c r="C1135" s="29">
        <v>43755</v>
      </c>
      <c r="D1135" s="19" t="s">
        <v>545</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56" t="s">
        <v>82</v>
      </c>
      <c r="K1135" s="51" t="str">
        <f ca="1">LeaveTracker[[#This Row],[Days]]&amp;" "&amp;LeaveTracker[[#This Row],[Type of Leave]]</f>
        <v>2 VL</v>
      </c>
      <c r="L1135" s="23">
        <f ca="1">NETWORKDAYS(LeaveTracker[[#This Row],[Start Date]],LeaveTracker[[#This Row],[End Date]],lstHolidays)</f>
        <v>2</v>
      </c>
      <c r="M1135" s="27"/>
    </row>
    <row r="1136" spans="1:13" ht="30" customHeight="1" x14ac:dyDescent="0.3">
      <c r="A1136" s="32">
        <v>1336</v>
      </c>
      <c r="B1136" s="33">
        <v>43797</v>
      </c>
      <c r="C1136" s="29">
        <v>43772</v>
      </c>
      <c r="D1136" s="20" t="s">
        <v>780</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56" t="s">
        <v>82</v>
      </c>
      <c r="K1136" s="51" t="str">
        <f ca="1">LeaveTracker[[#This Row],[Days]]&amp;" "&amp;LeaveTracker[[#This Row],[Type of Leave]]</f>
        <v>1 VL</v>
      </c>
      <c r="L1136" s="23">
        <f ca="1">NETWORKDAYS(LeaveTracker[[#This Row],[Start Date]],LeaveTracker[[#This Row],[End Date]],lstHolidays)</f>
        <v>1</v>
      </c>
      <c r="M1136" s="27"/>
    </row>
    <row r="1137" spans="1:13" ht="30" customHeight="1" x14ac:dyDescent="0.3">
      <c r="A1137" s="32">
        <v>1336</v>
      </c>
      <c r="B1137" s="33">
        <v>43797</v>
      </c>
      <c r="C1137" s="29">
        <v>43772</v>
      </c>
      <c r="D1137" s="20" t="s">
        <v>780</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56" t="s">
        <v>82</v>
      </c>
      <c r="K1137" s="51" t="str">
        <f ca="1">LeaveTracker[[#This Row],[Days]]&amp;" "&amp;LeaveTracker[[#This Row],[Type of Leave]]</f>
        <v>1 VL</v>
      </c>
      <c r="L1137" s="23">
        <f ca="1">NETWORKDAYS(LeaveTracker[[#This Row],[Start Date]],LeaveTracker[[#This Row],[End Date]],lstHolidays)</f>
        <v>1</v>
      </c>
      <c r="M1137" s="27"/>
    </row>
    <row r="1138" spans="1:13" ht="30" customHeight="1" x14ac:dyDescent="0.3">
      <c r="A1138" s="32">
        <v>1336</v>
      </c>
      <c r="B1138" s="33">
        <v>43797</v>
      </c>
      <c r="C1138" s="29">
        <v>43772</v>
      </c>
      <c r="D1138" s="20" t="s">
        <v>780</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56" t="s">
        <v>82</v>
      </c>
      <c r="K1138" s="51" t="str">
        <f ca="1">LeaveTracker[[#This Row],[Days]]&amp;" "&amp;LeaveTracker[[#This Row],[Type of Leave]]</f>
        <v>1 VL</v>
      </c>
      <c r="L1138" s="23">
        <f ca="1">NETWORKDAYS(LeaveTracker[[#This Row],[Start Date]],LeaveTracker[[#This Row],[End Date]],lstHolidays)</f>
        <v>1</v>
      </c>
      <c r="M1138" s="27"/>
    </row>
    <row r="1139" spans="1:13" ht="30" customHeight="1" x14ac:dyDescent="0.3">
      <c r="A1139" s="32">
        <v>1336</v>
      </c>
      <c r="B1139" s="33">
        <v>43797</v>
      </c>
      <c r="C1139" s="29">
        <v>43772</v>
      </c>
      <c r="D1139" s="20" t="s">
        <v>780</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56" t="s">
        <v>82</v>
      </c>
      <c r="K1139" s="51" t="str">
        <f ca="1">LeaveTracker[[#This Row],[Days]]&amp;" "&amp;LeaveTracker[[#This Row],[Type of Leave]]</f>
        <v>1 VL</v>
      </c>
      <c r="L1139" s="23">
        <f ca="1">NETWORKDAYS(LeaveTracker[[#This Row],[Start Date]],LeaveTracker[[#This Row],[End Date]],lstHolidays)</f>
        <v>1</v>
      </c>
      <c r="M1139" s="27"/>
    </row>
    <row r="1140" spans="1:13" ht="30" customHeight="1" x14ac:dyDescent="0.3">
      <c r="A1140" s="32">
        <v>1336</v>
      </c>
      <c r="B1140" s="33">
        <v>43797</v>
      </c>
      <c r="C1140" s="29">
        <v>43772</v>
      </c>
      <c r="D1140" s="20" t="s">
        <v>780</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56" t="s">
        <v>82</v>
      </c>
      <c r="K1140" s="51" t="str">
        <f ca="1">LeaveTracker[[#This Row],[Days]]&amp;" "&amp;LeaveTracker[[#This Row],[Type of Leave]]</f>
        <v>1 VL</v>
      </c>
      <c r="L1140" s="23">
        <f ca="1">NETWORKDAYS(LeaveTracker[[#This Row],[Start Date]],LeaveTracker[[#This Row],[End Date]],lstHolidays)</f>
        <v>1</v>
      </c>
      <c r="M1140" s="27"/>
    </row>
    <row r="1141" spans="1:13" ht="30" customHeight="1" x14ac:dyDescent="0.3">
      <c r="A1141" s="32">
        <v>1337</v>
      </c>
      <c r="B1141" s="33">
        <v>43797</v>
      </c>
      <c r="C1141" s="30">
        <v>43755</v>
      </c>
      <c r="D1141" s="20" t="s">
        <v>279</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56" t="s">
        <v>81</v>
      </c>
      <c r="K1141" s="51" t="str">
        <f ca="1">LeaveTracker[[#This Row],[Days]]&amp;" "&amp;LeaveTracker[[#This Row],[Type of Leave]]</f>
        <v>1 SL</v>
      </c>
      <c r="L1141" s="23">
        <f ca="1">NETWORKDAYS(LeaveTracker[[#This Row],[Start Date]],LeaveTracker[[#This Row],[End Date]],lstHolidays)</f>
        <v>1</v>
      </c>
      <c r="M1141" s="27"/>
    </row>
    <row r="1142" spans="1:13" ht="30" customHeight="1" x14ac:dyDescent="0.3">
      <c r="A1142" s="32">
        <v>1338</v>
      </c>
      <c r="B1142" s="33">
        <v>43797</v>
      </c>
      <c r="C1142" s="29">
        <v>43750</v>
      </c>
      <c r="D1142" s="19" t="s">
        <v>549</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56" t="s">
        <v>82</v>
      </c>
      <c r="K1142" s="51" t="str">
        <f ca="1">LeaveTracker[[#This Row],[Days]]&amp;" "&amp;LeaveTracker[[#This Row],[Type of Leave]]</f>
        <v>1 VL</v>
      </c>
      <c r="L1142" s="23">
        <f ca="1">NETWORKDAYS(LeaveTracker[[#This Row],[Start Date]],LeaveTracker[[#This Row],[End Date]],lstHolidays)</f>
        <v>1</v>
      </c>
      <c r="M1142" s="27"/>
    </row>
    <row r="1143" spans="1:13" ht="30" customHeight="1" x14ac:dyDescent="0.3">
      <c r="A1143" s="32">
        <v>1338</v>
      </c>
      <c r="B1143" s="33">
        <v>43797</v>
      </c>
      <c r="C1143" s="29">
        <v>43750</v>
      </c>
      <c r="D1143" s="19" t="s">
        <v>549</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56" t="s">
        <v>82</v>
      </c>
      <c r="K1143" s="51" t="str">
        <f ca="1">LeaveTracker[[#This Row],[Days]]&amp;" "&amp;LeaveTracker[[#This Row],[Type of Leave]]</f>
        <v>2 VL</v>
      </c>
      <c r="L1143" s="23">
        <f ca="1">NETWORKDAYS(LeaveTracker[[#This Row],[Start Date]],LeaveTracker[[#This Row],[End Date]],lstHolidays)</f>
        <v>2</v>
      </c>
      <c r="M1143" s="27"/>
    </row>
    <row r="1144" spans="1:13" ht="30" customHeight="1" x14ac:dyDescent="0.3">
      <c r="A1144" s="32">
        <v>1339</v>
      </c>
      <c r="B1144" s="33">
        <v>43797</v>
      </c>
      <c r="C1144" s="29">
        <v>43756</v>
      </c>
      <c r="D1144" s="19" t="s">
        <v>549</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56" t="s">
        <v>81</v>
      </c>
      <c r="K1144" s="51" t="str">
        <f ca="1">LeaveTracker[[#This Row],[Days]]&amp;" "&amp;LeaveTracker[[#This Row],[Type of Leave]]</f>
        <v>2 SL</v>
      </c>
      <c r="L1144" s="23">
        <f ca="1">NETWORKDAYS(LeaveTracker[[#This Row],[Start Date]],LeaveTracker[[#This Row],[End Date]],lstHolidays)</f>
        <v>2</v>
      </c>
      <c r="M1144" s="27"/>
    </row>
    <row r="1145" spans="1:13" ht="30" customHeight="1" x14ac:dyDescent="0.3">
      <c r="A1145" s="32">
        <v>1340</v>
      </c>
      <c r="B1145" s="33">
        <v>43797</v>
      </c>
      <c r="C1145" s="30">
        <v>43750</v>
      </c>
      <c r="D1145" s="19" t="s">
        <v>549</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56" t="s">
        <v>81</v>
      </c>
      <c r="K1145" s="51" t="str">
        <f ca="1">LeaveTracker[[#This Row],[Days]]&amp;" "&amp;LeaveTracker[[#This Row],[Type of Leave]]</f>
        <v>1 SL</v>
      </c>
      <c r="L1145" s="23">
        <f ca="1">NETWORKDAYS(LeaveTracker[[#This Row],[Start Date]],LeaveTracker[[#This Row],[End Date]],lstHolidays)</f>
        <v>1</v>
      </c>
      <c r="M1145" s="27"/>
    </row>
    <row r="1146" spans="1:13" ht="30" customHeight="1" x14ac:dyDescent="0.3">
      <c r="A1146" s="32">
        <v>1341</v>
      </c>
      <c r="B1146" s="33">
        <v>43797</v>
      </c>
      <c r="C1146" s="29">
        <v>43722</v>
      </c>
      <c r="D1146" s="20" t="s">
        <v>549</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56" t="s">
        <v>81</v>
      </c>
      <c r="K1146" s="51" t="str">
        <f ca="1">LeaveTracker[[#This Row],[Days]]&amp;" "&amp;LeaveTracker[[#This Row],[Type of Leave]]</f>
        <v>1 SL</v>
      </c>
      <c r="L1146" s="23">
        <f ca="1">NETWORKDAYS(LeaveTracker[[#This Row],[Start Date]],LeaveTracker[[#This Row],[End Date]],lstHolidays)</f>
        <v>1</v>
      </c>
      <c r="M1146" s="27"/>
    </row>
    <row r="1147" spans="1:13" ht="30" customHeight="1" x14ac:dyDescent="0.3">
      <c r="A1147" s="32">
        <v>1342</v>
      </c>
      <c r="B1147" s="33">
        <v>43797</v>
      </c>
      <c r="C1147" s="30">
        <v>43746</v>
      </c>
      <c r="D1147" s="20" t="s">
        <v>266</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56" t="s">
        <v>81</v>
      </c>
      <c r="K1147" s="51" t="str">
        <f ca="1">LeaveTracker[[#This Row],[Days]]&amp;" "&amp;LeaveTracker[[#This Row],[Type of Leave]]</f>
        <v>1 SL</v>
      </c>
      <c r="L1147" s="23">
        <f ca="1">NETWORKDAYS(LeaveTracker[[#This Row],[Start Date]],LeaveTracker[[#This Row],[End Date]],lstHolidays)</f>
        <v>1</v>
      </c>
      <c r="M1147" s="27"/>
    </row>
    <row r="1148" spans="1:13" ht="30" customHeight="1" x14ac:dyDescent="0.3">
      <c r="A1148" s="32">
        <v>1342</v>
      </c>
      <c r="B1148" s="33">
        <v>43797</v>
      </c>
      <c r="C1148" s="29">
        <v>43746</v>
      </c>
      <c r="D1148" s="20" t="s">
        <v>266</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56" t="s">
        <v>81</v>
      </c>
      <c r="K1148" s="51" t="str">
        <f ca="1">LeaveTracker[[#This Row],[Days]]&amp;" "&amp;LeaveTracker[[#This Row],[Type of Leave]]</f>
        <v>1 SL</v>
      </c>
      <c r="L1148" s="23">
        <f ca="1">NETWORKDAYS(LeaveTracker[[#This Row],[Start Date]],LeaveTracker[[#This Row],[End Date]],lstHolidays)</f>
        <v>1</v>
      </c>
      <c r="M1148" s="27"/>
    </row>
    <row r="1149" spans="1:13" ht="30" customHeight="1" x14ac:dyDescent="0.3">
      <c r="A1149" s="32">
        <v>1343</v>
      </c>
      <c r="B1149" s="33">
        <v>43797</v>
      </c>
      <c r="C1149" s="30">
        <v>43761</v>
      </c>
      <c r="D1149" s="20" t="s">
        <v>266</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56" t="s">
        <v>81</v>
      </c>
      <c r="K1149" s="51" t="str">
        <f ca="1">LeaveTracker[[#This Row],[Days]]&amp;" "&amp;LeaveTracker[[#This Row],[Type of Leave]]</f>
        <v>1 SL</v>
      </c>
      <c r="L1149" s="23">
        <f ca="1">NETWORKDAYS(LeaveTracker[[#This Row],[Start Date]],LeaveTracker[[#This Row],[End Date]],lstHolidays)</f>
        <v>1</v>
      </c>
      <c r="M1149" s="27"/>
    </row>
    <row r="1150" spans="1:13" ht="30" customHeight="1" x14ac:dyDescent="0.3">
      <c r="A1150" s="32">
        <v>1344</v>
      </c>
      <c r="B1150" s="33">
        <v>43797</v>
      </c>
      <c r="C1150" s="29">
        <v>43726</v>
      </c>
      <c r="D1150" s="19" t="s">
        <v>589</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56" t="s">
        <v>82</v>
      </c>
      <c r="K1150" s="51" t="str">
        <f ca="1">LeaveTracker[[#This Row],[Days]]&amp;" "&amp;LeaveTracker[[#This Row],[Type of Leave]]</f>
        <v>1 VL</v>
      </c>
      <c r="L1150" s="23">
        <f ca="1">NETWORKDAYS(LeaveTracker[[#This Row],[Start Date]],LeaveTracker[[#This Row],[End Date]],lstHolidays)</f>
        <v>1</v>
      </c>
      <c r="M1150" s="27"/>
    </row>
    <row r="1151" spans="1:13" ht="30" customHeight="1" x14ac:dyDescent="0.3">
      <c r="A1151" s="32">
        <v>1345</v>
      </c>
      <c r="B1151" s="33">
        <v>43797</v>
      </c>
      <c r="C1151" s="30">
        <v>43767</v>
      </c>
      <c r="D1151" s="19" t="s">
        <v>552</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57" t="s">
        <v>81</v>
      </c>
      <c r="K1151" s="51" t="str">
        <f>LeaveTracker[[#This Row],[Days]]&amp;" "&amp;LeaveTracker[[#This Row],[Type of Leave]]</f>
        <v>3 SL</v>
      </c>
      <c r="L1151" s="23">
        <v>3</v>
      </c>
      <c r="M1151" s="27"/>
    </row>
    <row r="1152" spans="1:13" ht="30" customHeight="1" x14ac:dyDescent="0.3">
      <c r="A1152" s="32">
        <v>1346</v>
      </c>
      <c r="B1152" s="33">
        <v>43797</v>
      </c>
      <c r="C1152" s="29">
        <v>43762</v>
      </c>
      <c r="D1152" s="19" t="s">
        <v>555</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56" t="s">
        <v>81</v>
      </c>
      <c r="K1152" s="51" t="str">
        <f ca="1">LeaveTracker[[#This Row],[Days]]&amp;" "&amp;LeaveTracker[[#This Row],[Type of Leave]]</f>
        <v>1 SL</v>
      </c>
      <c r="L1152" s="23">
        <f ca="1">NETWORKDAYS(LeaveTracker[[#This Row],[Start Date]],LeaveTracker[[#This Row],[End Date]],lstHolidays)</f>
        <v>1</v>
      </c>
      <c r="M1152" s="27"/>
    </row>
    <row r="1153" spans="1:13" ht="30" customHeight="1" x14ac:dyDescent="0.3">
      <c r="A1153" s="32">
        <v>1347</v>
      </c>
      <c r="B1153" s="33">
        <v>43797</v>
      </c>
      <c r="C1153" s="30">
        <v>43764</v>
      </c>
      <c r="D1153" s="19" t="s">
        <v>558</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56" t="s">
        <v>81</v>
      </c>
      <c r="K1153" s="51" t="str">
        <f ca="1">LeaveTracker[[#This Row],[Days]]&amp;" "&amp;LeaveTracker[[#This Row],[Type of Leave]]</f>
        <v>1 SL</v>
      </c>
      <c r="L1153" s="23">
        <f ca="1">NETWORKDAYS(LeaveTracker[[#This Row],[Start Date]],LeaveTracker[[#This Row],[End Date]],lstHolidays)</f>
        <v>1</v>
      </c>
      <c r="M1153" s="27"/>
    </row>
    <row r="1154" spans="1:13" ht="30" customHeight="1" x14ac:dyDescent="0.3">
      <c r="A1154" s="32">
        <v>1348</v>
      </c>
      <c r="B1154" s="33">
        <v>43797</v>
      </c>
      <c r="C1154" s="29">
        <v>43746</v>
      </c>
      <c r="D1154" s="20" t="s">
        <v>558</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56" t="s">
        <v>81</v>
      </c>
      <c r="K1154" s="51" t="str">
        <f ca="1">LeaveTracker[[#This Row],[Days]]&amp;" "&amp;LeaveTracker[[#This Row],[Type of Leave]]</f>
        <v>1 SL</v>
      </c>
      <c r="L1154" s="23">
        <f ca="1">NETWORKDAYS(LeaveTracker[[#This Row],[Start Date]],LeaveTracker[[#This Row],[End Date]],lstHolidays)</f>
        <v>1</v>
      </c>
      <c r="M1154" s="27"/>
    </row>
    <row r="1155" spans="1:13" ht="30" customHeight="1" x14ac:dyDescent="0.3">
      <c r="A1155" s="32">
        <v>1349</v>
      </c>
      <c r="B1155" s="33">
        <v>43797</v>
      </c>
      <c r="C1155" s="30">
        <v>43763</v>
      </c>
      <c r="D1155" s="19" t="s">
        <v>561</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56" t="s">
        <v>81</v>
      </c>
      <c r="K1155" s="51" t="str">
        <f ca="1">LeaveTracker[[#This Row],[Days]]&amp;" "&amp;LeaveTracker[[#This Row],[Type of Leave]]</f>
        <v>1 SL</v>
      </c>
      <c r="L1155" s="23">
        <f ca="1">NETWORKDAYS(LeaveTracker[[#This Row],[Start Date]],LeaveTracker[[#This Row],[End Date]],lstHolidays)</f>
        <v>1</v>
      </c>
      <c r="M1155" s="27"/>
    </row>
    <row r="1156" spans="1:13" ht="30" customHeight="1" x14ac:dyDescent="0.3">
      <c r="A1156" s="32">
        <v>1350</v>
      </c>
      <c r="B1156" s="33">
        <v>43797</v>
      </c>
      <c r="C1156" s="30">
        <v>43727</v>
      </c>
      <c r="D1156" s="19" t="s">
        <v>564</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56" t="s">
        <v>81</v>
      </c>
      <c r="K1156" s="51" t="str">
        <f ca="1">LeaveTracker[[#This Row],[Days]]&amp;" "&amp;LeaveTracker[[#This Row],[Type of Leave]]</f>
        <v>3 SL</v>
      </c>
      <c r="L1156" s="23">
        <f ca="1">NETWORKDAYS(LeaveTracker[[#This Row],[Start Date]],LeaveTracker[[#This Row],[End Date]],lstHolidays)</f>
        <v>3</v>
      </c>
      <c r="M1156" s="27"/>
    </row>
    <row r="1157" spans="1:13" ht="30" customHeight="1" x14ac:dyDescent="0.3">
      <c r="A1157" s="32">
        <v>1351</v>
      </c>
      <c r="B1157" s="33">
        <v>43797</v>
      </c>
      <c r="C1157" s="30">
        <v>43738</v>
      </c>
      <c r="D1157" s="19" t="s">
        <v>566</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56" t="s">
        <v>81</v>
      </c>
      <c r="K1157" s="51" t="str">
        <f ca="1">LeaveTracker[[#This Row],[Days]]&amp;" "&amp;LeaveTracker[[#This Row],[Type of Leave]]</f>
        <v>2 SL</v>
      </c>
      <c r="L1157" s="23">
        <f ca="1">NETWORKDAYS(LeaveTracker[[#This Row],[Start Date]],LeaveTracker[[#This Row],[End Date]],lstHolidays)</f>
        <v>2</v>
      </c>
      <c r="M1157" s="27"/>
    </row>
    <row r="1158" spans="1:13" ht="30" customHeight="1" x14ac:dyDescent="0.3">
      <c r="A1158" s="32">
        <v>1351</v>
      </c>
      <c r="B1158" s="33">
        <v>43797</v>
      </c>
      <c r="C1158" s="30">
        <v>43738</v>
      </c>
      <c r="D1158" s="19" t="s">
        <v>566</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56" t="s">
        <v>81</v>
      </c>
      <c r="K1158" s="51" t="str">
        <f ca="1">LeaveTracker[[#This Row],[Days]]&amp;" "&amp;LeaveTracker[[#This Row],[Type of Leave]]</f>
        <v>1 SL</v>
      </c>
      <c r="L1158" s="23">
        <f ca="1">NETWORKDAYS(LeaveTracker[[#This Row],[Start Date]],LeaveTracker[[#This Row],[End Date]],lstHolidays)</f>
        <v>1</v>
      </c>
      <c r="M1158" s="27"/>
    </row>
    <row r="1159" spans="1:13" ht="30" customHeight="1" x14ac:dyDescent="0.3">
      <c r="A1159" s="32">
        <v>1352</v>
      </c>
      <c r="B1159" s="33">
        <v>43797</v>
      </c>
      <c r="C1159" s="30">
        <v>43757</v>
      </c>
      <c r="D1159" s="19" t="s">
        <v>568</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56" t="s">
        <v>81</v>
      </c>
      <c r="K1159" s="51" t="str">
        <f ca="1">LeaveTracker[[#This Row],[Days]]&amp;" "&amp;LeaveTracker[[#This Row],[Type of Leave]]</f>
        <v>1 SL</v>
      </c>
      <c r="L1159" s="23">
        <f ca="1">NETWORKDAYS(LeaveTracker[[#This Row],[Start Date]],LeaveTracker[[#This Row],[End Date]],lstHolidays)</f>
        <v>1</v>
      </c>
      <c r="M1159" s="27"/>
    </row>
    <row r="1160" spans="1:13" ht="30" customHeight="1" x14ac:dyDescent="0.3">
      <c r="A1160" s="32">
        <v>1352</v>
      </c>
      <c r="B1160" s="33">
        <v>43797</v>
      </c>
      <c r="C1160" s="30">
        <v>43757</v>
      </c>
      <c r="D1160" s="19" t="s">
        <v>568</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56" t="s">
        <v>81</v>
      </c>
      <c r="K1160" s="51" t="str">
        <f>LeaveTracker[[#This Row],[Days]]&amp;" "&amp;LeaveTracker[[#This Row],[Type of Leave]]</f>
        <v>3 SL</v>
      </c>
      <c r="L1160" s="23">
        <v>3</v>
      </c>
      <c r="M1160" s="27"/>
    </row>
    <row r="1161" spans="1:13" ht="30" customHeight="1" x14ac:dyDescent="0.3">
      <c r="A1161" s="32">
        <v>1352</v>
      </c>
      <c r="B1161" s="33">
        <v>43797</v>
      </c>
      <c r="C1161" s="30">
        <v>43757</v>
      </c>
      <c r="D1161" s="19" t="s">
        <v>568</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56" t="s">
        <v>81</v>
      </c>
      <c r="K1161" s="51" t="str">
        <f ca="1">LeaveTracker[[#This Row],[Days]]&amp;" "&amp;LeaveTracker[[#This Row],[Type of Leave]]</f>
        <v>2 SL</v>
      </c>
      <c r="L1161" s="23">
        <f ca="1">NETWORKDAYS(LeaveTracker[[#This Row],[Start Date]],LeaveTracker[[#This Row],[End Date]],lstHolidays)</f>
        <v>2</v>
      </c>
      <c r="M1161" s="27"/>
    </row>
    <row r="1162" spans="1:13" ht="30" customHeight="1" x14ac:dyDescent="0.3">
      <c r="A1162" s="32">
        <v>1353</v>
      </c>
      <c r="B1162" s="33">
        <v>43797</v>
      </c>
      <c r="C1162" s="30">
        <v>43752</v>
      </c>
      <c r="D1162" s="19" t="s">
        <v>571</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57" t="s">
        <v>81</v>
      </c>
      <c r="K1162" s="51" t="str">
        <f ca="1">LeaveTracker[[#This Row],[Days]]&amp;" "&amp;LeaveTracker[[#This Row],[Type of Leave]]</f>
        <v>1 SL</v>
      </c>
      <c r="L1162" s="23">
        <f ca="1">NETWORKDAYS(LeaveTracker[[#This Row],[Start Date]],LeaveTracker[[#This Row],[End Date]],lstHolidays)</f>
        <v>1</v>
      </c>
      <c r="M1162" s="27"/>
    </row>
    <row r="1163" spans="1:13" ht="30" customHeight="1" x14ac:dyDescent="0.3">
      <c r="A1163" s="32">
        <v>1354</v>
      </c>
      <c r="B1163" s="33">
        <v>43797</v>
      </c>
      <c r="C1163" s="30">
        <v>43766</v>
      </c>
      <c r="D1163" s="19" t="s">
        <v>574</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57" t="s">
        <v>81</v>
      </c>
      <c r="K1163" s="51" t="str">
        <f ca="1">LeaveTracker[[#This Row],[Days]]&amp;" "&amp;LeaveTracker[[#This Row],[Type of Leave]]</f>
        <v>1 SL</v>
      </c>
      <c r="L1163" s="23">
        <f ca="1">NETWORKDAYS(LeaveTracker[[#This Row],[Start Date]],LeaveTracker[[#This Row],[End Date]],lstHolidays)</f>
        <v>1</v>
      </c>
      <c r="M1163" s="27"/>
    </row>
    <row r="1164" spans="1:13" ht="30" customHeight="1" x14ac:dyDescent="0.3">
      <c r="A1164" s="32">
        <v>1355</v>
      </c>
      <c r="B1164" s="33">
        <v>43797</v>
      </c>
      <c r="C1164" s="30">
        <v>43755</v>
      </c>
      <c r="D1164" s="19" t="s">
        <v>576</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57" t="s">
        <v>81</v>
      </c>
      <c r="K1164" s="51" t="str">
        <f ca="1">LeaveTracker[[#This Row],[Days]]&amp;" "&amp;LeaveTracker[[#This Row],[Type of Leave]]</f>
        <v>1 SL</v>
      </c>
      <c r="L1164" s="23">
        <f ca="1">NETWORKDAYS(LeaveTracker[[#This Row],[Start Date]],LeaveTracker[[#This Row],[End Date]],lstHolidays)</f>
        <v>1</v>
      </c>
      <c r="M1164" s="27"/>
    </row>
    <row r="1165" spans="1:13" ht="30" customHeight="1" x14ac:dyDescent="0.3">
      <c r="A1165" s="32">
        <v>1356</v>
      </c>
      <c r="B1165" s="33">
        <v>43797</v>
      </c>
      <c r="C1165" s="30">
        <v>43745</v>
      </c>
      <c r="D1165" s="19" t="s">
        <v>580</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56" t="s">
        <v>81</v>
      </c>
      <c r="K1165" s="51" t="str">
        <f ca="1">LeaveTracker[[#This Row],[Days]]&amp;" "&amp;LeaveTracker[[#This Row],[Type of Leave]]</f>
        <v>1 SL</v>
      </c>
      <c r="L1165" s="23">
        <f ca="1">NETWORKDAYS(LeaveTracker[[#This Row],[Start Date]],LeaveTracker[[#This Row],[End Date]],lstHolidays)</f>
        <v>1</v>
      </c>
      <c r="M1165" s="27"/>
    </row>
    <row r="1166" spans="1:13" ht="30" customHeight="1" x14ac:dyDescent="0.3">
      <c r="A1166" s="32">
        <v>1357</v>
      </c>
      <c r="B1166" s="33">
        <v>43797</v>
      </c>
      <c r="C1166" s="30">
        <v>43766</v>
      </c>
      <c r="D1166" s="19" t="s">
        <v>585</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56" t="s">
        <v>81</v>
      </c>
      <c r="K1166" s="51" t="str">
        <f ca="1">LeaveTracker[[#This Row],[Days]]&amp;" "&amp;LeaveTracker[[#This Row],[Type of Leave]]</f>
        <v>1 SL</v>
      </c>
      <c r="L1166" s="23">
        <f ca="1">NETWORKDAYS(LeaveTracker[[#This Row],[Start Date]],LeaveTracker[[#This Row],[End Date]],lstHolidays)</f>
        <v>1</v>
      </c>
      <c r="M1166" s="27"/>
    </row>
    <row r="1167" spans="1:13" ht="30" customHeight="1" x14ac:dyDescent="0.3">
      <c r="A1167" s="32">
        <v>1358</v>
      </c>
      <c r="B1167" s="33">
        <v>43797</v>
      </c>
      <c r="C1167" s="30">
        <v>43756</v>
      </c>
      <c r="D1167" s="19" t="s">
        <v>585</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56" t="s">
        <v>81</v>
      </c>
      <c r="K1167" s="51" t="str">
        <f ca="1">LeaveTracker[[#This Row],[Days]]&amp;" "&amp;LeaveTracker[[#This Row],[Type of Leave]]</f>
        <v>1 SL</v>
      </c>
      <c r="L1167" s="23">
        <f ca="1">NETWORKDAYS(LeaveTracker[[#This Row],[Start Date]],LeaveTracker[[#This Row],[End Date]],lstHolidays)</f>
        <v>1</v>
      </c>
      <c r="M1167" s="27"/>
    </row>
    <row r="1168" spans="1:13" ht="30" customHeight="1" x14ac:dyDescent="0.3">
      <c r="A1168" s="32">
        <v>1359</v>
      </c>
      <c r="B1168" s="31">
        <v>43797</v>
      </c>
      <c r="C1168" s="31">
        <v>43727</v>
      </c>
      <c r="D1168" s="20" t="s">
        <v>585</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56" t="s">
        <v>81</v>
      </c>
      <c r="K1168" s="51" t="str">
        <f ca="1">LeaveTracker[[#This Row],[Days]]&amp;" "&amp;LeaveTracker[[#This Row],[Type of Leave]]</f>
        <v>1 SL</v>
      </c>
      <c r="L1168" s="23">
        <f ca="1">NETWORKDAYS(LeaveTracker[[#This Row],[Start Date]],LeaveTracker[[#This Row],[End Date]],lstHolidays)</f>
        <v>1</v>
      </c>
      <c r="M1168" s="27"/>
    </row>
    <row r="1169" spans="1:13" ht="30" customHeight="1" x14ac:dyDescent="0.3">
      <c r="A1169" s="32">
        <v>1360</v>
      </c>
      <c r="B1169" s="33">
        <v>43797</v>
      </c>
      <c r="C1169" s="31">
        <v>43720</v>
      </c>
      <c r="D1169" s="20" t="s">
        <v>585</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56" t="s">
        <v>81</v>
      </c>
      <c r="K1169" s="51" t="str">
        <f ca="1">LeaveTracker[[#This Row],[Days]]&amp;" "&amp;LeaveTracker[[#This Row],[Type of Leave]]</f>
        <v>1 SL</v>
      </c>
      <c r="L1169" s="23">
        <f ca="1">NETWORKDAYS(LeaveTracker[[#This Row],[Start Date]],LeaveTracker[[#This Row],[End Date]],lstHolidays)</f>
        <v>1</v>
      </c>
      <c r="M1169" s="27"/>
    </row>
    <row r="1170" spans="1:13" ht="30" customHeight="1" x14ac:dyDescent="0.3">
      <c r="A1170" s="32">
        <v>1361</v>
      </c>
      <c r="B1170" s="31">
        <v>43797</v>
      </c>
      <c r="C1170" s="31">
        <v>43766</v>
      </c>
      <c r="D1170" s="19" t="s">
        <v>588</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56" t="s">
        <v>81</v>
      </c>
      <c r="K1170" s="51" t="str">
        <f ca="1">LeaveTracker[[#This Row],[Days]]&amp;" "&amp;LeaveTracker[[#This Row],[Type of Leave]]</f>
        <v>1 SL</v>
      </c>
      <c r="L1170" s="23">
        <f ca="1">NETWORKDAYS(LeaveTracker[[#This Row],[Start Date]],LeaveTracker[[#This Row],[End Date]],lstHolidays)</f>
        <v>1</v>
      </c>
      <c r="M1170" s="27"/>
    </row>
    <row r="1171" spans="1:13" ht="30" customHeight="1" x14ac:dyDescent="0.3">
      <c r="A1171" s="32">
        <v>1362</v>
      </c>
      <c r="B1171" s="33">
        <v>43797</v>
      </c>
      <c r="C1171" s="31">
        <v>43728</v>
      </c>
      <c r="D1171" s="20" t="s">
        <v>588</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56" t="s">
        <v>82</v>
      </c>
      <c r="K1171" s="51" t="str">
        <f ca="1">LeaveTracker[[#This Row],[Days]]&amp;" "&amp;LeaveTracker[[#This Row],[Type of Leave]]</f>
        <v>2 VL</v>
      </c>
      <c r="L1171" s="23">
        <f ca="1">NETWORKDAYS(LeaveTracker[[#This Row],[Start Date]],LeaveTracker[[#This Row],[End Date]],lstHolidays)</f>
        <v>2</v>
      </c>
      <c r="M1171" s="27"/>
    </row>
    <row r="1172" spans="1:13" ht="30" customHeight="1" x14ac:dyDescent="0.3">
      <c r="A1172" s="32">
        <v>1362</v>
      </c>
      <c r="B1172" s="31">
        <v>43797</v>
      </c>
      <c r="C1172" s="31">
        <v>43728</v>
      </c>
      <c r="D1172" s="20" t="s">
        <v>588</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56" t="s">
        <v>82</v>
      </c>
      <c r="K1172" s="51" t="str">
        <f ca="1">LeaveTracker[[#This Row],[Days]]&amp;" "&amp;LeaveTracker[[#This Row],[Type of Leave]]</f>
        <v>2 VL</v>
      </c>
      <c r="L1172" s="23">
        <f ca="1">NETWORKDAYS(LeaveTracker[[#This Row],[Start Date]],LeaveTracker[[#This Row],[End Date]],lstHolidays)</f>
        <v>2</v>
      </c>
      <c r="M1172" s="27"/>
    </row>
    <row r="1173" spans="1:13" ht="30" customHeight="1" x14ac:dyDescent="0.3">
      <c r="A1173" s="32">
        <v>1362</v>
      </c>
      <c r="B1173" s="33">
        <v>43797</v>
      </c>
      <c r="C1173" s="31">
        <v>43729</v>
      </c>
      <c r="D1173" s="20" t="s">
        <v>588</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56" t="s">
        <v>82</v>
      </c>
      <c r="K1173" s="51" t="str">
        <f ca="1">LeaveTracker[[#This Row],[Days]]&amp;" "&amp;LeaveTracker[[#This Row],[Type of Leave]]</f>
        <v>2 VL</v>
      </c>
      <c r="L1173" s="23">
        <f ca="1">NETWORKDAYS(LeaveTracker[[#This Row],[Start Date]],LeaveTracker[[#This Row],[End Date]],lstHolidays)</f>
        <v>2</v>
      </c>
      <c r="M1173" s="27"/>
    </row>
    <row r="1174" spans="1:13" ht="30" customHeight="1" x14ac:dyDescent="0.3">
      <c r="A1174" s="32">
        <v>1363</v>
      </c>
      <c r="B1174" s="31">
        <v>43797</v>
      </c>
      <c r="C1174" s="31">
        <v>43752</v>
      </c>
      <c r="D1174" s="20" t="s">
        <v>382</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56" t="s">
        <v>81</v>
      </c>
      <c r="K1174" s="51" t="str">
        <f ca="1">LeaveTracker[[#This Row],[Days]]&amp;" "&amp;LeaveTracker[[#This Row],[Type of Leave]]</f>
        <v>1 SL</v>
      </c>
      <c r="L1174" s="23">
        <f ca="1">NETWORKDAYS(LeaveTracker[[#This Row],[Start Date]],LeaveTracker[[#This Row],[End Date]],lstHolidays)</f>
        <v>1</v>
      </c>
      <c r="M1174" s="27"/>
    </row>
    <row r="1175" spans="1:13" ht="30" customHeight="1" x14ac:dyDescent="0.3">
      <c r="A1175" s="32">
        <v>1364</v>
      </c>
      <c r="B1175" s="33">
        <v>43797</v>
      </c>
      <c r="C1175" s="31">
        <v>43726</v>
      </c>
      <c r="D1175" s="20" t="s">
        <v>589</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56" t="s">
        <v>82</v>
      </c>
      <c r="K1175" s="51" t="str">
        <f>LeaveTracker[[#This Row],[Days]]&amp;" "&amp;LeaveTracker[[#This Row],[Type of Leave]]</f>
        <v>1 VL</v>
      </c>
      <c r="L1175" s="23">
        <v>1</v>
      </c>
      <c r="M1175" s="27"/>
    </row>
    <row r="1176" spans="1:13" ht="30" customHeight="1" x14ac:dyDescent="0.3">
      <c r="A1176" s="32">
        <v>1365</v>
      </c>
      <c r="B1176" s="31">
        <v>43803</v>
      </c>
      <c r="C1176" s="31">
        <v>43732</v>
      </c>
      <c r="D1176" s="20" t="s">
        <v>589</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56" t="s">
        <v>81</v>
      </c>
      <c r="K1176" s="51" t="str">
        <f>LeaveTracker[[#This Row],[Days]]&amp;" "&amp;LeaveTracker[[#This Row],[Type of Leave]]</f>
        <v>2 SL</v>
      </c>
      <c r="L1176" s="23">
        <v>2</v>
      </c>
      <c r="M1176" s="27"/>
    </row>
    <row r="1177" spans="1:13" ht="30" customHeight="1" x14ac:dyDescent="0.3">
      <c r="A1177" s="32">
        <v>1366</v>
      </c>
      <c r="B1177" s="31">
        <v>43803</v>
      </c>
      <c r="C1177" s="31">
        <v>43753</v>
      </c>
      <c r="D1177" s="19" t="s">
        <v>848</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56" t="s">
        <v>82</v>
      </c>
      <c r="K1177" s="51" t="str">
        <f ca="1">LeaveTracker[[#This Row],[Days]]&amp;" "&amp;LeaveTracker[[#This Row],[Type of Leave]]</f>
        <v>2 VL</v>
      </c>
      <c r="L1177" s="23">
        <f ca="1">NETWORKDAYS(LeaveTracker[[#This Row],[Start Date]],LeaveTracker[[#This Row],[End Date]],lstHolidays)</f>
        <v>2</v>
      </c>
      <c r="M1177" s="27"/>
    </row>
    <row r="1178" spans="1:13" ht="30" customHeight="1" x14ac:dyDescent="0.3">
      <c r="A1178" s="32">
        <v>1367</v>
      </c>
      <c r="B1178" s="31">
        <v>43803</v>
      </c>
      <c r="C1178" s="31">
        <v>43774</v>
      </c>
      <c r="D1178" s="19" t="s">
        <v>593</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56" t="s">
        <v>299</v>
      </c>
      <c r="J1178" s="43" t="s">
        <v>306</v>
      </c>
      <c r="K1178" s="51" t="str">
        <f ca="1">LeaveTracker[[#This Row],[Days]]&amp;" "&amp;LeaveTracker[[#This Row],[Type of Leave]]</f>
        <v>1 OTHER</v>
      </c>
      <c r="L1178" s="23">
        <f ca="1">NETWORKDAYS(LeaveTracker[[#This Row],[Start Date]],LeaveTracker[[#This Row],[End Date]],lstHolidays)</f>
        <v>1</v>
      </c>
      <c r="M1178" s="27"/>
    </row>
    <row r="1179" spans="1:13" ht="30" customHeight="1" x14ac:dyDescent="0.3">
      <c r="A1179" s="32">
        <v>1368</v>
      </c>
      <c r="B1179" s="31">
        <v>43803</v>
      </c>
      <c r="C1179" s="31">
        <v>43774</v>
      </c>
      <c r="D1179" s="19" t="s">
        <v>593</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56" t="s">
        <v>299</v>
      </c>
      <c r="J1179" s="43" t="s">
        <v>105</v>
      </c>
      <c r="K1179" s="51" t="str">
        <f ca="1">LeaveTracker[[#This Row],[Days]]&amp;" "&amp;LeaveTracker[[#This Row],[Type of Leave]]</f>
        <v>1 OTHER</v>
      </c>
      <c r="L1179" s="23">
        <f ca="1">NETWORKDAYS(LeaveTracker[[#This Row],[Start Date]],LeaveTracker[[#This Row],[End Date]],lstHolidays)</f>
        <v>1</v>
      </c>
      <c r="M1179" s="27"/>
    </row>
    <row r="1180" spans="1:13" ht="30" customHeight="1" x14ac:dyDescent="0.3">
      <c r="A1180" s="32">
        <v>1369</v>
      </c>
      <c r="B1180" s="31">
        <v>43803</v>
      </c>
      <c r="C1180" s="31">
        <v>43732</v>
      </c>
      <c r="D1180" s="19" t="s">
        <v>597</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56" t="s">
        <v>299</v>
      </c>
      <c r="J1180" s="43" t="s">
        <v>158</v>
      </c>
      <c r="K1180" s="51" t="str">
        <f ca="1">LeaveTracker[[#This Row],[Days]]&amp;" "&amp;LeaveTracker[[#This Row],[Type of Leave]]</f>
        <v>1 OTHER</v>
      </c>
      <c r="L1180" s="23">
        <f ca="1">NETWORKDAYS(LeaveTracker[[#This Row],[Start Date]],LeaveTracker[[#This Row],[End Date]],lstHolidays)</f>
        <v>1</v>
      </c>
      <c r="M1180" s="27"/>
    </row>
    <row r="1181" spans="1:13" ht="30" customHeight="1" x14ac:dyDescent="0.3">
      <c r="A1181" s="32">
        <v>1370</v>
      </c>
      <c r="B1181" s="31">
        <v>43803</v>
      </c>
      <c r="C1181" s="31">
        <v>43727</v>
      </c>
      <c r="D1181" s="19" t="s">
        <v>599</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56" t="s">
        <v>81</v>
      </c>
      <c r="K1181" s="51" t="str">
        <f ca="1">LeaveTracker[[#This Row],[Days]]&amp;" "&amp;LeaveTracker[[#This Row],[Type of Leave]]</f>
        <v>1 SL</v>
      </c>
      <c r="L1181" s="23">
        <f ca="1">NETWORKDAYS(LeaveTracker[[#This Row],[Start Date]],LeaveTracker[[#This Row],[End Date]],lstHolidays)</f>
        <v>1</v>
      </c>
      <c r="M1181" s="27"/>
    </row>
    <row r="1182" spans="1:13" ht="30" customHeight="1" x14ac:dyDescent="0.3">
      <c r="A1182" s="32">
        <v>1371</v>
      </c>
      <c r="B1182" s="31">
        <v>43803</v>
      </c>
      <c r="C1182" s="31">
        <v>43727</v>
      </c>
      <c r="D1182" s="19" t="s">
        <v>601</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56" t="s">
        <v>81</v>
      </c>
      <c r="K1182" s="51" t="str">
        <f ca="1">LeaveTracker[[#This Row],[Days]]&amp;" "&amp;LeaveTracker[[#This Row],[Type of Leave]]</f>
        <v>2 SL</v>
      </c>
      <c r="L1182" s="23">
        <f ca="1">NETWORKDAYS(LeaveTracker[[#This Row],[Start Date]],LeaveTracker[[#This Row],[End Date]],lstHolidays)</f>
        <v>2</v>
      </c>
      <c r="M1182" s="27"/>
    </row>
    <row r="1183" spans="1:13" ht="30" customHeight="1" x14ac:dyDescent="0.3">
      <c r="A1183" s="32">
        <v>1372</v>
      </c>
      <c r="B1183" s="31">
        <v>43803</v>
      </c>
      <c r="C1183" s="31">
        <v>43748</v>
      </c>
      <c r="D1183" s="19" t="s">
        <v>603</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56" t="s">
        <v>299</v>
      </c>
      <c r="J1183" s="43" t="s">
        <v>306</v>
      </c>
      <c r="K1183" s="51" t="str">
        <f ca="1">LeaveTracker[[#This Row],[Days]]&amp;" "&amp;LeaveTracker[[#This Row],[Type of Leave]]</f>
        <v>3 OTHER</v>
      </c>
      <c r="L1183" s="23">
        <f ca="1">NETWORKDAYS(LeaveTracker[[#This Row],[Start Date]],LeaveTracker[[#This Row],[End Date]],lstHolidays)</f>
        <v>3</v>
      </c>
      <c r="M1183" s="27"/>
    </row>
    <row r="1184" spans="1:13" ht="30" customHeight="1" x14ac:dyDescent="0.3">
      <c r="A1184" s="32">
        <v>1373</v>
      </c>
      <c r="B1184" s="31">
        <v>43803</v>
      </c>
      <c r="C1184" s="31">
        <v>43767</v>
      </c>
      <c r="D1184" s="19" t="s">
        <v>607</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56" t="s">
        <v>81</v>
      </c>
      <c r="K1184" s="51" t="str">
        <f>LeaveTracker[[#This Row],[Days]]&amp;" "&amp;LeaveTracker[[#This Row],[Type of Leave]]</f>
        <v>3 SL</v>
      </c>
      <c r="L1184" s="23">
        <v>3</v>
      </c>
      <c r="M1184" s="27"/>
    </row>
    <row r="1185" spans="1:13" ht="30" customHeight="1" x14ac:dyDescent="0.3">
      <c r="A1185" s="32">
        <v>1374</v>
      </c>
      <c r="B1185" s="31">
        <v>43803</v>
      </c>
      <c r="C1185" s="31">
        <v>43745</v>
      </c>
      <c r="D1185" s="20" t="s">
        <v>607</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56" t="s">
        <v>81</v>
      </c>
      <c r="K1185" s="51" t="str">
        <f>LeaveTracker[[#This Row],[Days]]&amp;" "&amp;LeaveTracker[[#This Row],[Type of Leave]]</f>
        <v>2 SL</v>
      </c>
      <c r="L1185" s="23">
        <v>2</v>
      </c>
      <c r="M1185" s="27"/>
    </row>
    <row r="1186" spans="1:13" ht="30" customHeight="1" x14ac:dyDescent="0.3">
      <c r="A1186" s="32">
        <v>1375</v>
      </c>
      <c r="B1186" s="31">
        <v>43803</v>
      </c>
      <c r="C1186" s="31">
        <v>43780</v>
      </c>
      <c r="D1186" s="20" t="s">
        <v>781</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56" t="s">
        <v>82</v>
      </c>
      <c r="K1186" s="51" t="str">
        <f ca="1">LeaveTracker[[#This Row],[Days]]&amp;" "&amp;LeaveTracker[[#This Row],[Type of Leave]]</f>
        <v>1 VL</v>
      </c>
      <c r="L1186" s="23">
        <f ca="1">NETWORKDAYS(LeaveTracker[[#This Row],[Start Date]],LeaveTracker[[#This Row],[End Date]],lstHolidays)</f>
        <v>1</v>
      </c>
      <c r="M1186" s="27"/>
    </row>
    <row r="1187" spans="1:13" ht="30" customHeight="1" x14ac:dyDescent="0.3">
      <c r="A1187" s="32">
        <v>1375</v>
      </c>
      <c r="B1187" s="31">
        <v>43803</v>
      </c>
      <c r="C1187" s="31">
        <v>43780</v>
      </c>
      <c r="D1187" s="20" t="s">
        <v>781</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56" t="s">
        <v>82</v>
      </c>
      <c r="K1187" s="51" t="str">
        <f ca="1">LeaveTracker[[#This Row],[Days]]&amp;" "&amp;LeaveTracker[[#This Row],[Type of Leave]]</f>
        <v>1 VL</v>
      </c>
      <c r="L1187" s="23">
        <f ca="1">NETWORKDAYS(LeaveTracker[[#This Row],[Start Date]],LeaveTracker[[#This Row],[End Date]],lstHolidays)</f>
        <v>1</v>
      </c>
      <c r="M1187" s="27"/>
    </row>
    <row r="1188" spans="1:13" ht="30" customHeight="1" x14ac:dyDescent="0.3">
      <c r="A1188" s="32">
        <v>1375</v>
      </c>
      <c r="B1188" s="31">
        <v>43803</v>
      </c>
      <c r="C1188" s="31">
        <v>43780</v>
      </c>
      <c r="D1188" s="20" t="s">
        <v>781</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56" t="s">
        <v>82</v>
      </c>
      <c r="K1188" s="51" t="str">
        <f ca="1">LeaveTracker[[#This Row],[Days]]&amp;" "&amp;LeaveTracker[[#This Row],[Type of Leave]]</f>
        <v>1 VL</v>
      </c>
      <c r="L1188" s="23">
        <f ca="1">NETWORKDAYS(LeaveTracker[[#This Row],[Start Date]],LeaveTracker[[#This Row],[End Date]],lstHolidays)</f>
        <v>1</v>
      </c>
      <c r="M1188" s="27"/>
    </row>
    <row r="1189" spans="1:13" ht="30"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56" t="s">
        <v>299</v>
      </c>
      <c r="K1189" s="51" t="str">
        <f ca="1">LeaveTracker[[#This Row],[Days]]&amp;" "&amp;LeaveTracker[[#This Row],[Type of Leave]]</f>
        <v>1 OTHER</v>
      </c>
      <c r="L1189" s="23">
        <f ca="1">NETWORKDAYS(LeaveTracker[[#This Row],[Start Date]],LeaveTracker[[#This Row],[End Date]],lstHolidays)</f>
        <v>1</v>
      </c>
      <c r="M1189" s="27"/>
    </row>
    <row r="1190" spans="1:13" ht="30"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56" t="s">
        <v>299</v>
      </c>
      <c r="K1190" s="51" t="str">
        <f ca="1">LeaveTracker[[#This Row],[Days]]&amp;" "&amp;LeaveTracker[[#This Row],[Type of Leave]]</f>
        <v>1 OTHER</v>
      </c>
      <c r="L1190" s="23">
        <f ca="1">NETWORKDAYS(LeaveTracker[[#This Row],[Start Date]],LeaveTracker[[#This Row],[End Date]],lstHolidays)</f>
        <v>1</v>
      </c>
      <c r="M1190" s="27"/>
    </row>
    <row r="1191" spans="1:13" ht="30" customHeight="1" x14ac:dyDescent="0.3">
      <c r="A1191" s="32">
        <v>1377</v>
      </c>
      <c r="B1191" s="31">
        <v>43803</v>
      </c>
      <c r="C1191" s="31">
        <v>43741</v>
      </c>
      <c r="D1191" s="19" t="s">
        <v>611</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56" t="s">
        <v>81</v>
      </c>
      <c r="K1191" s="51" t="str">
        <f ca="1">LeaveTracker[[#This Row],[Days]]&amp;" "&amp;LeaveTracker[[#This Row],[Type of Leave]]</f>
        <v>1 SL</v>
      </c>
      <c r="L1191" s="23">
        <f ca="1">NETWORKDAYS(LeaveTracker[[#This Row],[Start Date]],LeaveTracker[[#This Row],[End Date]],lstHolidays)</f>
        <v>1</v>
      </c>
      <c r="M1191" s="27"/>
    </row>
    <row r="1192" spans="1:13" ht="30" customHeight="1" x14ac:dyDescent="0.3">
      <c r="A1192" s="32">
        <v>1378</v>
      </c>
      <c r="B1192" s="31">
        <v>43803</v>
      </c>
      <c r="C1192" s="31">
        <v>43753</v>
      </c>
      <c r="D1192" s="20" t="s">
        <v>611</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56" t="s">
        <v>81</v>
      </c>
      <c r="K1192" s="51" t="str">
        <f ca="1">LeaveTracker[[#This Row],[Days]]&amp;" "&amp;LeaveTracker[[#This Row],[Type of Leave]]</f>
        <v>1 SL</v>
      </c>
      <c r="L1192" s="23">
        <f ca="1">NETWORKDAYS(LeaveTracker[[#This Row],[Start Date]],LeaveTracker[[#This Row],[End Date]],lstHolidays)</f>
        <v>1</v>
      </c>
      <c r="M1192" s="27"/>
    </row>
    <row r="1193" spans="1:13" ht="30" customHeight="1" x14ac:dyDescent="0.3">
      <c r="A1193" s="32">
        <v>1379</v>
      </c>
      <c r="B1193" s="31">
        <v>43803</v>
      </c>
      <c r="C1193" s="31">
        <v>43749</v>
      </c>
      <c r="D1193" s="20" t="s">
        <v>611</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56" t="s">
        <v>82</v>
      </c>
      <c r="K1193" s="51" t="str">
        <f ca="1">LeaveTracker[[#This Row],[Days]]&amp;" "&amp;LeaveTracker[[#This Row],[Type of Leave]]</f>
        <v>3 VL</v>
      </c>
      <c r="L1193" s="23">
        <f ca="1">NETWORKDAYS(LeaveTracker[[#This Row],[Start Date]],LeaveTracker[[#This Row],[End Date]],lstHolidays)</f>
        <v>3</v>
      </c>
      <c r="M1193" s="27"/>
    </row>
    <row r="1194" spans="1:13" ht="30" customHeight="1" x14ac:dyDescent="0.3">
      <c r="A1194" s="32">
        <v>1380</v>
      </c>
      <c r="B1194" s="31">
        <v>43803</v>
      </c>
      <c r="C1194" s="31">
        <v>43735</v>
      </c>
      <c r="D1194" s="19" t="s">
        <v>614</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56" t="s">
        <v>82</v>
      </c>
      <c r="K1194" s="51" t="str">
        <f ca="1">LeaveTracker[[#This Row],[Days]]&amp;" "&amp;LeaveTracker[[#This Row],[Type of Leave]]</f>
        <v>1 VL</v>
      </c>
      <c r="L1194" s="23">
        <f ca="1">NETWORKDAYS(LeaveTracker[[#This Row],[Start Date]],LeaveTracker[[#This Row],[End Date]],lstHolidays)</f>
        <v>1</v>
      </c>
      <c r="M1194" s="27"/>
    </row>
    <row r="1195" spans="1:13" ht="30" customHeight="1" x14ac:dyDescent="0.3">
      <c r="A1195" s="32">
        <v>1381</v>
      </c>
      <c r="B1195" s="31">
        <v>43803</v>
      </c>
      <c r="C1195" s="31">
        <v>43753</v>
      </c>
      <c r="D1195" s="20" t="s">
        <v>614</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56" t="s">
        <v>81</v>
      </c>
      <c r="K1195" s="51" t="str">
        <f ca="1">LeaveTracker[[#This Row],[Days]]&amp;" "&amp;LeaveTracker[[#This Row],[Type of Leave]]</f>
        <v>1 SL</v>
      </c>
      <c r="L1195" s="23">
        <f ca="1">NETWORKDAYS(LeaveTracker[[#This Row],[Start Date]],LeaveTracker[[#This Row],[End Date]],lstHolidays)</f>
        <v>1</v>
      </c>
      <c r="M1195" s="27"/>
    </row>
    <row r="1196" spans="1:13" ht="30"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56" t="s">
        <v>81</v>
      </c>
      <c r="K1196" s="51" t="str">
        <f ca="1">LeaveTracker[[#This Row],[Days]]&amp;" "&amp;LeaveTracker[[#This Row],[Type of Leave]]</f>
        <v>1 SL</v>
      </c>
      <c r="L1196" s="23">
        <f ca="1">NETWORKDAYS(LeaveTracker[[#This Row],[Start Date]],LeaveTracker[[#This Row],[End Date]],lstHolidays)</f>
        <v>1</v>
      </c>
      <c r="M1196" s="27"/>
    </row>
    <row r="1197" spans="1:13" ht="30"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56" t="s">
        <v>81</v>
      </c>
      <c r="K1197" s="51" t="str">
        <f ca="1">LeaveTracker[[#This Row],[Days]]&amp;" "&amp;LeaveTracker[[#This Row],[Type of Leave]]</f>
        <v>1 SL</v>
      </c>
      <c r="L1197" s="23">
        <f ca="1">NETWORKDAYS(LeaveTracker[[#This Row],[Start Date]],LeaveTracker[[#This Row],[End Date]],lstHolidays)</f>
        <v>1</v>
      </c>
      <c r="M1197" s="27"/>
    </row>
    <row r="1198" spans="1:13" ht="30"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56" t="s">
        <v>82</v>
      </c>
      <c r="K1198" s="51" t="str">
        <f ca="1">LeaveTracker[[#This Row],[Days]]&amp;" "&amp;LeaveTracker[[#This Row],[Type of Leave]]</f>
        <v>2 VL</v>
      </c>
      <c r="L1198" s="23">
        <f ca="1">NETWORKDAYS(LeaveTracker[[#This Row],[Start Date]],LeaveTracker[[#This Row],[End Date]],lstHolidays)</f>
        <v>2</v>
      </c>
      <c r="M1198" s="27"/>
    </row>
    <row r="1199" spans="1:13" ht="30" customHeight="1" x14ac:dyDescent="0.3">
      <c r="A1199" s="32">
        <v>1385</v>
      </c>
      <c r="B1199" s="31">
        <v>43803</v>
      </c>
      <c r="C1199" s="31">
        <v>43774</v>
      </c>
      <c r="D1199" s="20" t="s">
        <v>614</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56" t="s">
        <v>81</v>
      </c>
      <c r="K1199" s="51" t="str">
        <f ca="1">LeaveTracker[[#This Row],[Days]]&amp;" "&amp;LeaveTracker[[#This Row],[Type of Leave]]</f>
        <v>1 SL</v>
      </c>
      <c r="L1199" s="23">
        <f ca="1">NETWORKDAYS(LeaveTracker[[#This Row],[Start Date]],LeaveTracker[[#This Row],[End Date]],lstHolidays)</f>
        <v>1</v>
      </c>
      <c r="M1199" s="27"/>
    </row>
    <row r="1200" spans="1:13" ht="30" customHeight="1" x14ac:dyDescent="0.3">
      <c r="A1200" s="32">
        <v>1386</v>
      </c>
      <c r="B1200" s="31">
        <v>43803</v>
      </c>
      <c r="C1200" s="31">
        <v>43775</v>
      </c>
      <c r="D1200" s="20" t="s">
        <v>390</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56" t="s">
        <v>82</v>
      </c>
      <c r="K1200" s="51" t="str">
        <f ca="1">LeaveTracker[[#This Row],[Days]]&amp;" "&amp;LeaveTracker[[#This Row],[Type of Leave]]</f>
        <v>1 VL</v>
      </c>
      <c r="L1200" s="23">
        <f ca="1">NETWORKDAYS(LeaveTracker[[#This Row],[Start Date]],LeaveTracker[[#This Row],[End Date]],lstHolidays)</f>
        <v>1</v>
      </c>
      <c r="M1200" s="27"/>
    </row>
    <row r="1201" spans="1:13" ht="30" customHeight="1" x14ac:dyDescent="0.3">
      <c r="A1201" s="32">
        <v>1387</v>
      </c>
      <c r="B1201" s="31">
        <v>43803</v>
      </c>
      <c r="C1201" s="31">
        <v>43775</v>
      </c>
      <c r="D1201" s="20" t="s">
        <v>390</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56" t="s">
        <v>81</v>
      </c>
      <c r="K1201" s="51" t="str">
        <f ca="1">LeaveTracker[[#This Row],[Days]]&amp;" "&amp;LeaveTracker[[#This Row],[Type of Leave]]</f>
        <v>1 SL</v>
      </c>
      <c r="L1201" s="23">
        <f ca="1">NETWORKDAYS(LeaveTracker[[#This Row],[Start Date]],LeaveTracker[[#This Row],[End Date]],lstHolidays)</f>
        <v>1</v>
      </c>
      <c r="M1201" s="27"/>
    </row>
    <row r="1202" spans="1:13" ht="30" customHeight="1" x14ac:dyDescent="0.3">
      <c r="A1202" s="32">
        <v>1387</v>
      </c>
      <c r="B1202" s="31">
        <v>43803</v>
      </c>
      <c r="C1202" s="31">
        <v>43776</v>
      </c>
      <c r="D1202" s="20" t="s">
        <v>390</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56" t="s">
        <v>81</v>
      </c>
      <c r="K1202" s="51" t="str">
        <f>LeaveTracker[[#This Row],[Days]]&amp;" "&amp;LeaveTracker[[#This Row],[Type of Leave]]</f>
        <v>1 SL</v>
      </c>
      <c r="L1202" s="23">
        <v>1</v>
      </c>
      <c r="M1202" s="27"/>
    </row>
    <row r="1203" spans="1:13" ht="30" customHeight="1" x14ac:dyDescent="0.3">
      <c r="A1203" s="27">
        <v>1388</v>
      </c>
      <c r="B1203" s="31">
        <v>43803</v>
      </c>
      <c r="C1203" s="31">
        <v>43774</v>
      </c>
      <c r="D1203" s="20" t="s">
        <v>357</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56" t="s">
        <v>81</v>
      </c>
      <c r="K1203" s="51" t="str">
        <f ca="1">LeaveTracker[[#This Row],[Days]]&amp;" "&amp;LeaveTracker[[#This Row],[Type of Leave]]</f>
        <v>1 SL</v>
      </c>
      <c r="L1203" s="23">
        <f ca="1">NETWORKDAYS(LeaveTracker[[#This Row],[Start Date]],LeaveTracker[[#This Row],[End Date]],lstHolidays)</f>
        <v>1</v>
      </c>
      <c r="M1203" s="27"/>
    </row>
    <row r="1204" spans="1:13" ht="30" customHeight="1" x14ac:dyDescent="0.3">
      <c r="A1204" s="32">
        <v>1389</v>
      </c>
      <c r="B1204" s="31">
        <v>43803</v>
      </c>
      <c r="C1204" s="31">
        <v>43775</v>
      </c>
      <c r="D1204" s="19" t="s">
        <v>947</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56" t="s">
        <v>81</v>
      </c>
      <c r="K1204" s="51" t="str">
        <f ca="1">LeaveTracker[[#This Row],[Days]]&amp;" "&amp;LeaveTracker[[#This Row],[Type of Leave]]</f>
        <v>1 SL</v>
      </c>
      <c r="L1204" s="23">
        <f ca="1">NETWORKDAYS(LeaveTracker[[#This Row],[Start Date]],LeaveTracker[[#This Row],[End Date]],lstHolidays)</f>
        <v>1</v>
      </c>
      <c r="M1204" s="27"/>
    </row>
    <row r="1205" spans="1:13" ht="30" customHeight="1" x14ac:dyDescent="0.3">
      <c r="A1205" s="27">
        <v>1390</v>
      </c>
      <c r="B1205" s="31">
        <v>43803</v>
      </c>
      <c r="C1205" s="31">
        <v>43775</v>
      </c>
      <c r="D1205" s="19" t="s">
        <v>620</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56" t="s">
        <v>82</v>
      </c>
      <c r="K1205" s="51" t="str">
        <f>LeaveTracker[[#This Row],[Days]]&amp;" "&amp;LeaveTracker[[#This Row],[Type of Leave]]</f>
        <v>4 VL</v>
      </c>
      <c r="L1205" s="23">
        <v>4</v>
      </c>
      <c r="M1205" s="27"/>
    </row>
    <row r="1206" spans="1:13" ht="30" customHeight="1" x14ac:dyDescent="0.3">
      <c r="A1206" s="32">
        <v>1391</v>
      </c>
      <c r="B1206" s="31">
        <v>43803</v>
      </c>
      <c r="C1206" s="31">
        <v>43773</v>
      </c>
      <c r="D1206" s="20" t="s">
        <v>496</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56" t="s">
        <v>81</v>
      </c>
      <c r="K1206" s="51" t="str">
        <f>LeaveTracker[[#This Row],[Days]]&amp;" "&amp;LeaveTracker[[#This Row],[Type of Leave]]</f>
        <v>1 SL</v>
      </c>
      <c r="L1206" s="23">
        <v>1</v>
      </c>
      <c r="M1206" s="27"/>
    </row>
    <row r="1207" spans="1:13" ht="30" customHeight="1" x14ac:dyDescent="0.3">
      <c r="A1207" s="27">
        <v>1392</v>
      </c>
      <c r="B1207" s="31">
        <v>43803</v>
      </c>
      <c r="C1207" s="31">
        <v>43788</v>
      </c>
      <c r="D1207" s="20" t="s">
        <v>484</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56" t="s">
        <v>82</v>
      </c>
      <c r="K1207" s="51" t="str">
        <f ca="1">LeaveTracker[[#This Row],[Days]]&amp;" "&amp;LeaveTracker[[#This Row],[Type of Leave]]</f>
        <v>2 VL</v>
      </c>
      <c r="L1207" s="23">
        <f ca="1">NETWORKDAYS(LeaveTracker[[#This Row],[Start Date]],LeaveTracker[[#This Row],[End Date]],lstHolidays)</f>
        <v>2</v>
      </c>
      <c r="M1207" s="27"/>
    </row>
    <row r="1208" spans="1:13" ht="30" customHeight="1" x14ac:dyDescent="0.3">
      <c r="A1208" s="32">
        <v>1393</v>
      </c>
      <c r="B1208" s="31">
        <v>43803</v>
      </c>
      <c r="C1208" s="31">
        <v>43735</v>
      </c>
      <c r="D1208" s="19" t="s">
        <v>623</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56" t="s">
        <v>81</v>
      </c>
      <c r="K1208" s="51" t="str">
        <f ca="1">LeaveTracker[[#This Row],[Days]]&amp;" "&amp;LeaveTracker[[#This Row],[Type of Leave]]</f>
        <v>1 SL</v>
      </c>
      <c r="L1208" s="23">
        <f ca="1">NETWORKDAYS(LeaveTracker[[#This Row],[Start Date]],LeaveTracker[[#This Row],[End Date]],lstHolidays)</f>
        <v>1</v>
      </c>
      <c r="M1208" s="27"/>
    </row>
    <row r="1209" spans="1:13" ht="30" customHeight="1" x14ac:dyDescent="0.3">
      <c r="A1209" s="32">
        <v>1393</v>
      </c>
      <c r="B1209" s="31">
        <v>43803</v>
      </c>
      <c r="C1209" s="31">
        <v>43735</v>
      </c>
      <c r="D1209" s="19" t="s">
        <v>623</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56" t="s">
        <v>81</v>
      </c>
      <c r="K1209" s="51" t="str">
        <f ca="1">LeaveTracker[[#This Row],[Days]]&amp;" "&amp;LeaveTracker[[#This Row],[Type of Leave]]</f>
        <v>2 SL</v>
      </c>
      <c r="L1209" s="23">
        <f ca="1">NETWORKDAYS(LeaveTracker[[#This Row],[Start Date]],LeaveTracker[[#This Row],[End Date]],lstHolidays)</f>
        <v>2</v>
      </c>
      <c r="M1209" s="27"/>
    </row>
    <row r="1210" spans="1:13" ht="30" customHeight="1" x14ac:dyDescent="0.3">
      <c r="A1210" s="32">
        <v>1394</v>
      </c>
      <c r="B1210" s="31">
        <v>43803</v>
      </c>
      <c r="C1210" s="31">
        <v>43732</v>
      </c>
      <c r="D1210" s="20" t="s">
        <v>623</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56" t="s">
        <v>82</v>
      </c>
      <c r="K1210" s="51" t="str">
        <f ca="1">LeaveTracker[[#This Row],[Days]]&amp;" "&amp;LeaveTracker[[#This Row],[Type of Leave]]</f>
        <v>2 VL</v>
      </c>
      <c r="L1210" s="23">
        <f ca="1">NETWORKDAYS(LeaveTracker[[#This Row],[Start Date]],LeaveTracker[[#This Row],[End Date]],lstHolidays)</f>
        <v>2</v>
      </c>
      <c r="M1210" s="27"/>
    </row>
    <row r="1211" spans="1:13" ht="30" customHeight="1" x14ac:dyDescent="0.3">
      <c r="A1211" s="32">
        <v>1395</v>
      </c>
      <c r="B1211" s="31">
        <v>43803</v>
      </c>
      <c r="C1211" s="31">
        <v>43791</v>
      </c>
      <c r="D1211" s="19" t="s">
        <v>626</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56" t="s">
        <v>81</v>
      </c>
      <c r="K1211" s="51" t="str">
        <f ca="1">LeaveTracker[[#This Row],[Days]]&amp;" "&amp;LeaveTracker[[#This Row],[Type of Leave]]</f>
        <v>1 SL</v>
      </c>
      <c r="L1211" s="23">
        <f ca="1">NETWORKDAYS(LeaveTracker[[#This Row],[Start Date]],LeaveTracker[[#This Row],[End Date]],lstHolidays)</f>
        <v>1</v>
      </c>
      <c r="M1211" s="27"/>
    </row>
    <row r="1212" spans="1:13" ht="30" customHeight="1" x14ac:dyDescent="0.3">
      <c r="A1212" s="32">
        <v>1396</v>
      </c>
      <c r="B1212" s="31">
        <v>43803</v>
      </c>
      <c r="C1212" s="31">
        <v>43768</v>
      </c>
      <c r="D1212" s="19" t="s">
        <v>628</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56" t="s">
        <v>299</v>
      </c>
      <c r="J1212" s="43" t="s">
        <v>306</v>
      </c>
      <c r="K1212" s="51" t="str">
        <f ca="1">LeaveTracker[[#This Row],[Days]]&amp;" "&amp;LeaveTracker[[#This Row],[Type of Leave]]</f>
        <v>1 OTHER</v>
      </c>
      <c r="L1212" s="23">
        <f ca="1">NETWORKDAYS(LeaveTracker[[#This Row],[Start Date]],LeaveTracker[[#This Row],[End Date]],lstHolidays)</f>
        <v>1</v>
      </c>
      <c r="M1212" s="27"/>
    </row>
    <row r="1213" spans="1:13" ht="30" customHeight="1" x14ac:dyDescent="0.3">
      <c r="A1213" s="32">
        <v>1396</v>
      </c>
      <c r="B1213" s="31">
        <v>43803</v>
      </c>
      <c r="C1213" s="31">
        <v>43768</v>
      </c>
      <c r="D1213" s="19" t="s">
        <v>628</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56" t="s">
        <v>299</v>
      </c>
      <c r="K1213" s="51" t="str">
        <f ca="1">LeaveTracker[[#This Row],[Days]]&amp;" "&amp;LeaveTracker[[#This Row],[Type of Leave]]</f>
        <v>1 OTHER</v>
      </c>
      <c r="L1213" s="23">
        <f ca="1">NETWORKDAYS(LeaveTracker[[#This Row],[Start Date]],LeaveTracker[[#This Row],[End Date]],lstHolidays)</f>
        <v>1</v>
      </c>
      <c r="M1213" s="27"/>
    </row>
    <row r="1214" spans="1:13" ht="30" customHeight="1" x14ac:dyDescent="0.3">
      <c r="A1214" s="32">
        <v>1396</v>
      </c>
      <c r="B1214" s="31">
        <v>43803</v>
      </c>
      <c r="C1214" s="31">
        <v>43768</v>
      </c>
      <c r="D1214" s="19" t="s">
        <v>628</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56" t="s">
        <v>299</v>
      </c>
      <c r="K1214" s="51" t="str">
        <f>LeaveTracker[[#This Row],[Days]]&amp;" "&amp;LeaveTracker[[#This Row],[Type of Leave]]</f>
        <v>1 OTHER</v>
      </c>
      <c r="L1214" s="23">
        <v>1</v>
      </c>
      <c r="M1214" s="27"/>
    </row>
    <row r="1215" spans="1:13" ht="30" customHeight="1" x14ac:dyDescent="0.3">
      <c r="A1215" s="32">
        <v>1397</v>
      </c>
      <c r="B1215" s="31">
        <v>43803</v>
      </c>
      <c r="C1215" s="31">
        <v>43789</v>
      </c>
      <c r="D1215" s="20" t="s">
        <v>628</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56" t="s">
        <v>82</v>
      </c>
      <c r="K1215" s="51" t="str">
        <f ca="1">LeaveTracker[[#This Row],[Days]]&amp;" "&amp;LeaveTracker[[#This Row],[Type of Leave]]</f>
        <v>4 VL</v>
      </c>
      <c r="L1215" s="23">
        <f ca="1">NETWORKDAYS(LeaveTracker[[#This Row],[Start Date]],LeaveTracker[[#This Row],[End Date]],lstHolidays)</f>
        <v>4</v>
      </c>
      <c r="M1215" s="27"/>
    </row>
    <row r="1216" spans="1:13" ht="30" customHeight="1" x14ac:dyDescent="0.3">
      <c r="A1216" s="32">
        <v>1397</v>
      </c>
      <c r="B1216" s="31">
        <v>43803</v>
      </c>
      <c r="C1216" s="31">
        <v>43789</v>
      </c>
      <c r="D1216" s="20" t="s">
        <v>628</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56" t="s">
        <v>82</v>
      </c>
      <c r="K1216" s="51" t="str">
        <f>LeaveTracker[[#This Row],[Days]]&amp;" "&amp;LeaveTracker[[#This Row],[Type of Leave]]</f>
        <v>1 VL</v>
      </c>
      <c r="L1216" s="23">
        <v>1</v>
      </c>
      <c r="M1216" s="27"/>
    </row>
    <row r="1217" spans="1:13" ht="30" customHeight="1" x14ac:dyDescent="0.3">
      <c r="A1217" s="32">
        <v>1397</v>
      </c>
      <c r="B1217" s="31">
        <v>43803</v>
      </c>
      <c r="C1217" s="31">
        <v>43789</v>
      </c>
      <c r="D1217" s="20" t="s">
        <v>628</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56" t="s">
        <v>82</v>
      </c>
      <c r="K1217" s="51" t="str">
        <f ca="1">LeaveTracker[[#This Row],[Days]]&amp;" "&amp;LeaveTracker[[#This Row],[Type of Leave]]</f>
        <v>2 VL</v>
      </c>
      <c r="L1217" s="23">
        <f ca="1">NETWORKDAYS(LeaveTracker[[#This Row],[Start Date]],LeaveTracker[[#This Row],[End Date]],lstHolidays)</f>
        <v>2</v>
      </c>
      <c r="M1217" s="27"/>
    </row>
    <row r="1218" spans="1:13" ht="30" customHeight="1" x14ac:dyDescent="0.3">
      <c r="A1218" s="32">
        <v>1398</v>
      </c>
      <c r="B1218" s="31">
        <v>43803</v>
      </c>
      <c r="C1218" s="31">
        <v>43768</v>
      </c>
      <c r="D1218" s="20" t="s">
        <v>628</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56" t="s">
        <v>299</v>
      </c>
      <c r="J1218" s="43" t="s">
        <v>225</v>
      </c>
      <c r="K1218" s="51" t="str">
        <f ca="1">LeaveTracker[[#This Row],[Days]]&amp;" "&amp;LeaveTracker[[#This Row],[Type of Leave]]</f>
        <v>1 OTHER</v>
      </c>
      <c r="L1218" s="23">
        <f ca="1">NETWORKDAYS(LeaveTracker[[#This Row],[Start Date]],LeaveTracker[[#This Row],[End Date]],lstHolidays)</f>
        <v>1</v>
      </c>
      <c r="M1218" s="27"/>
    </row>
    <row r="1219" spans="1:13" ht="30" customHeight="1" x14ac:dyDescent="0.3">
      <c r="A1219" s="32">
        <v>1399</v>
      </c>
      <c r="B1219" s="31">
        <v>43803</v>
      </c>
      <c r="C1219" s="31">
        <v>43776</v>
      </c>
      <c r="D1219" s="19" t="s">
        <v>848</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56" t="s">
        <v>81</v>
      </c>
      <c r="K1219" s="51" t="str">
        <f ca="1">LeaveTracker[[#This Row],[Days]]&amp;" "&amp;LeaveTracker[[#This Row],[Type of Leave]]</f>
        <v>1 SL</v>
      </c>
      <c r="L1219" s="23">
        <f ca="1">NETWORKDAYS(LeaveTracker[[#This Row],[Start Date]],LeaveTracker[[#This Row],[End Date]],lstHolidays)</f>
        <v>1</v>
      </c>
      <c r="M1219" s="27"/>
    </row>
    <row r="1220" spans="1:13" ht="30" customHeight="1" x14ac:dyDescent="0.3">
      <c r="A1220" s="32">
        <v>1400</v>
      </c>
      <c r="B1220" s="31">
        <v>43803</v>
      </c>
      <c r="C1220" s="31">
        <v>43774</v>
      </c>
      <c r="D1220" s="20" t="s">
        <v>576</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56" t="s">
        <v>82</v>
      </c>
      <c r="K1220" s="51" t="str">
        <f ca="1">LeaveTracker[[#This Row],[Days]]&amp;" "&amp;LeaveTracker[[#This Row],[Type of Leave]]</f>
        <v>1 VL</v>
      </c>
      <c r="L1220" s="23">
        <f ca="1">NETWORKDAYS(LeaveTracker[[#This Row],[Start Date]],LeaveTracker[[#This Row],[End Date]],lstHolidays)</f>
        <v>1</v>
      </c>
      <c r="M1220" s="27"/>
    </row>
    <row r="1221" spans="1:13" ht="30" customHeight="1" x14ac:dyDescent="0.3">
      <c r="A1221" s="32">
        <v>1401</v>
      </c>
      <c r="B1221" s="31">
        <v>43803</v>
      </c>
      <c r="C1221" s="31">
        <v>43776</v>
      </c>
      <c r="D1221" s="20" t="s">
        <v>576</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56" t="s">
        <v>81</v>
      </c>
      <c r="K1221" s="51" t="str">
        <f ca="1">LeaveTracker[[#This Row],[Days]]&amp;" "&amp;LeaveTracker[[#This Row],[Type of Leave]]</f>
        <v>1 SL</v>
      </c>
      <c r="L1221" s="23">
        <f ca="1">NETWORKDAYS(LeaveTracker[[#This Row],[Start Date]],LeaveTracker[[#This Row],[End Date]],lstHolidays)</f>
        <v>1</v>
      </c>
      <c r="M1221" s="27"/>
    </row>
    <row r="1222" spans="1:13" ht="30" customHeight="1" x14ac:dyDescent="0.3">
      <c r="A1222" s="32">
        <v>1402</v>
      </c>
      <c r="B1222" s="31">
        <v>43803</v>
      </c>
      <c r="C1222" s="31">
        <v>43776</v>
      </c>
      <c r="D1222" s="20" t="s">
        <v>585</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56" t="s">
        <v>81</v>
      </c>
      <c r="K1222" s="51" t="str">
        <f ca="1">LeaveTracker[[#This Row],[Days]]&amp;" "&amp;LeaveTracker[[#This Row],[Type of Leave]]</f>
        <v>2 SL</v>
      </c>
      <c r="L1222" s="23">
        <f ca="1">NETWORKDAYS(LeaveTracker[[#This Row],[Start Date]],LeaveTracker[[#This Row],[End Date]],lstHolidays)</f>
        <v>2</v>
      </c>
      <c r="M1222" s="27"/>
    </row>
    <row r="1223" spans="1:13" ht="30" customHeight="1" x14ac:dyDescent="0.3">
      <c r="A1223" s="32">
        <v>1403</v>
      </c>
      <c r="B1223" s="31">
        <v>43803</v>
      </c>
      <c r="C1223" s="31">
        <v>43776</v>
      </c>
      <c r="D1223" s="20" t="s">
        <v>377</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56" t="s">
        <v>299</v>
      </c>
      <c r="J1223" s="43" t="s">
        <v>158</v>
      </c>
      <c r="K1223" s="51" t="str">
        <f ca="1">LeaveTracker[[#This Row],[Days]]&amp;" "&amp;LeaveTracker[[#This Row],[Type of Leave]]</f>
        <v>1 OTHER</v>
      </c>
      <c r="L1223" s="23">
        <f ca="1">NETWORKDAYS(LeaveTracker[[#This Row],[Start Date]],LeaveTracker[[#This Row],[End Date]],lstHolidays)</f>
        <v>1</v>
      </c>
      <c r="M1223" s="27"/>
    </row>
    <row r="1224" spans="1:13" ht="30" customHeight="1" x14ac:dyDescent="0.3">
      <c r="A1224" s="32">
        <v>1404</v>
      </c>
      <c r="B1224" s="31">
        <v>43803</v>
      </c>
      <c r="C1224" s="31">
        <v>43777</v>
      </c>
      <c r="D1224" s="20" t="s">
        <v>632</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56" t="s">
        <v>299</v>
      </c>
      <c r="J1224" s="43" t="s">
        <v>275</v>
      </c>
      <c r="K1224" s="51" t="str">
        <f ca="1">LeaveTracker[[#This Row],[Days]]&amp;" "&amp;LeaveTracker[[#This Row],[Type of Leave]]</f>
        <v>1 OTHER</v>
      </c>
      <c r="L1224" s="23">
        <f ca="1">NETWORKDAYS(LeaveTracker[[#This Row],[Start Date]],LeaveTracker[[#This Row],[End Date]],lstHolidays)</f>
        <v>1</v>
      </c>
      <c r="M1224" s="27"/>
    </row>
    <row r="1225" spans="1:13" ht="30" customHeight="1" x14ac:dyDescent="0.3">
      <c r="A1225" s="32">
        <v>1405</v>
      </c>
      <c r="B1225" s="31">
        <v>43803</v>
      </c>
      <c r="C1225" s="24">
        <v>43782</v>
      </c>
      <c r="D1225" s="20" t="s">
        <v>373</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56" t="s">
        <v>81</v>
      </c>
      <c r="K1225" s="51" t="str">
        <f ca="1">LeaveTracker[[#This Row],[Days]]&amp;" "&amp;LeaveTracker[[#This Row],[Type of Leave]]</f>
        <v>2 SL</v>
      </c>
      <c r="L1225" s="23">
        <f ca="1">NETWORKDAYS(LeaveTracker[[#This Row],[Start Date]],LeaveTracker[[#This Row],[End Date]],lstHolidays)</f>
        <v>2</v>
      </c>
      <c r="M1225" s="27"/>
    </row>
    <row r="1226" spans="1:13" ht="30" customHeight="1" x14ac:dyDescent="0.3">
      <c r="A1226" s="32">
        <v>1406</v>
      </c>
      <c r="B1226" s="31">
        <v>43803</v>
      </c>
      <c r="C1226" s="31">
        <v>43782</v>
      </c>
      <c r="D1226" s="20" t="s">
        <v>580</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56" t="s">
        <v>81</v>
      </c>
      <c r="K1226" s="51" t="str">
        <f ca="1">LeaveTracker[[#This Row],[Days]]&amp;" "&amp;LeaveTracker[[#This Row],[Type of Leave]]</f>
        <v>1 SL</v>
      </c>
      <c r="L1226" s="23">
        <f ca="1">NETWORKDAYS(LeaveTracker[[#This Row],[Start Date]],LeaveTracker[[#This Row],[End Date]],lstHolidays)</f>
        <v>1</v>
      </c>
      <c r="M1226" s="27"/>
    </row>
    <row r="1227" spans="1:13" ht="30" customHeight="1" x14ac:dyDescent="0.3">
      <c r="A1227" s="32">
        <v>1407</v>
      </c>
      <c r="B1227" s="31">
        <v>43803</v>
      </c>
      <c r="C1227" s="31">
        <v>43745</v>
      </c>
      <c r="D1227" s="20" t="s">
        <v>634</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56" t="s">
        <v>81</v>
      </c>
      <c r="K1227" s="51" t="str">
        <f ca="1">LeaveTracker[[#This Row],[Days]]&amp;" "&amp;LeaveTracker[[#This Row],[Type of Leave]]</f>
        <v>1 SL</v>
      </c>
      <c r="L1227" s="23">
        <f ca="1">NETWORKDAYS(LeaveTracker[[#This Row],[Start Date]],LeaveTracker[[#This Row],[End Date]],lstHolidays)</f>
        <v>1</v>
      </c>
      <c r="M1227" s="27"/>
    </row>
    <row r="1228" spans="1:13" ht="30" customHeight="1" x14ac:dyDescent="0.3">
      <c r="A1228" s="32">
        <v>1408</v>
      </c>
      <c r="B1228" s="31">
        <v>43803</v>
      </c>
      <c r="C1228" s="31">
        <v>43781</v>
      </c>
      <c r="D1228" s="20" t="s">
        <v>634</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56" t="s">
        <v>81</v>
      </c>
      <c r="K1228" s="51" t="str">
        <f ca="1">LeaveTracker[[#This Row],[Days]]&amp;" "&amp;LeaveTracker[[#This Row],[Type of Leave]]</f>
        <v>1 SL</v>
      </c>
      <c r="L1228" s="23">
        <f ca="1">NETWORKDAYS(LeaveTracker[[#This Row],[Start Date]],LeaveTracker[[#This Row],[End Date]],lstHolidays)</f>
        <v>1</v>
      </c>
      <c r="M1228" s="27"/>
    </row>
    <row r="1229" spans="1:13" ht="30" customHeight="1" x14ac:dyDescent="0.3">
      <c r="A1229" s="32">
        <v>1409</v>
      </c>
      <c r="B1229" s="31">
        <v>43803</v>
      </c>
      <c r="C1229" s="31">
        <v>43784</v>
      </c>
      <c r="D1229" s="20" t="s">
        <v>382</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56" t="s">
        <v>81</v>
      </c>
      <c r="K1229" s="51" t="str">
        <f ca="1">LeaveTracker[[#This Row],[Days]]&amp;" "&amp;LeaveTracker[[#This Row],[Type of Leave]]</f>
        <v>1 SL</v>
      </c>
      <c r="L1229" s="23">
        <f ca="1">NETWORKDAYS(LeaveTracker[[#This Row],[Start Date]],LeaveTracker[[#This Row],[End Date]],lstHolidays)</f>
        <v>1</v>
      </c>
      <c r="M1229" s="27"/>
    </row>
    <row r="1230" spans="1:13" ht="30" customHeight="1" x14ac:dyDescent="0.3">
      <c r="A1230" s="32">
        <v>1410</v>
      </c>
      <c r="B1230" s="31">
        <v>43803</v>
      </c>
      <c r="C1230" s="31">
        <v>43775</v>
      </c>
      <c r="D1230" s="20" t="s">
        <v>382</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56" t="s">
        <v>81</v>
      </c>
      <c r="K1230" s="51" t="str">
        <f ca="1">LeaveTracker[[#This Row],[Days]]&amp;" "&amp;LeaveTracker[[#This Row],[Type of Leave]]</f>
        <v>1 SL</v>
      </c>
      <c r="L1230" s="23">
        <f ca="1">NETWORKDAYS(LeaveTracker[[#This Row],[Start Date]],LeaveTracker[[#This Row],[End Date]],lstHolidays)</f>
        <v>1</v>
      </c>
      <c r="M1230" s="27"/>
    </row>
    <row r="1231" spans="1:13" ht="30" customHeight="1" x14ac:dyDescent="0.3">
      <c r="A1231" s="32">
        <v>1411</v>
      </c>
      <c r="B1231" s="31">
        <v>43803</v>
      </c>
      <c r="C1231" s="31">
        <v>43791</v>
      </c>
      <c r="D1231" s="20" t="s">
        <v>369</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56" t="s">
        <v>81</v>
      </c>
      <c r="K1231" s="51" t="str">
        <f ca="1">LeaveTracker[[#This Row],[Days]]&amp;" "&amp;LeaveTracker[[#This Row],[Type of Leave]]</f>
        <v>1 SL</v>
      </c>
      <c r="L1231" s="23">
        <f ca="1">NETWORKDAYS(LeaveTracker[[#This Row],[Start Date]],LeaveTracker[[#This Row],[End Date]],lstHolidays)</f>
        <v>1</v>
      </c>
      <c r="M1231" s="27"/>
    </row>
    <row r="1232" spans="1:13" ht="30" customHeight="1" x14ac:dyDescent="0.3">
      <c r="A1232" s="32">
        <v>1412</v>
      </c>
      <c r="B1232" s="31">
        <v>43803</v>
      </c>
      <c r="C1232" s="31">
        <v>43776</v>
      </c>
      <c r="D1232" s="20" t="s">
        <v>369</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56" t="s">
        <v>81</v>
      </c>
      <c r="K1232" s="51" t="str">
        <f ca="1">LeaveTracker[[#This Row],[Days]]&amp;" "&amp;LeaveTracker[[#This Row],[Type of Leave]]</f>
        <v>1 SL</v>
      </c>
      <c r="L1232" s="23">
        <f ca="1">NETWORKDAYS(LeaveTracker[[#This Row],[Start Date]],LeaveTracker[[#This Row],[End Date]],lstHolidays)</f>
        <v>1</v>
      </c>
      <c r="M1232" s="27"/>
    </row>
    <row r="1233" spans="1:13" ht="30" customHeight="1" x14ac:dyDescent="0.3">
      <c r="A1233" s="32">
        <v>1413</v>
      </c>
      <c r="B1233" s="31">
        <v>43803</v>
      </c>
      <c r="C1233" s="31">
        <v>43647</v>
      </c>
      <c r="D1233" s="19" t="s">
        <v>637</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56" t="s">
        <v>81</v>
      </c>
      <c r="K1233" s="51" t="str">
        <f ca="1">LeaveTracker[[#This Row],[Days]]&amp;" "&amp;LeaveTracker[[#This Row],[Type of Leave]]</f>
        <v>5 SL</v>
      </c>
      <c r="L1233" s="23">
        <f ca="1">NETWORKDAYS(LeaveTracker[[#This Row],[Start Date]],LeaveTracker[[#This Row],[End Date]],lstHolidays)</f>
        <v>5</v>
      </c>
      <c r="M1233" s="27"/>
    </row>
    <row r="1234" spans="1:13" ht="30" customHeight="1" x14ac:dyDescent="0.3">
      <c r="A1234" s="32">
        <v>1413</v>
      </c>
      <c r="B1234" s="31">
        <v>43803</v>
      </c>
      <c r="C1234" s="31">
        <v>43647</v>
      </c>
      <c r="D1234" s="19" t="s">
        <v>637</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56" t="s">
        <v>81</v>
      </c>
      <c r="K1234" s="51" t="str">
        <f ca="1">LeaveTracker[[#This Row],[Days]]&amp;" "&amp;LeaveTracker[[#This Row],[Type of Leave]]</f>
        <v>5 SL</v>
      </c>
      <c r="L1234" s="23">
        <f ca="1">NETWORKDAYS(LeaveTracker[[#This Row],[Start Date]],LeaveTracker[[#This Row],[End Date]],lstHolidays)</f>
        <v>5</v>
      </c>
      <c r="M1234" s="27"/>
    </row>
    <row r="1235" spans="1:13" ht="30" customHeight="1" x14ac:dyDescent="0.3">
      <c r="A1235" s="32">
        <v>1413</v>
      </c>
      <c r="B1235" s="31">
        <v>43803</v>
      </c>
      <c r="C1235" s="31">
        <v>43647</v>
      </c>
      <c r="D1235" s="19" t="s">
        <v>637</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56" t="s">
        <v>81</v>
      </c>
      <c r="K1235" s="51" t="str">
        <f ca="1">LeaveTracker[[#This Row],[Days]]&amp;" "&amp;LeaveTracker[[#This Row],[Type of Leave]]</f>
        <v>5 SL</v>
      </c>
      <c r="L1235" s="23">
        <f ca="1">NETWORKDAYS(LeaveTracker[[#This Row],[Start Date]],LeaveTracker[[#This Row],[End Date]],lstHolidays)</f>
        <v>5</v>
      </c>
      <c r="M1235" s="27"/>
    </row>
    <row r="1236" spans="1:13" ht="30" customHeight="1" x14ac:dyDescent="0.3">
      <c r="A1236" s="32">
        <v>1413</v>
      </c>
      <c r="B1236" s="31">
        <v>43803</v>
      </c>
      <c r="C1236" s="31">
        <v>43647</v>
      </c>
      <c r="D1236" s="19" t="s">
        <v>637</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56" t="s">
        <v>81</v>
      </c>
      <c r="K1236" s="51" t="str">
        <f ca="1">LeaveTracker[[#This Row],[Days]]&amp;" "&amp;LeaveTracker[[#This Row],[Type of Leave]]</f>
        <v>4 SL</v>
      </c>
      <c r="L1236" s="23">
        <f ca="1">NETWORKDAYS(LeaveTracker[[#This Row],[Start Date]],LeaveTracker[[#This Row],[End Date]],lstHolidays)</f>
        <v>4</v>
      </c>
      <c r="M1236" s="27"/>
    </row>
    <row r="1237" spans="1:13" ht="30" customHeight="1" x14ac:dyDescent="0.3">
      <c r="A1237" s="32">
        <v>1414</v>
      </c>
      <c r="B1237" s="31">
        <v>43803</v>
      </c>
      <c r="C1237" s="31">
        <v>43788</v>
      </c>
      <c r="D1237" s="20" t="s">
        <v>303</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56" t="s">
        <v>82</v>
      </c>
      <c r="K1237" s="51" t="str">
        <f ca="1">LeaveTracker[[#This Row],[Days]]&amp;" "&amp;LeaveTracker[[#This Row],[Type of Leave]]</f>
        <v>2 VL</v>
      </c>
      <c r="L1237" s="23">
        <f ca="1">NETWORKDAYS(LeaveTracker[[#This Row],[Start Date]],LeaveTracker[[#This Row],[End Date]],lstHolidays)</f>
        <v>2</v>
      </c>
      <c r="M1237" s="27"/>
    </row>
    <row r="1238" spans="1:13" ht="30" customHeight="1" x14ac:dyDescent="0.3">
      <c r="A1238" s="32">
        <v>1414</v>
      </c>
      <c r="B1238" s="31">
        <v>43803</v>
      </c>
      <c r="C1238" s="31">
        <v>43788</v>
      </c>
      <c r="D1238" s="20" t="s">
        <v>303</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56" t="s">
        <v>82</v>
      </c>
      <c r="K1238" s="51" t="str">
        <f ca="1">LeaveTracker[[#This Row],[Days]]&amp;" "&amp;LeaveTracker[[#This Row],[Type of Leave]]</f>
        <v>1 VL</v>
      </c>
      <c r="L1238" s="23">
        <f ca="1">NETWORKDAYS(LeaveTracker[[#This Row],[Start Date]],LeaveTracker[[#This Row],[End Date]],lstHolidays)</f>
        <v>1</v>
      </c>
      <c r="M1238" s="27"/>
    </row>
    <row r="1239" spans="1:13" ht="30" customHeight="1" x14ac:dyDescent="0.3">
      <c r="A1239" s="32">
        <v>1414</v>
      </c>
      <c r="B1239" s="31">
        <v>43803</v>
      </c>
      <c r="C1239" s="31">
        <v>43788</v>
      </c>
      <c r="D1239" s="20" t="s">
        <v>303</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56" t="s">
        <v>82</v>
      </c>
      <c r="K1239" s="51" t="str">
        <f ca="1">LeaveTracker[[#This Row],[Days]]&amp;" "&amp;LeaveTracker[[#This Row],[Type of Leave]]</f>
        <v>2 VL</v>
      </c>
      <c r="L1239" s="23">
        <f ca="1">NETWORKDAYS(LeaveTracker[[#This Row],[Start Date]],LeaveTracker[[#This Row],[End Date]],lstHolidays)</f>
        <v>2</v>
      </c>
      <c r="M1239" s="27"/>
    </row>
    <row r="1240" spans="1:13" ht="30"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56" t="s">
        <v>82</v>
      </c>
      <c r="K1240" s="51" t="str">
        <f ca="1">LeaveTracker[[#This Row],[Days]]&amp;" "&amp;LeaveTracker[[#This Row],[Type of Leave]]</f>
        <v>3 VL</v>
      </c>
      <c r="L1240" s="23">
        <f ca="1">NETWORKDAYS(LeaveTracker[[#This Row],[Start Date]],LeaveTracker[[#This Row],[End Date]],lstHolidays)</f>
        <v>3</v>
      </c>
      <c r="M1240" s="27"/>
    </row>
    <row r="1241" spans="1:13" ht="30" customHeight="1" x14ac:dyDescent="0.3">
      <c r="A1241" s="32">
        <v>1416</v>
      </c>
      <c r="B1241" s="31">
        <v>43803</v>
      </c>
      <c r="C1241" s="31">
        <v>43783</v>
      </c>
      <c r="D1241" s="19" t="s">
        <v>640</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56" t="s">
        <v>81</v>
      </c>
      <c r="K1241" s="51" t="str">
        <f ca="1">LeaveTracker[[#This Row],[Days]]&amp;" "&amp;LeaveTracker[[#This Row],[Type of Leave]]</f>
        <v>2 SL</v>
      </c>
      <c r="L1241" s="23">
        <f ca="1">NETWORKDAYS(LeaveTracker[[#This Row],[Start Date]],LeaveTracker[[#This Row],[End Date]],lstHolidays)</f>
        <v>2</v>
      </c>
      <c r="M1241" s="27"/>
    </row>
    <row r="1242" spans="1:13" ht="30" customHeight="1" x14ac:dyDescent="0.3">
      <c r="A1242" s="32">
        <v>1417</v>
      </c>
      <c r="B1242" s="31">
        <v>43803</v>
      </c>
      <c r="C1242" s="31">
        <v>43794</v>
      </c>
      <c r="D1242" s="19" t="s">
        <v>645</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56" t="s">
        <v>299</v>
      </c>
      <c r="K1242" s="51" t="str">
        <f ca="1">LeaveTracker[[#This Row],[Days]]&amp;" "&amp;LeaveTracker[[#This Row],[Type of Leave]]</f>
        <v>3 OTHER</v>
      </c>
      <c r="L1242" s="23">
        <f ca="1">NETWORKDAYS(LeaveTracker[[#This Row],[Start Date]],LeaveTracker[[#This Row],[End Date]],lstHolidays)</f>
        <v>3</v>
      </c>
      <c r="M1242" s="27"/>
    </row>
    <row r="1243" spans="1:13" ht="30" customHeight="1" x14ac:dyDescent="0.3">
      <c r="A1243" s="32">
        <v>1417</v>
      </c>
      <c r="B1243" s="31">
        <v>43803</v>
      </c>
      <c r="C1243" s="31">
        <v>43794</v>
      </c>
      <c r="D1243" s="19" t="s">
        <v>645</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56" t="s">
        <v>299</v>
      </c>
      <c r="K1243" s="51" t="str">
        <f ca="1">LeaveTracker[[#This Row],[Days]]&amp;" "&amp;LeaveTracker[[#This Row],[Type of Leave]]</f>
        <v>2 OTHER</v>
      </c>
      <c r="L1243" s="23">
        <f ca="1">NETWORKDAYS(LeaveTracker[[#This Row],[Start Date]],LeaveTracker[[#This Row],[End Date]],lstHolidays)</f>
        <v>2</v>
      </c>
      <c r="M1243" s="27"/>
    </row>
    <row r="1244" spans="1:13" ht="30" customHeight="1" x14ac:dyDescent="0.3">
      <c r="A1244" s="32">
        <v>1418</v>
      </c>
      <c r="B1244" s="31">
        <v>43803</v>
      </c>
      <c r="C1244" s="31">
        <v>43782</v>
      </c>
      <c r="D1244" s="20" t="s">
        <v>506</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56" t="s">
        <v>299</v>
      </c>
      <c r="J1244" s="43" t="s">
        <v>646</v>
      </c>
      <c r="K1244" s="51" t="str">
        <f ca="1">LeaveTracker[[#This Row],[Days]]&amp;" "&amp;LeaveTracker[[#This Row],[Type of Leave]]</f>
        <v>1 OTHER</v>
      </c>
      <c r="L1244" s="23">
        <f ca="1">NETWORKDAYS(LeaveTracker[[#This Row],[Start Date]],LeaveTracker[[#This Row],[End Date]],lstHolidays)</f>
        <v>1</v>
      </c>
      <c r="M1244" s="27"/>
    </row>
    <row r="1245" spans="1:13" ht="30" customHeight="1" x14ac:dyDescent="0.3">
      <c r="A1245" s="32">
        <v>1419</v>
      </c>
      <c r="B1245" s="31">
        <v>43803</v>
      </c>
      <c r="C1245" s="31">
        <v>43794</v>
      </c>
      <c r="D1245" s="20" t="s">
        <v>506</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56" t="s">
        <v>81</v>
      </c>
      <c r="K1245" s="51" t="str">
        <f ca="1">LeaveTracker[[#This Row],[Days]]&amp;" "&amp;LeaveTracker[[#This Row],[Type of Leave]]</f>
        <v>1 SL</v>
      </c>
      <c r="L1245" s="23">
        <f ca="1">NETWORKDAYS(LeaveTracker[[#This Row],[Start Date]],LeaveTracker[[#This Row],[End Date]],lstHolidays)</f>
        <v>1</v>
      </c>
      <c r="M1245" s="27"/>
    </row>
    <row r="1246" spans="1:13" ht="30" customHeight="1" x14ac:dyDescent="0.3">
      <c r="A1246" s="32">
        <v>1420</v>
      </c>
      <c r="B1246" s="31">
        <v>43803</v>
      </c>
      <c r="C1246" s="31">
        <v>43775</v>
      </c>
      <c r="D1246" s="19" t="s">
        <v>650</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56" t="s">
        <v>81</v>
      </c>
      <c r="K1246" s="51" t="str">
        <f ca="1">LeaveTracker[[#This Row],[Days]]&amp;" "&amp;LeaveTracker[[#This Row],[Type of Leave]]</f>
        <v>2 SL</v>
      </c>
      <c r="L1246" s="23">
        <f ca="1">NETWORKDAYS(LeaveTracker[[#This Row],[Start Date]],LeaveTracker[[#This Row],[End Date]],lstHolidays)</f>
        <v>2</v>
      </c>
      <c r="M1246" s="27"/>
    </row>
    <row r="1247" spans="1:13" ht="30" customHeight="1" x14ac:dyDescent="0.3">
      <c r="A1247" s="32">
        <v>1421</v>
      </c>
      <c r="B1247" s="31">
        <v>43803</v>
      </c>
      <c r="C1247" s="31">
        <v>43768</v>
      </c>
      <c r="D1247" s="20" t="s">
        <v>650</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56" t="s">
        <v>81</v>
      </c>
      <c r="K1247" s="51" t="str">
        <f ca="1">LeaveTracker[[#This Row],[Days]]&amp;" "&amp;LeaveTracker[[#This Row],[Type of Leave]]</f>
        <v>1 SL</v>
      </c>
      <c r="L1247" s="23">
        <f ca="1">NETWORKDAYS(LeaveTracker[[#This Row],[Start Date]],LeaveTracker[[#This Row],[End Date]],lstHolidays)</f>
        <v>1</v>
      </c>
      <c r="M1247" s="27"/>
    </row>
    <row r="1248" spans="1:13" ht="30" customHeight="1" x14ac:dyDescent="0.3">
      <c r="A1248" s="32">
        <v>1421</v>
      </c>
      <c r="B1248" s="31">
        <v>43803</v>
      </c>
      <c r="C1248" s="31">
        <v>43768</v>
      </c>
      <c r="D1248" s="20" t="s">
        <v>650</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56" t="s">
        <v>81</v>
      </c>
      <c r="K1248" s="51" t="str">
        <f ca="1">LeaveTracker[[#This Row],[Days]]&amp;" "&amp;LeaveTracker[[#This Row],[Type of Leave]]</f>
        <v>1 SL</v>
      </c>
      <c r="L1248" s="23">
        <f ca="1">NETWORKDAYS(LeaveTracker[[#This Row],[Start Date]],LeaveTracker[[#This Row],[End Date]],lstHolidays)</f>
        <v>1</v>
      </c>
      <c r="M1248" s="27"/>
    </row>
    <row r="1249" spans="1:13" ht="30" customHeight="1" x14ac:dyDescent="0.3">
      <c r="A1249" s="32">
        <v>1422</v>
      </c>
      <c r="B1249" s="31">
        <v>43803</v>
      </c>
      <c r="C1249" s="31">
        <v>43788</v>
      </c>
      <c r="D1249" s="20" t="s">
        <v>475</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56" t="s">
        <v>81</v>
      </c>
      <c r="K1249" s="51" t="str">
        <f ca="1">LeaveTracker[[#This Row],[Days]]&amp;" "&amp;LeaveTracker[[#This Row],[Type of Leave]]</f>
        <v>1 SL</v>
      </c>
      <c r="L1249" s="23">
        <f ca="1">NETWORKDAYS(LeaveTracker[[#This Row],[Start Date]],LeaveTracker[[#This Row],[End Date]],lstHolidays)</f>
        <v>1</v>
      </c>
      <c r="M1249" s="27"/>
    </row>
    <row r="1250" spans="1:13" ht="30"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56" t="s">
        <v>82</v>
      </c>
      <c r="K1250" s="51" t="str">
        <f ca="1">LeaveTracker[[#This Row],[Days]]&amp;" "&amp;LeaveTracker[[#This Row],[Type of Leave]]</f>
        <v>5 VL</v>
      </c>
      <c r="L1250" s="23">
        <f ca="1">NETWORKDAYS(LeaveTracker[[#This Row],[Start Date]],LeaveTracker[[#This Row],[End Date]],lstHolidays)</f>
        <v>5</v>
      </c>
      <c r="M1250" s="27"/>
    </row>
    <row r="1251" spans="1:13" ht="30"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56" t="s">
        <v>299</v>
      </c>
      <c r="K1251" s="51" t="str">
        <f ca="1">LeaveTracker[[#This Row],[Days]]&amp;" "&amp;LeaveTracker[[#This Row],[Type of Leave]]</f>
        <v>1 OTHER</v>
      </c>
      <c r="L1251" s="23">
        <f ca="1">NETWORKDAYS(LeaveTracker[[#This Row],[Start Date]],LeaveTracker[[#This Row],[End Date]],lstHolidays)</f>
        <v>1</v>
      </c>
      <c r="M1251" s="27"/>
    </row>
    <row r="1252" spans="1:13" ht="30" customHeight="1" x14ac:dyDescent="0.3">
      <c r="A1252" s="32">
        <v>1425</v>
      </c>
      <c r="B1252" s="31">
        <v>43803</v>
      </c>
      <c r="C1252" s="31">
        <v>43774</v>
      </c>
      <c r="D1252" s="20" t="s">
        <v>338</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56" t="s">
        <v>299</v>
      </c>
      <c r="K1252" s="51" t="str">
        <f ca="1">LeaveTracker[[#This Row],[Days]]&amp;" "&amp;LeaveTracker[[#This Row],[Type of Leave]]</f>
        <v>2 OTHER</v>
      </c>
      <c r="L1252" s="23">
        <f ca="1">NETWORKDAYS(LeaveTracker[[#This Row],[Start Date]],LeaveTracker[[#This Row],[End Date]],lstHolidays)</f>
        <v>2</v>
      </c>
      <c r="M1252" s="27"/>
    </row>
    <row r="1253" spans="1:13" ht="30" customHeight="1" x14ac:dyDescent="0.3">
      <c r="A1253" s="32">
        <v>1425</v>
      </c>
      <c r="B1253" s="31">
        <v>43803</v>
      </c>
      <c r="C1253" s="31">
        <v>43774</v>
      </c>
      <c r="D1253" s="20" t="s">
        <v>338</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56" t="s">
        <v>299</v>
      </c>
      <c r="K1253" s="51" t="str">
        <f ca="1">LeaveTracker[[#This Row],[Days]]&amp;" "&amp;LeaveTracker[[#This Row],[Type of Leave]]</f>
        <v>1 OTHER</v>
      </c>
      <c r="L1253" s="23">
        <f ca="1">NETWORKDAYS(LeaveTracker[[#This Row],[Start Date]],LeaveTracker[[#This Row],[End Date]],lstHolidays)</f>
        <v>1</v>
      </c>
      <c r="M1253" s="27"/>
    </row>
    <row r="1254" spans="1:13" ht="30" customHeight="1" x14ac:dyDescent="0.3">
      <c r="A1254" s="32">
        <v>1425</v>
      </c>
      <c r="B1254" s="31">
        <v>43803</v>
      </c>
      <c r="C1254" s="31">
        <v>43774</v>
      </c>
      <c r="D1254" s="20" t="s">
        <v>338</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56" t="s">
        <v>299</v>
      </c>
      <c r="K1254" s="51" t="str">
        <f ca="1">LeaveTracker[[#This Row],[Days]]&amp;" "&amp;LeaveTracker[[#This Row],[Type of Leave]]</f>
        <v>2 OTHER</v>
      </c>
      <c r="L1254" s="23">
        <f ca="1">NETWORKDAYS(LeaveTracker[[#This Row],[Start Date]],LeaveTracker[[#This Row],[End Date]],lstHolidays)</f>
        <v>2</v>
      </c>
      <c r="M1254" s="27"/>
    </row>
    <row r="1255" spans="1:13" ht="30" customHeight="1" x14ac:dyDescent="0.3">
      <c r="A1255" s="32">
        <v>1426</v>
      </c>
      <c r="B1255" s="31">
        <v>43803</v>
      </c>
      <c r="C1255" s="31">
        <v>43788</v>
      </c>
      <c r="D1255" s="20" t="s">
        <v>340</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56" t="s">
        <v>81</v>
      </c>
      <c r="K1255" s="51" t="str">
        <f ca="1">LeaveTracker[[#This Row],[Days]]&amp;" "&amp;LeaveTracker[[#This Row],[Type of Leave]]</f>
        <v>1 SL</v>
      </c>
      <c r="L1255" s="23">
        <f ca="1">NETWORKDAYS(LeaveTracker[[#This Row],[Start Date]],LeaveTracker[[#This Row],[End Date]],lstHolidays)</f>
        <v>1</v>
      </c>
      <c r="M1255" s="27"/>
    </row>
    <row r="1256" spans="1:13" ht="30" customHeight="1" x14ac:dyDescent="0.3">
      <c r="A1256" s="32">
        <v>1427</v>
      </c>
      <c r="B1256" s="31">
        <v>43803</v>
      </c>
      <c r="C1256" s="31">
        <v>43789</v>
      </c>
      <c r="D1256" s="20" t="s">
        <v>340</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56" t="s">
        <v>81</v>
      </c>
      <c r="K1256" s="51" t="str">
        <f ca="1">LeaveTracker[[#This Row],[Days]]&amp;" "&amp;LeaveTracker[[#This Row],[Type of Leave]]</f>
        <v>3 SL</v>
      </c>
      <c r="L1256" s="23">
        <f ca="1">NETWORKDAYS(LeaveTracker[[#This Row],[Start Date]],LeaveTracker[[#This Row],[End Date]],lstHolidays)</f>
        <v>3</v>
      </c>
      <c r="M1256" s="27"/>
    </row>
    <row r="1257" spans="1:13" ht="30"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56" t="s">
        <v>299</v>
      </c>
      <c r="J1257" s="43" t="s">
        <v>105</v>
      </c>
      <c r="K1257" s="51" t="str">
        <f ca="1">LeaveTracker[[#This Row],[Days]]&amp;" "&amp;LeaveTracker[[#This Row],[Type of Leave]]</f>
        <v>3 OTHER</v>
      </c>
      <c r="L1257" s="23">
        <f ca="1">NETWORKDAYS(LeaveTracker[[#This Row],[Start Date]],LeaveTracker[[#This Row],[End Date]],lstHolidays)</f>
        <v>3</v>
      </c>
      <c r="M1257" s="27"/>
    </row>
    <row r="1258" spans="1:13" ht="30" customHeight="1" x14ac:dyDescent="0.3">
      <c r="A1258" s="32">
        <v>1429</v>
      </c>
      <c r="B1258" s="31">
        <v>43803</v>
      </c>
      <c r="C1258" s="31">
        <v>43753</v>
      </c>
      <c r="D1258" s="19" t="s">
        <v>617</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56" t="s">
        <v>299</v>
      </c>
      <c r="J1258" s="43" t="s">
        <v>158</v>
      </c>
      <c r="K1258" s="51" t="str">
        <f ca="1">LeaveTracker[[#This Row],[Days]]&amp;" "&amp;LeaveTracker[[#This Row],[Type of Leave]]</f>
        <v>1 OTHER</v>
      </c>
      <c r="L1258" s="23">
        <f ca="1">NETWORKDAYS(LeaveTracker[[#This Row],[Start Date]],LeaveTracker[[#This Row],[End Date]],lstHolidays)</f>
        <v>1</v>
      </c>
      <c r="M1258" s="27"/>
    </row>
    <row r="1259" spans="1:13" ht="30" customHeight="1" x14ac:dyDescent="0.3">
      <c r="A1259" s="32">
        <v>1430</v>
      </c>
      <c r="B1259" s="31">
        <v>43819</v>
      </c>
      <c r="C1259" s="31">
        <v>43796</v>
      </c>
      <c r="D1259" s="20" t="s">
        <v>266</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56" t="s">
        <v>81</v>
      </c>
      <c r="K1259" s="51" t="str">
        <f ca="1">LeaveTracker[[#This Row],[Days]]&amp;" "&amp;LeaveTracker[[#This Row],[Type of Leave]]</f>
        <v>1 SL</v>
      </c>
      <c r="L1259" s="23">
        <f ca="1">NETWORKDAYS(LeaveTracker[[#This Row],[Start Date]],LeaveTracker[[#This Row],[End Date]],lstHolidays)</f>
        <v>1</v>
      </c>
      <c r="M1259" s="27"/>
    </row>
    <row r="1260" spans="1:13" ht="30" customHeight="1" x14ac:dyDescent="0.3">
      <c r="A1260" s="32">
        <v>1430</v>
      </c>
      <c r="B1260" s="31">
        <v>43819</v>
      </c>
      <c r="C1260" s="31">
        <v>43796</v>
      </c>
      <c r="D1260" s="20" t="s">
        <v>266</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56" t="s">
        <v>81</v>
      </c>
      <c r="K1260" s="51" t="str">
        <f ca="1">LeaveTracker[[#This Row],[Days]]&amp;" "&amp;LeaveTracker[[#This Row],[Type of Leave]]</f>
        <v>2 SL</v>
      </c>
      <c r="L1260" s="23">
        <f ca="1">NETWORKDAYS(LeaveTracker[[#This Row],[Start Date]],LeaveTracker[[#This Row],[End Date]],lstHolidays)</f>
        <v>2</v>
      </c>
      <c r="M1260" s="27"/>
    </row>
    <row r="1261" spans="1:13" ht="30" customHeight="1" x14ac:dyDescent="0.3">
      <c r="A1261" s="32">
        <v>1431</v>
      </c>
      <c r="B1261" s="31">
        <v>43819</v>
      </c>
      <c r="C1261" s="31">
        <v>43791</v>
      </c>
      <c r="D1261" s="19" t="s">
        <v>653</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56" t="s">
        <v>81</v>
      </c>
      <c r="K1261" s="51" t="str">
        <f ca="1">LeaveTracker[[#This Row],[Days]]&amp;" "&amp;LeaveTracker[[#This Row],[Type of Leave]]</f>
        <v>3 SL</v>
      </c>
      <c r="L1261" s="23">
        <f ca="1">NETWORKDAYS(LeaveTracker[[#This Row],[Start Date]],LeaveTracker[[#This Row],[End Date]],lstHolidays)</f>
        <v>3</v>
      </c>
      <c r="M1261" s="27"/>
    </row>
    <row r="1262" spans="1:13" ht="30" customHeight="1" x14ac:dyDescent="0.3">
      <c r="A1262" s="32">
        <v>1432</v>
      </c>
      <c r="B1262" s="31">
        <v>43819</v>
      </c>
      <c r="C1262" s="31">
        <v>43791</v>
      </c>
      <c r="D1262" s="19" t="s">
        <v>657</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56" t="s">
        <v>299</v>
      </c>
      <c r="J1262" s="43" t="s">
        <v>646</v>
      </c>
      <c r="K1262" s="51" t="str">
        <f ca="1">LeaveTracker[[#This Row],[Days]]&amp;" "&amp;LeaveTracker[[#This Row],[Type of Leave]]</f>
        <v>1 OTHER</v>
      </c>
      <c r="L1262" s="23">
        <f ca="1">NETWORKDAYS(LeaveTracker[[#This Row],[Start Date]],LeaveTracker[[#This Row],[End Date]],lstHolidays)</f>
        <v>1</v>
      </c>
      <c r="M1262" s="27"/>
    </row>
    <row r="1263" spans="1:13" ht="30" customHeight="1" x14ac:dyDescent="0.3">
      <c r="A1263" s="32">
        <v>1433</v>
      </c>
      <c r="B1263" s="31">
        <v>43819</v>
      </c>
      <c r="C1263" s="31">
        <v>43791</v>
      </c>
      <c r="D1263" s="19" t="s">
        <v>659</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56" t="s">
        <v>299</v>
      </c>
      <c r="J1263" s="43" t="s">
        <v>646</v>
      </c>
      <c r="K1263" s="51" t="str">
        <f ca="1">LeaveTracker[[#This Row],[Days]]&amp;" "&amp;LeaveTracker[[#This Row],[Type of Leave]]</f>
        <v>1 OTHER</v>
      </c>
      <c r="L1263" s="23">
        <f ca="1">NETWORKDAYS(LeaveTracker[[#This Row],[Start Date]],LeaveTracker[[#This Row],[End Date]],lstHolidays)</f>
        <v>1</v>
      </c>
      <c r="M1263" s="27"/>
    </row>
    <row r="1264" spans="1:13" ht="30"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56" t="s">
        <v>299</v>
      </c>
      <c r="J1264" s="43" t="s">
        <v>306</v>
      </c>
      <c r="K1264" s="51" t="str">
        <f ca="1">LeaveTracker[[#This Row],[Days]]&amp;" "&amp;LeaveTracker[[#This Row],[Type of Leave]]</f>
        <v>2 OTHER</v>
      </c>
      <c r="L1264" s="23">
        <f ca="1">NETWORKDAYS(LeaveTracker[[#This Row],[Start Date]],LeaveTracker[[#This Row],[End Date]],lstHolidays)</f>
        <v>2</v>
      </c>
      <c r="M1264" s="27"/>
    </row>
    <row r="1265" spans="1:13" ht="30"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56" t="s">
        <v>299</v>
      </c>
      <c r="K1265" s="51" t="str">
        <f ca="1">LeaveTracker[[#This Row],[Days]]&amp;" "&amp;LeaveTracker[[#This Row],[Type of Leave]]</f>
        <v>3 OTHER</v>
      </c>
      <c r="L1265" s="23">
        <f ca="1">NETWORKDAYS(LeaveTracker[[#This Row],[Start Date]],LeaveTracker[[#This Row],[End Date]],lstHolidays)</f>
        <v>3</v>
      </c>
      <c r="M1265" s="27"/>
    </row>
    <row r="1266" spans="1:13" ht="30" customHeight="1" x14ac:dyDescent="0.3">
      <c r="A1266" s="32">
        <v>1435</v>
      </c>
      <c r="B1266" s="31">
        <v>43819</v>
      </c>
      <c r="C1266" s="31">
        <v>43791</v>
      </c>
      <c r="D1266" s="20" t="s">
        <v>659</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56" t="s">
        <v>81</v>
      </c>
      <c r="K1266" s="51" t="str">
        <f ca="1">LeaveTracker[[#This Row],[Days]]&amp;" "&amp;LeaveTracker[[#This Row],[Type of Leave]]</f>
        <v>2 SL</v>
      </c>
      <c r="L1266" s="23">
        <f ca="1">NETWORKDAYS(LeaveTracker[[#This Row],[Start Date]],LeaveTracker[[#This Row],[End Date]],lstHolidays)</f>
        <v>2</v>
      </c>
      <c r="M1266" s="27"/>
    </row>
    <row r="1267" spans="1:13" ht="30" customHeight="1" x14ac:dyDescent="0.3">
      <c r="A1267" s="32">
        <v>1436</v>
      </c>
      <c r="B1267" s="31">
        <v>43819</v>
      </c>
      <c r="C1267" s="31">
        <v>43809</v>
      </c>
      <c r="D1267" s="20" t="s">
        <v>472</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56" t="s">
        <v>81</v>
      </c>
      <c r="K1267" s="51" t="str">
        <f ca="1">LeaveTracker[[#This Row],[Days]]&amp;" "&amp;LeaveTracker[[#This Row],[Type of Leave]]</f>
        <v>1 SL</v>
      </c>
      <c r="L1267" s="23">
        <f ca="1">NETWORKDAYS(LeaveTracker[[#This Row],[Start Date]],LeaveTracker[[#This Row],[End Date]],lstHolidays)</f>
        <v>1</v>
      </c>
      <c r="M1267" s="27"/>
    </row>
    <row r="1268" spans="1:13" ht="30" customHeight="1" x14ac:dyDescent="0.3">
      <c r="A1268" s="32">
        <v>1437</v>
      </c>
      <c r="B1268" s="31">
        <v>43819</v>
      </c>
      <c r="C1268" s="31">
        <v>43810</v>
      </c>
      <c r="D1268" s="20" t="s">
        <v>659</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56" t="s">
        <v>81</v>
      </c>
      <c r="K1268" s="51" t="str">
        <f ca="1">LeaveTracker[[#This Row],[Days]]&amp;" "&amp;LeaveTracker[[#This Row],[Type of Leave]]</f>
        <v>1 SL</v>
      </c>
      <c r="L1268" s="23">
        <f ca="1">NETWORKDAYS(LeaveTracker[[#This Row],[Start Date]],LeaveTracker[[#This Row],[End Date]],lstHolidays)</f>
        <v>1</v>
      </c>
      <c r="M1268" s="27"/>
    </row>
    <row r="1269" spans="1:13" ht="30" customHeight="1" x14ac:dyDescent="0.3">
      <c r="A1269" s="32">
        <v>1438</v>
      </c>
      <c r="B1269" s="31">
        <v>43819</v>
      </c>
      <c r="C1269" s="31">
        <v>43801</v>
      </c>
      <c r="D1269" s="20" t="s">
        <v>343</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56" t="s">
        <v>299</v>
      </c>
      <c r="J1269" s="43" t="s">
        <v>306</v>
      </c>
      <c r="K1269" s="51" t="str">
        <f ca="1">LeaveTracker[[#This Row],[Days]]&amp;" "&amp;LeaveTracker[[#This Row],[Type of Leave]]</f>
        <v>5 OTHER</v>
      </c>
      <c r="L1269" s="23">
        <f ca="1">NETWORKDAYS(LeaveTracker[[#This Row],[Start Date]],LeaveTracker[[#This Row],[End Date]],lstHolidays)</f>
        <v>5</v>
      </c>
      <c r="M1269" s="27"/>
    </row>
    <row r="1270" spans="1:13" ht="30" customHeight="1" x14ac:dyDescent="0.3">
      <c r="A1270" s="32">
        <v>1439</v>
      </c>
      <c r="B1270" s="31">
        <v>43819</v>
      </c>
      <c r="C1270" s="31">
        <v>43801</v>
      </c>
      <c r="D1270" s="20" t="s">
        <v>343</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56" t="s">
        <v>81</v>
      </c>
      <c r="K1270" s="51" t="str">
        <f ca="1">LeaveTracker[[#This Row],[Days]]&amp;" "&amp;LeaveTracker[[#This Row],[Type of Leave]]</f>
        <v>3 SL</v>
      </c>
      <c r="L1270" s="23">
        <f ca="1">NETWORKDAYS(LeaveTracker[[#This Row],[Start Date]],LeaveTracker[[#This Row],[End Date]],lstHolidays)</f>
        <v>3</v>
      </c>
      <c r="M1270" s="27"/>
    </row>
    <row r="1271" spans="1:13" ht="30" customHeight="1" x14ac:dyDescent="0.3">
      <c r="A1271" s="32">
        <v>1440</v>
      </c>
      <c r="B1271" s="31">
        <v>43819</v>
      </c>
      <c r="C1271" s="31">
        <v>43801</v>
      </c>
      <c r="D1271" s="19" t="s">
        <v>650</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56" t="s">
        <v>299</v>
      </c>
      <c r="J1271" s="43" t="s">
        <v>306</v>
      </c>
      <c r="K1271" s="51" t="str">
        <f ca="1">LeaveTracker[[#This Row],[Days]]&amp;" "&amp;LeaveTracker[[#This Row],[Type of Leave]]</f>
        <v>1 OTHER</v>
      </c>
      <c r="L1271" s="23">
        <f ca="1">NETWORKDAYS(LeaveTracker[[#This Row],[Start Date]],LeaveTracker[[#This Row],[End Date]],lstHolidays)</f>
        <v>1</v>
      </c>
      <c r="M1271" s="27"/>
    </row>
    <row r="1272" spans="1:13" ht="30" customHeight="1" x14ac:dyDescent="0.3">
      <c r="A1272" s="32">
        <v>1440</v>
      </c>
      <c r="B1272" s="31">
        <v>43819</v>
      </c>
      <c r="C1272" s="31">
        <v>43801</v>
      </c>
      <c r="D1272" s="19" t="s">
        <v>650</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56" t="s">
        <v>299</v>
      </c>
      <c r="J1272" s="43" t="s">
        <v>306</v>
      </c>
      <c r="K1272" s="51" t="str">
        <f ca="1">LeaveTracker[[#This Row],[Days]]&amp;" "&amp;LeaveTracker[[#This Row],[Type of Leave]]</f>
        <v>1 OTHER</v>
      </c>
      <c r="L1272" s="23">
        <f ca="1">NETWORKDAYS(LeaveTracker[[#This Row],[Start Date]],LeaveTracker[[#This Row],[End Date]],lstHolidays)</f>
        <v>1</v>
      </c>
      <c r="M1272" s="27"/>
    </row>
    <row r="1273" spans="1:13" ht="30" customHeight="1" x14ac:dyDescent="0.3">
      <c r="A1273" s="32">
        <v>1440</v>
      </c>
      <c r="B1273" s="31">
        <v>43819</v>
      </c>
      <c r="C1273" s="31">
        <v>43801</v>
      </c>
      <c r="D1273" s="19" t="s">
        <v>650</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56" t="s">
        <v>299</v>
      </c>
      <c r="J1273" s="43" t="s">
        <v>306</v>
      </c>
      <c r="K1273" s="51" t="str">
        <f ca="1">LeaveTracker[[#This Row],[Days]]&amp;" "&amp;LeaveTracker[[#This Row],[Type of Leave]]</f>
        <v>1 OTHER</v>
      </c>
      <c r="L1273" s="23">
        <f ca="1">NETWORKDAYS(LeaveTracker[[#This Row],[Start Date]],LeaveTracker[[#This Row],[End Date]],lstHolidays)</f>
        <v>1</v>
      </c>
      <c r="M1273" s="27"/>
    </row>
    <row r="1274" spans="1:13" ht="30" customHeight="1" x14ac:dyDescent="0.3">
      <c r="A1274" s="32">
        <v>1440</v>
      </c>
      <c r="B1274" s="31">
        <v>43819</v>
      </c>
      <c r="C1274" s="31">
        <v>43801</v>
      </c>
      <c r="D1274" s="19" t="s">
        <v>650</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56" t="s">
        <v>299</v>
      </c>
      <c r="J1274" s="43" t="s">
        <v>306</v>
      </c>
      <c r="K1274" s="51" t="str">
        <f ca="1">LeaveTracker[[#This Row],[Days]]&amp;" "&amp;LeaveTracker[[#This Row],[Type of Leave]]</f>
        <v>2 OTHER</v>
      </c>
      <c r="L1274" s="23">
        <f ca="1">NETWORKDAYS(LeaveTracker[[#This Row],[Start Date]],LeaveTracker[[#This Row],[End Date]],lstHolidays)</f>
        <v>2</v>
      </c>
      <c r="M1274" s="27"/>
    </row>
    <row r="1275" spans="1:13" ht="30" customHeight="1" x14ac:dyDescent="0.3">
      <c r="A1275" s="32">
        <v>1441</v>
      </c>
      <c r="B1275" s="31">
        <v>43819</v>
      </c>
      <c r="C1275" s="31">
        <v>43795</v>
      </c>
      <c r="D1275" s="19" t="s">
        <v>601</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56" t="s">
        <v>81</v>
      </c>
      <c r="K1275" s="51" t="str">
        <f ca="1">LeaveTracker[[#This Row],[Days]]&amp;" "&amp;LeaveTracker[[#This Row],[Type of Leave]]</f>
        <v>1 SL</v>
      </c>
      <c r="L1275" s="23">
        <f ca="1">NETWORKDAYS(LeaveTracker[[#This Row],[Start Date]],LeaveTracker[[#This Row],[End Date]],lstHolidays)</f>
        <v>1</v>
      </c>
      <c r="M1275" s="27"/>
    </row>
    <row r="1276" spans="1:13" ht="30" customHeight="1" x14ac:dyDescent="0.3">
      <c r="A1276" s="32">
        <v>1442</v>
      </c>
      <c r="B1276" s="31">
        <v>43819</v>
      </c>
      <c r="C1276" s="31">
        <v>43795</v>
      </c>
      <c r="D1276" s="19" t="s">
        <v>662</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56" t="s">
        <v>81</v>
      </c>
      <c r="K1276" s="51" t="str">
        <f ca="1">LeaveTracker[[#This Row],[Days]]&amp;" "&amp;LeaveTracker[[#This Row],[Type of Leave]]</f>
        <v>1 SL</v>
      </c>
      <c r="L1276" s="23">
        <f ca="1">NETWORKDAYS(LeaveTracker[[#This Row],[Start Date]],LeaveTracker[[#This Row],[End Date]],lstHolidays)</f>
        <v>1</v>
      </c>
      <c r="M1276" s="27"/>
    </row>
    <row r="1277" spans="1:13" ht="30" customHeight="1" x14ac:dyDescent="0.3">
      <c r="A1277" s="32">
        <v>1443</v>
      </c>
      <c r="B1277" s="31">
        <v>43819</v>
      </c>
      <c r="C1277" s="31">
        <v>43801</v>
      </c>
      <c r="D1277" s="19" t="s">
        <v>664</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56" t="s">
        <v>82</v>
      </c>
      <c r="K1277" s="51" t="str">
        <f ca="1">LeaveTracker[[#This Row],[Days]]&amp;" "&amp;LeaveTracker[[#This Row],[Type of Leave]]</f>
        <v>1 VL</v>
      </c>
      <c r="L1277" s="23">
        <f ca="1">NETWORKDAYS(LeaveTracker[[#This Row],[Start Date]],LeaveTracker[[#This Row],[End Date]],lstHolidays)</f>
        <v>1</v>
      </c>
      <c r="M1277" s="27"/>
    </row>
    <row r="1278" spans="1:13" ht="30" customHeight="1" x14ac:dyDescent="0.3">
      <c r="A1278" s="32">
        <v>1444</v>
      </c>
      <c r="B1278" s="31">
        <v>43819</v>
      </c>
      <c r="C1278" s="31">
        <v>43767</v>
      </c>
      <c r="D1278" s="20" t="s">
        <v>653</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56" t="s">
        <v>81</v>
      </c>
      <c r="K1278" s="51" t="str">
        <f ca="1">LeaveTracker[[#This Row],[Days]]&amp;" "&amp;LeaveTracker[[#This Row],[Type of Leave]]</f>
        <v>3 SL</v>
      </c>
      <c r="L1278" s="23">
        <f ca="1">NETWORKDAYS(LeaveTracker[[#This Row],[Start Date]],LeaveTracker[[#This Row],[End Date]],lstHolidays)</f>
        <v>3</v>
      </c>
      <c r="M1278" s="27"/>
    </row>
    <row r="1279" spans="1:13" ht="30" customHeight="1" x14ac:dyDescent="0.3">
      <c r="A1279" s="32">
        <v>1445</v>
      </c>
      <c r="B1279" s="31">
        <v>43819</v>
      </c>
      <c r="C1279" s="31">
        <v>43801</v>
      </c>
      <c r="D1279" s="19" t="s">
        <v>340</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56" t="s">
        <v>81</v>
      </c>
      <c r="K1279" s="51" t="str">
        <f ca="1">LeaveTracker[[#This Row],[Days]]&amp;" "&amp;LeaveTracker[[#This Row],[Type of Leave]]</f>
        <v>2 SL</v>
      </c>
      <c r="L1279" s="23">
        <f ca="1">NETWORKDAYS(LeaveTracker[[#This Row],[Start Date]],LeaveTracker[[#This Row],[End Date]],lstHolidays)</f>
        <v>2</v>
      </c>
      <c r="M1279" s="27"/>
    </row>
    <row r="1280" spans="1:13" ht="30" customHeight="1" x14ac:dyDescent="0.3">
      <c r="A1280" s="32">
        <v>1446</v>
      </c>
      <c r="B1280" s="31">
        <v>43819</v>
      </c>
      <c r="C1280" s="31">
        <v>43808</v>
      </c>
      <c r="D1280" s="19" t="s">
        <v>668</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56" t="s">
        <v>299</v>
      </c>
      <c r="K1280" s="51" t="str">
        <f ca="1">LeaveTracker[[#This Row],[Days]]&amp;" "&amp;LeaveTracker[[#This Row],[Type of Leave]]</f>
        <v>1 OTHER</v>
      </c>
      <c r="L1280" s="23">
        <f ca="1">NETWORKDAYS(LeaveTracker[[#This Row],[Start Date]],LeaveTracker[[#This Row],[End Date]],lstHolidays)</f>
        <v>1</v>
      </c>
      <c r="M1280" s="27"/>
    </row>
    <row r="1281" spans="1:13" ht="30" customHeight="1" x14ac:dyDescent="0.3">
      <c r="A1281" s="32">
        <v>1447</v>
      </c>
      <c r="B1281" s="31">
        <v>43819</v>
      </c>
      <c r="C1281" s="31">
        <v>43808</v>
      </c>
      <c r="D1281" s="19" t="s">
        <v>668</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56" t="s">
        <v>82</v>
      </c>
      <c r="K1281" s="51" t="str">
        <f ca="1">LeaveTracker[[#This Row],[Days]]&amp;" "&amp;LeaveTracker[[#This Row],[Type of Leave]]</f>
        <v>2 VL</v>
      </c>
      <c r="L1281" s="23">
        <f ca="1">NETWORKDAYS(LeaveTracker[[#This Row],[Start Date]],LeaveTracker[[#This Row],[End Date]],lstHolidays)</f>
        <v>2</v>
      </c>
      <c r="M1281" s="27"/>
    </row>
    <row r="1282" spans="1:13" ht="30" customHeight="1" x14ac:dyDescent="0.3">
      <c r="A1282" s="32">
        <v>1448</v>
      </c>
      <c r="B1282" s="31">
        <v>43819</v>
      </c>
      <c r="C1282" s="31">
        <v>43808</v>
      </c>
      <c r="D1282" s="20" t="s">
        <v>782</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56" t="s">
        <v>81</v>
      </c>
      <c r="K1282" s="51" t="str">
        <f ca="1">LeaveTracker[[#This Row],[Days]]&amp;" "&amp;LeaveTracker[[#This Row],[Type of Leave]]</f>
        <v>1 SL</v>
      </c>
      <c r="L1282" s="23">
        <f ca="1">NETWORKDAYS(LeaveTracker[[#This Row],[Start Date]],LeaveTracker[[#This Row],[End Date]],lstHolidays)</f>
        <v>1</v>
      </c>
      <c r="M1282" s="27"/>
    </row>
    <row r="1283" spans="1:13" ht="30" customHeight="1" x14ac:dyDescent="0.3">
      <c r="A1283" s="32">
        <v>1449</v>
      </c>
      <c r="B1283" s="31">
        <v>43819</v>
      </c>
      <c r="C1283" s="31">
        <v>43801</v>
      </c>
      <c r="D1283" s="19" t="s">
        <v>437</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56" t="s">
        <v>299</v>
      </c>
      <c r="J1283" s="43" t="s">
        <v>300</v>
      </c>
      <c r="K1283" s="51" t="str">
        <f ca="1">LeaveTracker[[#This Row],[Days]]&amp;" "&amp;LeaveTracker[[#This Row],[Type of Leave]]</f>
        <v>5 OTHER</v>
      </c>
      <c r="L1283" s="23">
        <f ca="1">NETWORKDAYS(LeaveTracker[[#This Row],[Start Date]],LeaveTracker[[#This Row],[End Date]],lstHolidays)</f>
        <v>5</v>
      </c>
      <c r="M1283" s="27"/>
    </row>
    <row r="1284" spans="1:13" ht="30" customHeight="1" x14ac:dyDescent="0.3">
      <c r="A1284" s="32">
        <v>1449</v>
      </c>
      <c r="B1284" s="31">
        <v>43819</v>
      </c>
      <c r="C1284" s="31">
        <v>43801</v>
      </c>
      <c r="D1284" s="19" t="s">
        <v>437</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56" t="s">
        <v>299</v>
      </c>
      <c r="J1284" s="43" t="s">
        <v>300</v>
      </c>
      <c r="K1284" s="51" t="str">
        <f ca="1">LeaveTracker[[#This Row],[Days]]&amp;" "&amp;LeaveTracker[[#This Row],[Type of Leave]]</f>
        <v>2 OTHER</v>
      </c>
      <c r="L1284" s="23">
        <f ca="1">NETWORKDAYS(LeaveTracker[[#This Row],[Start Date]],LeaveTracker[[#This Row],[End Date]],lstHolidays)</f>
        <v>2</v>
      </c>
      <c r="M1284" s="27"/>
    </row>
    <row r="1285" spans="1:13" ht="30" customHeight="1" x14ac:dyDescent="0.3">
      <c r="A1285" s="32">
        <v>1450</v>
      </c>
      <c r="B1285" s="31">
        <v>43819</v>
      </c>
      <c r="C1285" s="31">
        <v>43801</v>
      </c>
      <c r="D1285" s="19" t="s">
        <v>437</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56" t="s">
        <v>81</v>
      </c>
      <c r="K1285" s="51" t="str">
        <f ca="1">LeaveTracker[[#This Row],[Days]]&amp;" "&amp;LeaveTracker[[#This Row],[Type of Leave]]</f>
        <v>2 SL</v>
      </c>
      <c r="L1285" s="23">
        <f ca="1">NETWORKDAYS(LeaveTracker[[#This Row],[Start Date]],LeaveTracker[[#This Row],[End Date]],lstHolidays)</f>
        <v>2</v>
      </c>
      <c r="M1285" s="27"/>
    </row>
    <row r="1286" spans="1:13" ht="30" customHeight="1" x14ac:dyDescent="0.3">
      <c r="A1286" s="32">
        <v>1451</v>
      </c>
      <c r="B1286" s="31">
        <v>43819</v>
      </c>
      <c r="C1286" s="31">
        <v>43801</v>
      </c>
      <c r="D1286" s="20" t="s">
        <v>437</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56" t="s">
        <v>81</v>
      </c>
      <c r="K1286" s="51" t="str">
        <f ca="1">LeaveTracker[[#This Row],[Days]]&amp;" "&amp;LeaveTracker[[#This Row],[Type of Leave]]</f>
        <v>1 SL</v>
      </c>
      <c r="L1286" s="23">
        <f ca="1">NETWORKDAYS(LeaveTracker[[#This Row],[Start Date]],LeaveTracker[[#This Row],[End Date]],lstHolidays)</f>
        <v>1</v>
      </c>
      <c r="M1286" s="27"/>
    </row>
    <row r="1287" spans="1:13" ht="30" customHeight="1" x14ac:dyDescent="0.3">
      <c r="A1287" s="32">
        <v>1451</v>
      </c>
      <c r="B1287" s="31">
        <v>43819</v>
      </c>
      <c r="C1287" s="31">
        <v>43801</v>
      </c>
      <c r="D1287" s="20" t="s">
        <v>437</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57" t="s">
        <v>81</v>
      </c>
      <c r="K1287" s="51" t="str">
        <f ca="1">LeaveTracker[[#This Row],[Days]]&amp;" "&amp;LeaveTracker[[#This Row],[Type of Leave]]</f>
        <v>1 SL</v>
      </c>
      <c r="L1287" s="23">
        <f ca="1">NETWORKDAYS(LeaveTracker[[#This Row],[Start Date]],LeaveTracker[[#This Row],[End Date]],lstHolidays)</f>
        <v>1</v>
      </c>
      <c r="M1287" s="27"/>
    </row>
    <row r="1288" spans="1:13" ht="30" customHeight="1" x14ac:dyDescent="0.3">
      <c r="A1288" s="32">
        <v>1452</v>
      </c>
      <c r="B1288" s="31">
        <v>43819</v>
      </c>
      <c r="C1288" s="31">
        <v>43808</v>
      </c>
      <c r="D1288" s="19" t="s">
        <v>266</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56" t="s">
        <v>299</v>
      </c>
      <c r="J1288" s="43" t="s">
        <v>306</v>
      </c>
      <c r="K1288" s="51" t="str">
        <f ca="1">LeaveTracker[[#This Row],[Days]]&amp;" "&amp;LeaveTracker[[#This Row],[Type of Leave]]</f>
        <v>2 OTHER</v>
      </c>
      <c r="L1288" s="23">
        <f ca="1">NETWORKDAYS(LeaveTracker[[#This Row],[Start Date]],LeaveTracker[[#This Row],[End Date]],lstHolidays)</f>
        <v>2</v>
      </c>
      <c r="M1288" s="27"/>
    </row>
    <row r="1289" spans="1:13" ht="30" customHeight="1" x14ac:dyDescent="0.3">
      <c r="A1289" s="32">
        <v>1453</v>
      </c>
      <c r="B1289" s="31">
        <v>43819</v>
      </c>
      <c r="C1289" s="31">
        <v>43801</v>
      </c>
      <c r="D1289" s="19" t="s">
        <v>673</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56" t="s">
        <v>82</v>
      </c>
      <c r="K1289" s="51" t="str">
        <f ca="1">LeaveTracker[[#This Row],[Days]]&amp;" "&amp;LeaveTracker[[#This Row],[Type of Leave]]</f>
        <v>2 VL</v>
      </c>
      <c r="L1289" s="23">
        <f ca="1">NETWORKDAYS(LeaveTracker[[#This Row],[Start Date]],LeaveTracker[[#This Row],[End Date]],lstHolidays)</f>
        <v>2</v>
      </c>
      <c r="M1289" s="27"/>
    </row>
    <row r="1290" spans="1:13" ht="30" customHeight="1" x14ac:dyDescent="0.3">
      <c r="A1290" s="32">
        <v>1453</v>
      </c>
      <c r="B1290" s="31">
        <v>43819</v>
      </c>
      <c r="C1290" s="31">
        <v>43801</v>
      </c>
      <c r="D1290" s="19" t="s">
        <v>673</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56" t="s">
        <v>82</v>
      </c>
      <c r="K1290" s="51" t="str">
        <f ca="1">LeaveTracker[[#This Row],[Days]]&amp;" "&amp;LeaveTracker[[#This Row],[Type of Leave]]</f>
        <v>1 VL</v>
      </c>
      <c r="L1290" s="23">
        <f ca="1">NETWORKDAYS(LeaveTracker[[#This Row],[Start Date]],LeaveTracker[[#This Row],[End Date]],lstHolidays)</f>
        <v>1</v>
      </c>
      <c r="M1290" s="27"/>
    </row>
    <row r="1291" spans="1:13" ht="30" customHeight="1" x14ac:dyDescent="0.3">
      <c r="A1291" s="32">
        <v>1453</v>
      </c>
      <c r="B1291" s="31">
        <v>43819</v>
      </c>
      <c r="C1291" s="31">
        <v>43801</v>
      </c>
      <c r="D1291" s="19" t="s">
        <v>673</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56" t="s">
        <v>82</v>
      </c>
      <c r="K1291" s="51" t="str">
        <f ca="1">LeaveTracker[[#This Row],[Days]]&amp;" "&amp;LeaveTracker[[#This Row],[Type of Leave]]</f>
        <v>2 VL</v>
      </c>
      <c r="L1291" s="23">
        <f ca="1">NETWORKDAYS(LeaveTracker[[#This Row],[Start Date]],LeaveTracker[[#This Row],[End Date]],lstHolidays)</f>
        <v>2</v>
      </c>
      <c r="M1291" s="27"/>
    </row>
    <row r="1292" spans="1:13" ht="30" customHeight="1" x14ac:dyDescent="0.3">
      <c r="A1292" s="32">
        <v>1454</v>
      </c>
      <c r="B1292" s="31">
        <v>43819</v>
      </c>
      <c r="C1292" s="31">
        <v>43804</v>
      </c>
      <c r="D1292" s="19" t="s">
        <v>360</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56" t="s">
        <v>82</v>
      </c>
      <c r="K1292" s="51" t="str">
        <f ca="1">LeaveTracker[[#This Row],[Days]]&amp;" "&amp;LeaveTracker[[#This Row],[Type of Leave]]</f>
        <v>2 VL</v>
      </c>
      <c r="L1292" s="23">
        <f ca="1">NETWORKDAYS(LeaveTracker[[#This Row],[Start Date]],LeaveTracker[[#This Row],[End Date]],lstHolidays)</f>
        <v>2</v>
      </c>
      <c r="M1292" s="27"/>
    </row>
    <row r="1293" spans="1:13" ht="30" customHeight="1" x14ac:dyDescent="0.3">
      <c r="A1293" s="32">
        <v>1455</v>
      </c>
      <c r="B1293" s="31">
        <v>43819</v>
      </c>
      <c r="C1293" s="31">
        <v>43804</v>
      </c>
      <c r="D1293" s="19" t="s">
        <v>360</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56" t="s">
        <v>299</v>
      </c>
      <c r="J1293" s="43" t="s">
        <v>306</v>
      </c>
      <c r="K1293" s="51" t="str">
        <f ca="1">LeaveTracker[[#This Row],[Days]]&amp;" "&amp;LeaveTracker[[#This Row],[Type of Leave]]</f>
        <v>2 OTHER</v>
      </c>
      <c r="L1293" s="23">
        <f ca="1">NETWORKDAYS(LeaveTracker[[#This Row],[Start Date]],LeaveTracker[[#This Row],[End Date]],lstHolidays)</f>
        <v>2</v>
      </c>
      <c r="M1293" s="27"/>
    </row>
    <row r="1294" spans="1:13" ht="30" customHeight="1" x14ac:dyDescent="0.3">
      <c r="A1294" s="32">
        <v>1456</v>
      </c>
      <c r="B1294" s="31">
        <v>43819</v>
      </c>
      <c r="C1294" s="31">
        <v>43804</v>
      </c>
      <c r="D1294" s="19" t="s">
        <v>360</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56" t="s">
        <v>81</v>
      </c>
      <c r="K1294" s="51" t="str">
        <f ca="1">LeaveTracker[[#This Row],[Days]]&amp;" "&amp;LeaveTracker[[#This Row],[Type of Leave]]</f>
        <v>1 SL</v>
      </c>
      <c r="L1294" s="23">
        <f ca="1">NETWORKDAYS(LeaveTracker[[#This Row],[Start Date]],LeaveTracker[[#This Row],[End Date]],lstHolidays)</f>
        <v>1</v>
      </c>
      <c r="M1294" s="27"/>
    </row>
    <row r="1295" spans="1:13" ht="30" customHeight="1" x14ac:dyDescent="0.3">
      <c r="A1295" s="32">
        <v>1457</v>
      </c>
      <c r="B1295" s="31">
        <v>43819</v>
      </c>
      <c r="C1295" s="31">
        <v>43805</v>
      </c>
      <c r="D1295" s="20" t="s">
        <v>783</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56" t="s">
        <v>299</v>
      </c>
      <c r="K1295" s="51" t="str">
        <f ca="1">LeaveTracker[[#This Row],[Days]]&amp;" "&amp;LeaveTracker[[#This Row],[Type of Leave]]</f>
        <v>1 OTHER</v>
      </c>
      <c r="L1295" s="23">
        <f ca="1">NETWORKDAYS(LeaveTracker[[#This Row],[Start Date]],LeaveTracker[[#This Row],[End Date]],lstHolidays)</f>
        <v>1</v>
      </c>
      <c r="M1295" s="27"/>
    </row>
    <row r="1296" spans="1:13" ht="30"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56" t="s">
        <v>82</v>
      </c>
      <c r="K1296" s="51" t="str">
        <f ca="1">LeaveTracker[[#This Row],[Days]]&amp;" "&amp;LeaveTracker[[#This Row],[Type of Leave]]</f>
        <v>1 VL</v>
      </c>
      <c r="L1296" s="23">
        <f ca="1">NETWORKDAYS(LeaveTracker[[#This Row],[Start Date]],LeaveTracker[[#This Row],[End Date]],lstHolidays)</f>
        <v>1</v>
      </c>
      <c r="M1296" s="27"/>
    </row>
    <row r="1297" spans="1:13" ht="30"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56" t="s">
        <v>81</v>
      </c>
      <c r="K1297" s="51" t="str">
        <f ca="1">LeaveTracker[[#This Row],[Days]]&amp;" "&amp;LeaveTracker[[#This Row],[Type of Leave]]</f>
        <v>1 SL</v>
      </c>
      <c r="L1297" s="23">
        <f ca="1">NETWORKDAYS(LeaveTracker[[#This Row],[Start Date]],LeaveTracker[[#This Row],[End Date]],lstHolidays)</f>
        <v>1</v>
      </c>
      <c r="M1297" s="27"/>
    </row>
    <row r="1298" spans="1:13" ht="30" customHeight="1" x14ac:dyDescent="0.3">
      <c r="A1298" s="32">
        <v>1460</v>
      </c>
      <c r="B1298" s="31">
        <v>43819</v>
      </c>
      <c r="C1298" s="31">
        <v>43785</v>
      </c>
      <c r="D1298" s="20" t="s">
        <v>589</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56" t="s">
        <v>299</v>
      </c>
      <c r="K1298" s="51" t="str">
        <f ca="1">LeaveTracker[[#This Row],[Days]]&amp;" "&amp;LeaveTracker[[#This Row],[Type of Leave]]</f>
        <v>0 OTHER</v>
      </c>
      <c r="L1298" s="23">
        <f ca="1">NETWORKDAYS(LeaveTracker[[#This Row],[Start Date]],LeaveTracker[[#This Row],[End Date]],lstHolidays)</f>
        <v>0</v>
      </c>
      <c r="M1298" s="27"/>
    </row>
    <row r="1299" spans="1:13" ht="30" customHeight="1" x14ac:dyDescent="0.3">
      <c r="A1299" s="32">
        <v>1461</v>
      </c>
      <c r="B1299" s="31">
        <v>43819</v>
      </c>
      <c r="C1299" s="31">
        <v>43787</v>
      </c>
      <c r="D1299" s="19" t="s">
        <v>678</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56" t="s">
        <v>299</v>
      </c>
      <c r="J1299" s="43" t="s">
        <v>306</v>
      </c>
      <c r="K1299" s="51" t="str">
        <f ca="1">LeaveTracker[[#This Row],[Days]]&amp;" "&amp;LeaveTracker[[#This Row],[Type of Leave]]</f>
        <v>1 OTHER</v>
      </c>
      <c r="L1299" s="23">
        <f ca="1">NETWORKDAYS(LeaveTracker[[#This Row],[Start Date]],LeaveTracker[[#This Row],[End Date]],lstHolidays)</f>
        <v>1</v>
      </c>
      <c r="M1299" s="27"/>
    </row>
    <row r="1300" spans="1:13" ht="30" customHeight="1" x14ac:dyDescent="0.3">
      <c r="A1300" s="32">
        <v>1461</v>
      </c>
      <c r="B1300" s="31">
        <v>43819</v>
      </c>
      <c r="C1300" s="31">
        <v>43787</v>
      </c>
      <c r="D1300" s="19" t="s">
        <v>678</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56" t="s">
        <v>299</v>
      </c>
      <c r="J1300" s="43" t="s">
        <v>306</v>
      </c>
      <c r="K1300" s="51" t="str">
        <f ca="1">LeaveTracker[[#This Row],[Days]]&amp;" "&amp;LeaveTracker[[#This Row],[Type of Leave]]</f>
        <v>2 OTHER</v>
      </c>
      <c r="L1300" s="23">
        <f ca="1">NETWORKDAYS(LeaveTracker[[#This Row],[Start Date]],LeaveTracker[[#This Row],[End Date]],lstHolidays)</f>
        <v>2</v>
      </c>
      <c r="M1300" s="27"/>
    </row>
    <row r="1301" spans="1:13" ht="30" customHeight="1" x14ac:dyDescent="0.3">
      <c r="A1301" s="32">
        <v>1461</v>
      </c>
      <c r="B1301" s="31">
        <v>43819</v>
      </c>
      <c r="C1301" s="31">
        <v>43787</v>
      </c>
      <c r="D1301" s="19" t="s">
        <v>678</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56" t="s">
        <v>299</v>
      </c>
      <c r="J1301" s="43" t="s">
        <v>306</v>
      </c>
      <c r="K1301" s="51" t="str">
        <f ca="1">LeaveTracker[[#This Row],[Days]]&amp;" "&amp;LeaveTracker[[#This Row],[Type of Leave]]</f>
        <v>2 OTHER</v>
      </c>
      <c r="L1301" s="23">
        <f ca="1">NETWORKDAYS(LeaveTracker[[#This Row],[Start Date]],LeaveTracker[[#This Row],[End Date]],lstHolidays)</f>
        <v>2</v>
      </c>
      <c r="M1301" s="27"/>
    </row>
    <row r="1302" spans="1:13" ht="30" customHeight="1" x14ac:dyDescent="0.3">
      <c r="A1302" s="32">
        <v>1462</v>
      </c>
      <c r="B1302" s="31">
        <v>43819</v>
      </c>
      <c r="C1302" s="24">
        <v>43825</v>
      </c>
      <c r="D1302" s="19" t="s">
        <v>364</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56" t="s">
        <v>299</v>
      </c>
      <c r="J1302" s="43" t="s">
        <v>306</v>
      </c>
      <c r="K1302" s="51" t="str">
        <f ca="1">LeaveTracker[[#This Row],[Days]]&amp;" "&amp;LeaveTracker[[#This Row],[Type of Leave]]</f>
        <v>2 OTHER</v>
      </c>
      <c r="L1302" s="23">
        <f ca="1">NETWORKDAYS(LeaveTracker[[#This Row],[Start Date]],LeaveTracker[[#This Row],[End Date]],lstHolidays)</f>
        <v>2</v>
      </c>
      <c r="M1302" s="27"/>
    </row>
    <row r="1303" spans="1:13" ht="30" customHeight="1" x14ac:dyDescent="0.3">
      <c r="A1303" s="32">
        <v>1463</v>
      </c>
      <c r="B1303" s="31">
        <v>43819</v>
      </c>
      <c r="C1303" s="24">
        <v>43815</v>
      </c>
      <c r="D1303" s="19" t="s">
        <v>364</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56" t="s">
        <v>299</v>
      </c>
      <c r="J1303" s="43" t="s">
        <v>306</v>
      </c>
      <c r="K1303" s="51" t="str">
        <f ca="1">LeaveTracker[[#This Row],[Days]]&amp;" "&amp;LeaveTracker[[#This Row],[Type of Leave]]</f>
        <v>3 OTHER</v>
      </c>
      <c r="L1303" s="23">
        <f ca="1">NETWORKDAYS(LeaveTracker[[#This Row],[Start Date]],LeaveTracker[[#This Row],[End Date]],lstHolidays)</f>
        <v>3</v>
      </c>
      <c r="M1303" s="27"/>
    </row>
    <row r="1304" spans="1:13" ht="30" customHeight="1" x14ac:dyDescent="0.3">
      <c r="A1304" s="32">
        <v>1464</v>
      </c>
      <c r="B1304" s="31">
        <v>43819</v>
      </c>
      <c r="C1304" s="31">
        <v>43783</v>
      </c>
      <c r="D1304" s="19" t="s">
        <v>682</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56" t="s">
        <v>299</v>
      </c>
      <c r="J1304" s="43" t="s">
        <v>306</v>
      </c>
      <c r="K1304" s="51" t="str">
        <f ca="1">LeaveTracker[[#This Row],[Days]]&amp;" "&amp;LeaveTracker[[#This Row],[Type of Leave]]</f>
        <v>2 OTHER</v>
      </c>
      <c r="L1304" s="23">
        <f ca="1">NETWORKDAYS(LeaveTracker[[#This Row],[Start Date]],LeaveTracker[[#This Row],[End Date]],lstHolidays)</f>
        <v>2</v>
      </c>
      <c r="M1304" s="27"/>
    </row>
    <row r="1305" spans="1:13" ht="30" customHeight="1" x14ac:dyDescent="0.3">
      <c r="A1305" s="32">
        <v>1464</v>
      </c>
      <c r="B1305" s="31">
        <v>43819</v>
      </c>
      <c r="C1305" s="31">
        <v>43783</v>
      </c>
      <c r="D1305" s="19" t="s">
        <v>682</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56" t="s">
        <v>299</v>
      </c>
      <c r="J1305" s="43" t="s">
        <v>306</v>
      </c>
      <c r="K1305" s="51" t="str">
        <f>LeaveTracker[[#This Row],[Days]]&amp;" "&amp;LeaveTracker[[#This Row],[Type of Leave]]</f>
        <v>1 OTHER</v>
      </c>
      <c r="L1305" s="23">
        <v>1</v>
      </c>
      <c r="M1305" s="27"/>
    </row>
    <row r="1306" spans="1:13" ht="30" customHeight="1" x14ac:dyDescent="0.3">
      <c r="A1306" s="32">
        <v>1464</v>
      </c>
      <c r="B1306" s="31">
        <v>43819</v>
      </c>
      <c r="C1306" s="31">
        <v>43783</v>
      </c>
      <c r="D1306" s="19" t="s">
        <v>682</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56" t="s">
        <v>299</v>
      </c>
      <c r="J1306" s="43" t="s">
        <v>306</v>
      </c>
      <c r="K1306" s="51" t="str">
        <f ca="1">LeaveTracker[[#This Row],[Days]]&amp;" "&amp;LeaveTracker[[#This Row],[Type of Leave]]</f>
        <v>2 OTHER</v>
      </c>
      <c r="L1306" s="23">
        <f ca="1">NETWORKDAYS(LeaveTracker[[#This Row],[Start Date]],LeaveTracker[[#This Row],[End Date]],lstHolidays)</f>
        <v>2</v>
      </c>
      <c r="M1306" s="27"/>
    </row>
    <row r="1307" spans="1:13" ht="30" customHeight="1" x14ac:dyDescent="0.3">
      <c r="A1307" s="32">
        <v>1465</v>
      </c>
      <c r="B1307" s="31">
        <v>43819</v>
      </c>
      <c r="C1307" s="31">
        <v>43809</v>
      </c>
      <c r="D1307" s="19" t="s">
        <v>490</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56" t="s">
        <v>299</v>
      </c>
      <c r="J1307" s="43" t="s">
        <v>646</v>
      </c>
      <c r="K1307" s="51" t="str">
        <f ca="1">LeaveTracker[[#This Row],[Days]]&amp;" "&amp;LeaveTracker[[#This Row],[Type of Leave]]</f>
        <v>1 OTHER</v>
      </c>
      <c r="L1307" s="23">
        <f ca="1">NETWORKDAYS(LeaveTracker[[#This Row],[Start Date]],LeaveTracker[[#This Row],[End Date]],lstHolidays)</f>
        <v>1</v>
      </c>
      <c r="M1307" s="27"/>
    </row>
    <row r="1308" spans="1:13" ht="30" customHeight="1" x14ac:dyDescent="0.3">
      <c r="A1308" s="32">
        <v>1465</v>
      </c>
      <c r="B1308" s="31">
        <v>43819</v>
      </c>
      <c r="C1308" s="31">
        <v>43809</v>
      </c>
      <c r="D1308" s="19" t="s">
        <v>490</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56" t="s">
        <v>299</v>
      </c>
      <c r="J1308" s="43" t="s">
        <v>646</v>
      </c>
      <c r="K1308" s="51" t="str">
        <f ca="1">LeaveTracker[[#This Row],[Days]]&amp;" "&amp;LeaveTracker[[#This Row],[Type of Leave]]</f>
        <v>1 OTHER</v>
      </c>
      <c r="L1308" s="23">
        <f ca="1">NETWORKDAYS(LeaveTracker[[#This Row],[Start Date]],LeaveTracker[[#This Row],[End Date]],lstHolidays)</f>
        <v>1</v>
      </c>
      <c r="M1308" s="27"/>
    </row>
    <row r="1309" spans="1:13" ht="30" customHeight="1" x14ac:dyDescent="0.3">
      <c r="A1309" s="32">
        <v>1466</v>
      </c>
      <c r="B1309" s="31">
        <v>43819</v>
      </c>
      <c r="C1309" s="31">
        <v>43782</v>
      </c>
      <c r="D1309" s="19" t="s">
        <v>321</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56" t="s">
        <v>81</v>
      </c>
      <c r="K1309" s="51" t="str">
        <f ca="1">LeaveTracker[[#This Row],[Days]]&amp;" "&amp;LeaveTracker[[#This Row],[Type of Leave]]</f>
        <v>1 SL</v>
      </c>
      <c r="L1309" s="23">
        <f ca="1">NETWORKDAYS(LeaveTracker[[#This Row],[Start Date]],LeaveTracker[[#This Row],[End Date]],lstHolidays)</f>
        <v>1</v>
      </c>
      <c r="M1309" s="27"/>
    </row>
    <row r="1310" spans="1:13" ht="30" customHeight="1" x14ac:dyDescent="0.3">
      <c r="A1310" s="32">
        <v>1467</v>
      </c>
      <c r="B1310" s="31">
        <v>43819</v>
      </c>
      <c r="C1310" s="31">
        <v>43782</v>
      </c>
      <c r="D1310" s="19" t="s">
        <v>317</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56" t="s">
        <v>81</v>
      </c>
      <c r="K1310" s="51" t="str">
        <f ca="1">LeaveTracker[[#This Row],[Days]]&amp;" "&amp;LeaveTracker[[#This Row],[Type of Leave]]</f>
        <v>1 SL</v>
      </c>
      <c r="L1310" s="23">
        <f ca="1">NETWORKDAYS(LeaveTracker[[#This Row],[Start Date]],LeaveTracker[[#This Row],[End Date]],lstHolidays)</f>
        <v>1</v>
      </c>
      <c r="M1310" s="27"/>
    </row>
    <row r="1311" spans="1:13" ht="30" customHeight="1" x14ac:dyDescent="0.3">
      <c r="A1311" s="32">
        <v>1468</v>
      </c>
      <c r="B1311" s="31">
        <v>43819</v>
      </c>
      <c r="C1311" s="31">
        <v>43797</v>
      </c>
      <c r="D1311" s="19" t="s">
        <v>685</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56" t="s">
        <v>81</v>
      </c>
      <c r="K1311" s="51" t="str">
        <f ca="1">LeaveTracker[[#This Row],[Days]]&amp;" "&amp;LeaveTracker[[#This Row],[Type of Leave]]</f>
        <v>1 SL</v>
      </c>
      <c r="L1311" s="23">
        <f ca="1">NETWORKDAYS(LeaveTracker[[#This Row],[Start Date]],LeaveTracker[[#This Row],[End Date]],lstHolidays)</f>
        <v>1</v>
      </c>
      <c r="M1311" s="27"/>
    </row>
    <row r="1312" spans="1:13" ht="30" customHeight="1" x14ac:dyDescent="0.3">
      <c r="A1312" s="32">
        <v>1468</v>
      </c>
      <c r="B1312" s="31">
        <v>43819</v>
      </c>
      <c r="C1312" s="31">
        <v>43797</v>
      </c>
      <c r="D1312" s="20" t="s">
        <v>685</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56" t="s">
        <v>81</v>
      </c>
      <c r="K1312" s="51" t="str">
        <f ca="1">LeaveTracker[[#This Row],[Days]]&amp;" "&amp;LeaveTracker[[#This Row],[Type of Leave]]</f>
        <v>1 SL</v>
      </c>
      <c r="L1312" s="23">
        <f ca="1">NETWORKDAYS(LeaveTracker[[#This Row],[Start Date]],LeaveTracker[[#This Row],[End Date]],lstHolidays)</f>
        <v>1</v>
      </c>
      <c r="M1312" s="27"/>
    </row>
    <row r="1313" spans="1:13" ht="30" customHeight="1" x14ac:dyDescent="0.3">
      <c r="A1313" s="32">
        <v>1469</v>
      </c>
      <c r="B1313" s="31">
        <v>43819</v>
      </c>
      <c r="C1313" s="31">
        <v>43774</v>
      </c>
      <c r="D1313" s="20" t="s">
        <v>685</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56" t="s">
        <v>81</v>
      </c>
      <c r="K1313" s="51" t="str">
        <f ca="1">LeaveTracker[[#This Row],[Days]]&amp;" "&amp;LeaveTracker[[#This Row],[Type of Leave]]</f>
        <v>1 SL</v>
      </c>
      <c r="L1313" s="23">
        <f ca="1">NETWORKDAYS(LeaveTracker[[#This Row],[Start Date]],LeaveTracker[[#This Row],[End Date]],lstHolidays)</f>
        <v>1</v>
      </c>
      <c r="M1313" s="27"/>
    </row>
    <row r="1314" spans="1:13" ht="30" customHeight="1" x14ac:dyDescent="0.3">
      <c r="A1314" s="32">
        <v>1470</v>
      </c>
      <c r="B1314" s="31">
        <v>43819</v>
      </c>
      <c r="C1314" s="31">
        <v>43802</v>
      </c>
      <c r="D1314" s="19" t="s">
        <v>325</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56" t="s">
        <v>81</v>
      </c>
      <c r="K1314" s="51" t="str">
        <f ca="1">LeaveTracker[[#This Row],[Days]]&amp;" "&amp;LeaveTracker[[#This Row],[Type of Leave]]</f>
        <v>1 SL</v>
      </c>
      <c r="L1314" s="23">
        <f ca="1">NETWORKDAYS(LeaveTracker[[#This Row],[Start Date]],LeaveTracker[[#This Row],[End Date]],lstHolidays)</f>
        <v>1</v>
      </c>
      <c r="M1314" s="27"/>
    </row>
    <row r="1315" spans="1:13" ht="30" customHeight="1" x14ac:dyDescent="0.3">
      <c r="A1315" s="32">
        <v>1471</v>
      </c>
      <c r="B1315" s="31">
        <v>43819</v>
      </c>
      <c r="C1315" s="31">
        <v>43780</v>
      </c>
      <c r="D1315" s="19" t="s">
        <v>325</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56" t="s">
        <v>81</v>
      </c>
      <c r="K1315" s="51" t="str">
        <f ca="1">LeaveTracker[[#This Row],[Days]]&amp;" "&amp;LeaveTracker[[#This Row],[Type of Leave]]</f>
        <v>1 SL</v>
      </c>
      <c r="L1315" s="23">
        <f ca="1">NETWORKDAYS(LeaveTracker[[#This Row],[Start Date]],LeaveTracker[[#This Row],[End Date]],lstHolidays)</f>
        <v>1</v>
      </c>
      <c r="M1315" s="27"/>
    </row>
    <row r="1316" spans="1:13" ht="30" customHeight="1" x14ac:dyDescent="0.3">
      <c r="A1316" s="32">
        <v>1472</v>
      </c>
      <c r="B1316" s="31">
        <v>43819</v>
      </c>
      <c r="C1316" s="31">
        <v>43725</v>
      </c>
      <c r="D1316" s="19" t="s">
        <v>688</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56" t="s">
        <v>82</v>
      </c>
      <c r="K1316" s="51" t="str">
        <f ca="1">LeaveTracker[[#This Row],[Days]]&amp;" "&amp;LeaveTracker[[#This Row],[Type of Leave]]</f>
        <v>3 VL</v>
      </c>
      <c r="L1316" s="23">
        <f ca="1">NETWORKDAYS(LeaveTracker[[#This Row],[Start Date]],LeaveTracker[[#This Row],[End Date]],lstHolidays)</f>
        <v>3</v>
      </c>
      <c r="M1316" s="27"/>
    </row>
    <row r="1317" spans="1:13" ht="30" customHeight="1" x14ac:dyDescent="0.3">
      <c r="A1317" s="32">
        <v>1472</v>
      </c>
      <c r="B1317" s="31">
        <v>43819</v>
      </c>
      <c r="C1317" s="31">
        <v>43725</v>
      </c>
      <c r="D1317" s="19" t="s">
        <v>688</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56" t="s">
        <v>82</v>
      </c>
      <c r="K1317" s="51" t="str">
        <f ca="1">LeaveTracker[[#This Row],[Days]]&amp;" "&amp;LeaveTracker[[#This Row],[Type of Leave]]</f>
        <v>1 VL</v>
      </c>
      <c r="L1317" s="23">
        <f ca="1">NETWORKDAYS(LeaveTracker[[#This Row],[Start Date]],LeaveTracker[[#This Row],[End Date]],lstHolidays)</f>
        <v>1</v>
      </c>
      <c r="M1317" s="27"/>
    </row>
    <row r="1318" spans="1:13" ht="30" customHeight="1" x14ac:dyDescent="0.3">
      <c r="A1318" s="32">
        <v>1473</v>
      </c>
      <c r="B1318" s="31">
        <v>43819</v>
      </c>
      <c r="C1318" s="31">
        <v>43791</v>
      </c>
      <c r="D1318" s="19" t="s">
        <v>690</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56" t="s">
        <v>299</v>
      </c>
      <c r="J1318" s="43" t="s">
        <v>646</v>
      </c>
      <c r="K1318" s="51" t="str">
        <f ca="1">LeaveTracker[[#This Row],[Days]]&amp;" "&amp;LeaveTracker[[#This Row],[Type of Leave]]</f>
        <v>1 OTHER</v>
      </c>
      <c r="L1318" s="23">
        <f ca="1">NETWORKDAYS(LeaveTracker[[#This Row],[Start Date]],LeaveTracker[[#This Row],[End Date]],lstHolidays)</f>
        <v>1</v>
      </c>
      <c r="M1318" s="27"/>
    </row>
    <row r="1319" spans="1:13" ht="30" customHeight="1" x14ac:dyDescent="0.3">
      <c r="A1319" s="32">
        <v>1474</v>
      </c>
      <c r="B1319" s="31">
        <v>43819</v>
      </c>
      <c r="C1319" s="31">
        <v>43794</v>
      </c>
      <c r="D1319" s="19" t="s">
        <v>692</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56" t="s">
        <v>299</v>
      </c>
      <c r="J1319" s="43" t="s">
        <v>693</v>
      </c>
      <c r="K1319" s="51" t="str">
        <f ca="1">LeaveTracker[[#This Row],[Days]]&amp;" "&amp;LeaveTracker[[#This Row],[Type of Leave]]</f>
        <v>0 OTHER</v>
      </c>
      <c r="L1319" s="23">
        <f ca="1">NETWORKDAYS(LeaveTracker[[#This Row],[Start Date]],LeaveTracker[[#This Row],[End Date]],lstHolidays)</f>
        <v>0</v>
      </c>
      <c r="M1319" s="27"/>
    </row>
    <row r="1320" spans="1:13" ht="30" customHeight="1" x14ac:dyDescent="0.3">
      <c r="A1320" s="32">
        <v>1475</v>
      </c>
      <c r="B1320" s="31">
        <v>43819</v>
      </c>
      <c r="C1320" s="31">
        <v>43776</v>
      </c>
      <c r="D1320" s="19" t="s">
        <v>364</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56" t="s">
        <v>81</v>
      </c>
      <c r="K1320" s="51" t="str">
        <f ca="1">LeaveTracker[[#This Row],[Days]]&amp;" "&amp;LeaveTracker[[#This Row],[Type of Leave]]</f>
        <v>1 SL</v>
      </c>
      <c r="L1320" s="23">
        <f ca="1">NETWORKDAYS(LeaveTracker[[#This Row],[Start Date]],LeaveTracker[[#This Row],[End Date]],lstHolidays)</f>
        <v>1</v>
      </c>
      <c r="M1320" s="27"/>
    </row>
    <row r="1321" spans="1:13" ht="30" customHeight="1" x14ac:dyDescent="0.3">
      <c r="A1321" s="32">
        <v>1476</v>
      </c>
      <c r="B1321" s="31">
        <v>43819</v>
      </c>
      <c r="C1321" s="31">
        <v>43767</v>
      </c>
      <c r="D1321" s="19" t="s">
        <v>695</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56" t="s">
        <v>82</v>
      </c>
      <c r="K1321" s="51" t="str">
        <f ca="1">LeaveTracker[[#This Row],[Days]]&amp;" "&amp;LeaveTracker[[#This Row],[Type of Leave]]</f>
        <v>2 VL</v>
      </c>
      <c r="L1321" s="23">
        <f ca="1">NETWORKDAYS(LeaveTracker[[#This Row],[Start Date]],LeaveTracker[[#This Row],[End Date]],lstHolidays)</f>
        <v>2</v>
      </c>
      <c r="M1321" s="27"/>
    </row>
    <row r="1322" spans="1:13" ht="30" customHeight="1" x14ac:dyDescent="0.3">
      <c r="A1322" s="32">
        <v>1476</v>
      </c>
      <c r="B1322" s="31">
        <v>43819</v>
      </c>
      <c r="C1322" s="31">
        <v>43767</v>
      </c>
      <c r="D1322" s="19" t="s">
        <v>695</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56" t="s">
        <v>82</v>
      </c>
      <c r="K1322" s="51" t="str">
        <f ca="1">LeaveTracker[[#This Row],[Days]]&amp;" "&amp;LeaveTracker[[#This Row],[Type of Leave]]</f>
        <v>1 VL</v>
      </c>
      <c r="L1322" s="23">
        <f ca="1">NETWORKDAYS(LeaveTracker[[#This Row],[Start Date]],LeaveTracker[[#This Row],[End Date]],lstHolidays)</f>
        <v>1</v>
      </c>
      <c r="M1322" s="27"/>
    </row>
    <row r="1323" spans="1:13" ht="30" customHeight="1" x14ac:dyDescent="0.3">
      <c r="A1323" s="32">
        <v>1477</v>
      </c>
      <c r="B1323" s="31">
        <v>43819</v>
      </c>
      <c r="C1323" s="31">
        <v>43796</v>
      </c>
      <c r="D1323" s="19" t="s">
        <v>697</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56" t="s">
        <v>299</v>
      </c>
      <c r="J1323" s="43" t="s">
        <v>306</v>
      </c>
      <c r="K1323" s="51" t="str">
        <f ca="1">LeaveTracker[[#This Row],[Days]]&amp;" "&amp;LeaveTracker[[#This Row],[Type of Leave]]</f>
        <v>4 OTHER</v>
      </c>
      <c r="L1323" s="23">
        <f ca="1">NETWORKDAYS(LeaveTracker[[#This Row],[Start Date]],LeaveTracker[[#This Row],[End Date]],lstHolidays)</f>
        <v>4</v>
      </c>
      <c r="M1323" s="27"/>
    </row>
    <row r="1324" spans="1:13" ht="30" customHeight="1" x14ac:dyDescent="0.3">
      <c r="A1324" s="32">
        <v>1478</v>
      </c>
      <c r="B1324" s="31">
        <v>43819</v>
      </c>
      <c r="C1324" s="31">
        <v>43801</v>
      </c>
      <c r="D1324" s="20" t="s">
        <v>782</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56" t="s">
        <v>299</v>
      </c>
      <c r="J1324" s="43" t="s">
        <v>306</v>
      </c>
      <c r="K1324" s="51" t="str">
        <f ca="1">LeaveTracker[[#This Row],[Days]]&amp;" "&amp;LeaveTracker[[#This Row],[Type of Leave]]</f>
        <v>1 OTHER</v>
      </c>
      <c r="L1324" s="23">
        <f ca="1">NETWORKDAYS(LeaveTracker[[#This Row],[Start Date]],LeaveTracker[[#This Row],[End Date]],lstHolidays)</f>
        <v>1</v>
      </c>
      <c r="M1324" s="27"/>
    </row>
    <row r="1325" spans="1:13" ht="30" customHeight="1" x14ac:dyDescent="0.3">
      <c r="A1325" s="32">
        <v>1478</v>
      </c>
      <c r="B1325" s="31">
        <v>43819</v>
      </c>
      <c r="C1325" s="31">
        <v>43801</v>
      </c>
      <c r="D1325" s="20" t="s">
        <v>782</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56" t="s">
        <v>299</v>
      </c>
      <c r="J1325" s="43" t="s">
        <v>306</v>
      </c>
      <c r="K1325" s="51" t="str">
        <f ca="1">LeaveTracker[[#This Row],[Days]]&amp;" "&amp;LeaveTracker[[#This Row],[Type of Leave]]</f>
        <v>1 OTHER</v>
      </c>
      <c r="L1325" s="23">
        <f ca="1">NETWORKDAYS(LeaveTracker[[#This Row],[Start Date]],LeaveTracker[[#This Row],[End Date]],lstHolidays)</f>
        <v>1</v>
      </c>
      <c r="M1325" s="27"/>
    </row>
    <row r="1326" spans="1:13" ht="30" customHeight="1" x14ac:dyDescent="0.3">
      <c r="A1326" s="32">
        <v>1478</v>
      </c>
      <c r="B1326" s="31">
        <v>43819</v>
      </c>
      <c r="C1326" s="31">
        <v>43801</v>
      </c>
      <c r="D1326" s="20" t="s">
        <v>782</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56" t="s">
        <v>299</v>
      </c>
      <c r="J1326" s="43" t="s">
        <v>306</v>
      </c>
      <c r="K1326" s="51" t="str">
        <f ca="1">LeaveTracker[[#This Row],[Days]]&amp;" "&amp;LeaveTracker[[#This Row],[Type of Leave]]</f>
        <v>2 OTHER</v>
      </c>
      <c r="L1326" s="23">
        <f ca="1">NETWORKDAYS(LeaveTracker[[#This Row],[Start Date]],LeaveTracker[[#This Row],[End Date]],lstHolidays)</f>
        <v>2</v>
      </c>
      <c r="M1326" s="27"/>
    </row>
    <row r="1327" spans="1:13" ht="30" customHeight="1" x14ac:dyDescent="0.3">
      <c r="A1327" s="32">
        <v>1479</v>
      </c>
      <c r="B1327" s="31">
        <v>43819</v>
      </c>
      <c r="C1327" s="31">
        <v>43801</v>
      </c>
      <c r="D1327" s="19" t="s">
        <v>852</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56" t="s">
        <v>82</v>
      </c>
      <c r="K1327" s="51" t="str">
        <f ca="1">LeaveTracker[[#This Row],[Days]]&amp;" "&amp;LeaveTracker[[#This Row],[Type of Leave]]</f>
        <v>1 VL</v>
      </c>
      <c r="L1327" s="23">
        <f ca="1">NETWORKDAYS(LeaveTracker[[#This Row],[Start Date]],LeaveTracker[[#This Row],[End Date]],lstHolidays)</f>
        <v>1</v>
      </c>
      <c r="M1327" s="27"/>
    </row>
    <row r="1328" spans="1:13" ht="30" customHeight="1" x14ac:dyDescent="0.3">
      <c r="A1328" s="32">
        <v>1480</v>
      </c>
      <c r="B1328" s="31">
        <v>43819</v>
      </c>
      <c r="C1328" s="31">
        <v>43801</v>
      </c>
      <c r="D1328" s="19" t="s">
        <v>701</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56" t="s">
        <v>81</v>
      </c>
      <c r="K1328" s="51" t="str">
        <f ca="1">LeaveTracker[[#This Row],[Days]]&amp;" "&amp;LeaveTracker[[#This Row],[Type of Leave]]</f>
        <v>3 SL</v>
      </c>
      <c r="L1328" s="23">
        <f ca="1">NETWORKDAYS(LeaveTracker[[#This Row],[Start Date]],LeaveTracker[[#This Row],[End Date]],lstHolidays)</f>
        <v>3</v>
      </c>
      <c r="M1328" s="27"/>
    </row>
    <row r="1329" spans="1:13" ht="30" customHeight="1" x14ac:dyDescent="0.3">
      <c r="A1329" s="32">
        <v>1481</v>
      </c>
      <c r="B1329" s="31">
        <v>43819</v>
      </c>
      <c r="C1329" s="31">
        <v>43803</v>
      </c>
      <c r="D1329" s="19" t="s">
        <v>525</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56" t="s">
        <v>82</v>
      </c>
      <c r="K1329" s="51" t="str">
        <f ca="1">LeaveTracker[[#This Row],[Days]]&amp;" "&amp;LeaveTracker[[#This Row],[Type of Leave]]</f>
        <v>3 VL</v>
      </c>
      <c r="L1329" s="23">
        <f ca="1">NETWORKDAYS(LeaveTracker[[#This Row],[Start Date]],LeaveTracker[[#This Row],[End Date]],lstHolidays)</f>
        <v>3</v>
      </c>
      <c r="M1329" s="27"/>
    </row>
    <row r="1330" spans="1:13" ht="30"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56" t="s">
        <v>82</v>
      </c>
      <c r="K1330" s="51" t="str">
        <f ca="1">LeaveTracker[[#This Row],[Days]]&amp;" "&amp;LeaveTracker[[#This Row],[Type of Leave]]</f>
        <v>2 VL</v>
      </c>
      <c r="L1330" s="23">
        <f ca="1">NETWORKDAYS(LeaveTracker[[#This Row],[Start Date]],LeaveTracker[[#This Row],[End Date]],lstHolidays)</f>
        <v>2</v>
      </c>
      <c r="M1330" s="27"/>
    </row>
    <row r="1331" spans="1:13" ht="30"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56" t="s">
        <v>82</v>
      </c>
      <c r="K1331" s="51" t="str">
        <f ca="1">LeaveTracker[[#This Row],[Days]]&amp;" "&amp;LeaveTracker[[#This Row],[Type of Leave]]</f>
        <v>5 VL</v>
      </c>
      <c r="L1331" s="23">
        <f ca="1">NETWORKDAYS(LeaveTracker[[#This Row],[Start Date]],LeaveTracker[[#This Row],[End Date]],lstHolidays)</f>
        <v>5</v>
      </c>
      <c r="M1331" s="27"/>
    </row>
    <row r="1332" spans="1:13" ht="30"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56" t="s">
        <v>82</v>
      </c>
      <c r="K1332" s="51" t="str">
        <f ca="1">LeaveTracker[[#This Row],[Days]]&amp;" "&amp;LeaveTracker[[#This Row],[Type of Leave]]</f>
        <v>1 VL</v>
      </c>
      <c r="L1332" s="23">
        <f ca="1">NETWORKDAYS(LeaveTracker[[#This Row],[Start Date]],LeaveTracker[[#This Row],[End Date]],lstHolidays)</f>
        <v>1</v>
      </c>
      <c r="M1332" s="27"/>
    </row>
    <row r="1333" spans="1:13" ht="30"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56" t="s">
        <v>82</v>
      </c>
      <c r="K1333" s="51" t="str">
        <f ca="1">LeaveTracker[[#This Row],[Days]]&amp;" "&amp;LeaveTracker[[#This Row],[Type of Leave]]</f>
        <v>2 VL</v>
      </c>
      <c r="L1333" s="23">
        <f ca="1">NETWORKDAYS(LeaveTracker[[#This Row],[Start Date]],LeaveTracker[[#This Row],[End Date]],lstHolidays)</f>
        <v>2</v>
      </c>
      <c r="M1333" s="27"/>
    </row>
    <row r="1334" spans="1:13" ht="30" customHeight="1" x14ac:dyDescent="0.3">
      <c r="A1334" s="27">
        <v>1</v>
      </c>
      <c r="B1334" s="31">
        <v>43838</v>
      </c>
      <c r="C1334" s="31">
        <v>43832</v>
      </c>
      <c r="D1334" s="19" t="s">
        <v>710</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57" t="s">
        <v>82</v>
      </c>
      <c r="K1334" s="51" t="str">
        <f ca="1">LeaveTracker[[#This Row],[Days]]&amp;" "&amp;LeaveTracker[[#This Row],[Type of Leave]]</f>
        <v>2 VL</v>
      </c>
      <c r="L1334" s="23">
        <f ca="1">NETWORKDAYS(LeaveTracker[[#This Row],[Start Date]],LeaveTracker[[#This Row],[End Date]],lstHolidays)</f>
        <v>2</v>
      </c>
      <c r="M1334" s="27"/>
    </row>
    <row r="1335" spans="1:13" ht="30" customHeight="1" x14ac:dyDescent="0.3">
      <c r="A1335" s="27">
        <v>1</v>
      </c>
      <c r="B1335" s="31">
        <v>43838</v>
      </c>
      <c r="C1335" s="31">
        <v>43832</v>
      </c>
      <c r="D1335" s="19" t="s">
        <v>710</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57" t="s">
        <v>82</v>
      </c>
      <c r="K1335" s="51" t="str">
        <f ca="1">LeaveTracker[[#This Row],[Days]]&amp;" "&amp;LeaveTracker[[#This Row],[Type of Leave]]</f>
        <v>2 VL</v>
      </c>
      <c r="L1335" s="23">
        <f ca="1">NETWORKDAYS(LeaveTracker[[#This Row],[Start Date]],LeaveTracker[[#This Row],[End Date]],lstHolidays)</f>
        <v>2</v>
      </c>
      <c r="M1335" s="27"/>
    </row>
    <row r="1336" spans="1:13" ht="30" customHeight="1" x14ac:dyDescent="0.3">
      <c r="A1336" s="27">
        <v>2</v>
      </c>
      <c r="B1336" s="31">
        <v>43838</v>
      </c>
      <c r="C1336" s="31">
        <v>43832</v>
      </c>
      <c r="D1336" s="19" t="s">
        <v>711</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57" t="s">
        <v>82</v>
      </c>
      <c r="K1336" s="51" t="str">
        <f ca="1">LeaveTracker[[#This Row],[Days]]&amp;" "&amp;LeaveTracker[[#This Row],[Type of Leave]]</f>
        <v>3 VL</v>
      </c>
      <c r="L1336" s="23">
        <f ca="1">NETWORKDAYS(LeaveTracker[[#This Row],[Start Date]],LeaveTracker[[#This Row],[End Date]],lstHolidays)</f>
        <v>3</v>
      </c>
      <c r="M1336" s="27"/>
    </row>
    <row r="1337" spans="1:13" ht="30" customHeight="1" x14ac:dyDescent="0.3">
      <c r="A1337" s="27">
        <v>2</v>
      </c>
      <c r="B1337" s="31">
        <v>43838</v>
      </c>
      <c r="C1337" s="31">
        <v>43832</v>
      </c>
      <c r="D1337" s="19" t="s">
        <v>711</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57" t="s">
        <v>82</v>
      </c>
      <c r="K1337" s="51" t="str">
        <f ca="1">LeaveTracker[[#This Row],[Days]]&amp;" "&amp;LeaveTracker[[#This Row],[Type of Leave]]</f>
        <v>1 VL</v>
      </c>
      <c r="L1337" s="23">
        <f ca="1">NETWORKDAYS(LeaveTracker[[#This Row],[Start Date]],LeaveTracker[[#This Row],[End Date]],lstHolidays)</f>
        <v>1</v>
      </c>
      <c r="M1337" s="27"/>
    </row>
    <row r="1338" spans="1:13" ht="30" customHeight="1" x14ac:dyDescent="0.3">
      <c r="A1338" s="27">
        <v>3</v>
      </c>
      <c r="B1338" s="31">
        <v>43838</v>
      </c>
      <c r="C1338" s="31">
        <v>43832</v>
      </c>
      <c r="D1338" s="19" t="s">
        <v>712</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57" t="s">
        <v>82</v>
      </c>
      <c r="K1338" s="51" t="str">
        <f ca="1">LeaveTracker[[#This Row],[Days]]&amp;" "&amp;LeaveTracker[[#This Row],[Type of Leave]]</f>
        <v>2 VL</v>
      </c>
      <c r="L1338" s="23">
        <f ca="1">NETWORKDAYS(LeaveTracker[[#This Row],[Start Date]],LeaveTracker[[#This Row],[End Date]],lstHolidays)</f>
        <v>2</v>
      </c>
      <c r="M1338" s="27"/>
    </row>
    <row r="1339" spans="1:13" ht="30" customHeight="1" x14ac:dyDescent="0.3">
      <c r="A1339" s="27">
        <v>3</v>
      </c>
      <c r="B1339" s="31">
        <v>43838</v>
      </c>
      <c r="C1339" s="31">
        <v>43832</v>
      </c>
      <c r="D1339" s="19" t="s">
        <v>712</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57" t="s">
        <v>82</v>
      </c>
      <c r="K1339" s="51" t="str">
        <f ca="1">LeaveTracker[[#This Row],[Days]]&amp;" "&amp;LeaveTracker[[#This Row],[Type of Leave]]</f>
        <v>2 VL</v>
      </c>
      <c r="L1339" s="23">
        <f ca="1">NETWORKDAYS(LeaveTracker[[#This Row],[Start Date]],LeaveTracker[[#This Row],[End Date]],lstHolidays)</f>
        <v>2</v>
      </c>
      <c r="M1339" s="27"/>
    </row>
    <row r="1340" spans="1:13" ht="30" customHeight="1" x14ac:dyDescent="0.3">
      <c r="A1340" s="27">
        <v>4</v>
      </c>
      <c r="B1340" s="31">
        <v>43838</v>
      </c>
      <c r="C1340" s="31">
        <v>43809</v>
      </c>
      <c r="D1340" s="19" t="s">
        <v>713</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57" t="s">
        <v>81</v>
      </c>
      <c r="K1340" s="51" t="str">
        <f ca="1">LeaveTracker[[#This Row],[Days]]&amp;" "&amp;LeaveTracker[[#This Row],[Type of Leave]]</f>
        <v>1 SL</v>
      </c>
      <c r="L1340" s="23">
        <f ca="1">NETWORKDAYS(LeaveTracker[[#This Row],[Start Date]],LeaveTracker[[#This Row],[End Date]],lstHolidays)</f>
        <v>1</v>
      </c>
      <c r="M1340" s="27"/>
    </row>
    <row r="1341" spans="1:13" ht="30" customHeight="1" x14ac:dyDescent="0.3">
      <c r="A1341" s="27">
        <v>5</v>
      </c>
      <c r="B1341" s="31">
        <v>43838</v>
      </c>
      <c r="C1341" s="31">
        <v>43795</v>
      </c>
      <c r="D1341" s="19" t="s">
        <v>716</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56" t="s">
        <v>82</v>
      </c>
      <c r="K1341" s="51" t="str">
        <f ca="1">LeaveTracker[[#This Row],[Days]]&amp;" "&amp;LeaveTracker[[#This Row],[Type of Leave]]</f>
        <v>3 VL</v>
      </c>
      <c r="L1341" s="23">
        <f ca="1">NETWORKDAYS(LeaveTracker[[#This Row],[Start Date]],LeaveTracker[[#This Row],[End Date]],lstHolidays)</f>
        <v>3</v>
      </c>
      <c r="M1341" s="27"/>
    </row>
    <row r="1342" spans="1:13" ht="30" customHeight="1" x14ac:dyDescent="0.3">
      <c r="A1342" s="27">
        <v>6</v>
      </c>
      <c r="B1342" s="31">
        <v>43838</v>
      </c>
      <c r="C1342" s="31">
        <v>43795</v>
      </c>
      <c r="D1342" s="19" t="s">
        <v>716</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56" t="s">
        <v>81</v>
      </c>
      <c r="K1342" s="51" t="str">
        <f ca="1">LeaveTracker[[#This Row],[Days]]&amp;" "&amp;LeaveTracker[[#This Row],[Type of Leave]]</f>
        <v>1 SL</v>
      </c>
      <c r="L1342" s="23">
        <f ca="1">NETWORKDAYS(LeaveTracker[[#This Row],[Start Date]],LeaveTracker[[#This Row],[End Date]],lstHolidays)</f>
        <v>1</v>
      </c>
      <c r="M1342" s="27"/>
    </row>
    <row r="1343" spans="1:13" ht="30" customHeight="1" x14ac:dyDescent="0.3">
      <c r="A1343" s="27">
        <v>7</v>
      </c>
      <c r="B1343" s="31">
        <v>43838</v>
      </c>
      <c r="C1343" s="31">
        <v>43819</v>
      </c>
      <c r="D1343" s="19" t="s">
        <v>617</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56" t="s">
        <v>299</v>
      </c>
      <c r="J1343" s="43" t="s">
        <v>300</v>
      </c>
      <c r="K1343" s="51" t="str">
        <f ca="1">LeaveTracker[[#This Row],[Days]]&amp;" "&amp;LeaveTracker[[#This Row],[Type of Leave]]</f>
        <v>2 OTHER</v>
      </c>
      <c r="L1343" s="23">
        <f ca="1">NETWORKDAYS(LeaveTracker[[#This Row],[Start Date]],LeaveTracker[[#This Row],[End Date]],lstHolidays)</f>
        <v>2</v>
      </c>
      <c r="M1343" s="27"/>
    </row>
    <row r="1344" spans="1:13" ht="30" customHeight="1" x14ac:dyDescent="0.3">
      <c r="A1344" s="27">
        <v>7</v>
      </c>
      <c r="B1344" s="31">
        <v>43838</v>
      </c>
      <c r="C1344" s="31">
        <v>43819</v>
      </c>
      <c r="D1344" s="19" t="s">
        <v>617</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56" t="s">
        <v>299</v>
      </c>
      <c r="J1344" s="43" t="s">
        <v>300</v>
      </c>
      <c r="K1344" s="51" t="str">
        <f ca="1">LeaveTracker[[#This Row],[Days]]&amp;" "&amp;LeaveTracker[[#This Row],[Type of Leave]]</f>
        <v>1 OTHER</v>
      </c>
      <c r="L1344" s="23">
        <f ca="1">NETWORKDAYS(LeaveTracker[[#This Row],[Start Date]],LeaveTracker[[#This Row],[End Date]],lstHolidays)</f>
        <v>1</v>
      </c>
      <c r="M1344" s="27"/>
    </row>
    <row r="1345" spans="1:13" ht="30" customHeight="1" x14ac:dyDescent="0.3">
      <c r="A1345" s="27">
        <v>8</v>
      </c>
      <c r="B1345" s="31">
        <v>43838</v>
      </c>
      <c r="C1345" s="31">
        <v>43804</v>
      </c>
      <c r="D1345" s="19" t="s">
        <v>617</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56" t="s">
        <v>82</v>
      </c>
      <c r="K1345" s="51" t="str">
        <f ca="1">LeaveTracker[[#This Row],[Days]]&amp;" "&amp;LeaveTracker[[#This Row],[Type of Leave]]</f>
        <v>1 VL</v>
      </c>
      <c r="L1345" s="23">
        <f ca="1">NETWORKDAYS(LeaveTracker[[#This Row],[Start Date]],LeaveTracker[[#This Row],[End Date]],lstHolidays)</f>
        <v>1</v>
      </c>
      <c r="M1345" s="27"/>
    </row>
    <row r="1346" spans="1:13" ht="30" customHeight="1" x14ac:dyDescent="0.3">
      <c r="A1346" s="27">
        <v>8</v>
      </c>
      <c r="B1346" s="31">
        <v>43838</v>
      </c>
      <c r="C1346" s="31">
        <v>43804</v>
      </c>
      <c r="D1346" s="19" t="s">
        <v>617</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56" t="s">
        <v>82</v>
      </c>
      <c r="K1346" s="51" t="str">
        <f ca="1">LeaveTracker[[#This Row],[Days]]&amp;" "&amp;LeaveTracker[[#This Row],[Type of Leave]]</f>
        <v>1 VL</v>
      </c>
      <c r="L1346" s="23">
        <f ca="1">NETWORKDAYS(LeaveTracker[[#This Row],[Start Date]],LeaveTracker[[#This Row],[End Date]],lstHolidays)</f>
        <v>1</v>
      </c>
      <c r="M1346" s="27"/>
    </row>
    <row r="1347" spans="1:13" ht="30" customHeight="1" x14ac:dyDescent="0.3">
      <c r="A1347" s="27">
        <v>8</v>
      </c>
      <c r="B1347" s="31">
        <v>43838</v>
      </c>
      <c r="C1347" s="31">
        <v>43804</v>
      </c>
      <c r="D1347" s="19" t="s">
        <v>617</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56" t="s">
        <v>82</v>
      </c>
      <c r="K1347" s="51" t="str">
        <f ca="1">LeaveTracker[[#This Row],[Days]]&amp;" "&amp;LeaveTracker[[#This Row],[Type of Leave]]</f>
        <v>1 VL</v>
      </c>
      <c r="L1347" s="23">
        <f ca="1">NETWORKDAYS(LeaveTracker[[#This Row],[Start Date]],LeaveTracker[[#This Row],[End Date]],lstHolidays)</f>
        <v>1</v>
      </c>
      <c r="M1347" s="27"/>
    </row>
    <row r="1348" spans="1:13" ht="30"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56" t="s">
        <v>81</v>
      </c>
      <c r="K1348" s="51" t="str">
        <f ca="1">LeaveTracker[[#This Row],[Days]]&amp;" "&amp;LeaveTracker[[#This Row],[Type of Leave]]</f>
        <v>1 SL</v>
      </c>
      <c r="L1348" s="23">
        <f ca="1">NETWORKDAYS(LeaveTracker[[#This Row],[Start Date]],LeaveTracker[[#This Row],[End Date]],lstHolidays)</f>
        <v>1</v>
      </c>
      <c r="M1348" s="27"/>
    </row>
    <row r="1349" spans="1:13" ht="30"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56" t="s">
        <v>81</v>
      </c>
      <c r="K1349" s="51" t="str">
        <f ca="1">LeaveTracker[[#This Row],[Days]]&amp;" "&amp;LeaveTracker[[#This Row],[Type of Leave]]</f>
        <v>1 SL</v>
      </c>
      <c r="L1349" s="23">
        <f ca="1">NETWORKDAYS(LeaveTracker[[#This Row],[Start Date]],LeaveTracker[[#This Row],[End Date]],lstHolidays)</f>
        <v>1</v>
      </c>
      <c r="M1349" s="27"/>
    </row>
    <row r="1350" spans="1:13" ht="30" customHeight="1" x14ac:dyDescent="0.3">
      <c r="A1350" s="27">
        <v>10</v>
      </c>
      <c r="B1350" s="31">
        <v>43838</v>
      </c>
      <c r="C1350" s="31">
        <v>43832</v>
      </c>
      <c r="D1350" s="19" t="s">
        <v>614</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56" t="s">
        <v>81</v>
      </c>
      <c r="K1350" s="51" t="str">
        <f ca="1">LeaveTracker[[#This Row],[Days]]&amp;" "&amp;LeaveTracker[[#This Row],[Type of Leave]]</f>
        <v>2 SL</v>
      </c>
      <c r="L1350" s="23">
        <f ca="1">NETWORKDAYS(LeaveTracker[[#This Row],[Start Date]],LeaveTracker[[#This Row],[End Date]],lstHolidays)</f>
        <v>2</v>
      </c>
      <c r="M1350" s="27"/>
    </row>
    <row r="1351" spans="1:13" ht="30" customHeight="1" x14ac:dyDescent="0.3">
      <c r="A1351" s="27">
        <v>11</v>
      </c>
      <c r="B1351" s="31">
        <v>43838</v>
      </c>
      <c r="C1351" s="31">
        <v>43822</v>
      </c>
      <c r="D1351" s="19" t="s">
        <v>611</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56" t="s">
        <v>81</v>
      </c>
      <c r="K1351" s="51" t="str">
        <f ca="1">LeaveTracker[[#This Row],[Days]]&amp;" "&amp;LeaveTracker[[#This Row],[Type of Leave]]</f>
        <v>1 SL</v>
      </c>
      <c r="L1351" s="23">
        <f ca="1">NETWORKDAYS(LeaveTracker[[#This Row],[Start Date]],LeaveTracker[[#This Row],[End Date]],lstHolidays)</f>
        <v>1</v>
      </c>
      <c r="M1351" s="27"/>
    </row>
    <row r="1352" spans="1:13" ht="30" customHeight="1" x14ac:dyDescent="0.3">
      <c r="A1352" s="27">
        <v>12</v>
      </c>
      <c r="B1352" s="31">
        <v>43838</v>
      </c>
      <c r="C1352" s="31">
        <v>43801</v>
      </c>
      <c r="D1352" s="19" t="s">
        <v>614</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56" t="s">
        <v>82</v>
      </c>
      <c r="K1352" s="51" t="str">
        <f ca="1">LeaveTracker[[#This Row],[Days]]&amp;" "&amp;LeaveTracker[[#This Row],[Type of Leave]]</f>
        <v>1 VL</v>
      </c>
      <c r="L1352" s="23">
        <f ca="1">NETWORKDAYS(LeaveTracker[[#This Row],[Start Date]],LeaveTracker[[#This Row],[End Date]],lstHolidays)</f>
        <v>1</v>
      </c>
      <c r="M1352" s="27"/>
    </row>
    <row r="1353" spans="1:13" ht="30" customHeight="1" x14ac:dyDescent="0.3">
      <c r="A1353" s="27">
        <v>13</v>
      </c>
      <c r="B1353" s="31">
        <v>43838</v>
      </c>
      <c r="C1353" s="31">
        <v>43795</v>
      </c>
      <c r="D1353" s="20" t="s">
        <v>614</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56" t="s">
        <v>81</v>
      </c>
      <c r="K1353" s="51" t="str">
        <f ca="1">LeaveTracker[[#This Row],[Days]]&amp;" "&amp;LeaveTracker[[#This Row],[Type of Leave]]</f>
        <v>1 SL</v>
      </c>
      <c r="L1353" s="23">
        <f ca="1">NETWORKDAYS(LeaveTracker[[#This Row],[Start Date]],LeaveTracker[[#This Row],[End Date]],lstHolidays)</f>
        <v>1</v>
      </c>
      <c r="M1353" s="27"/>
    </row>
    <row r="1354" spans="1:13" ht="30" customHeight="1" x14ac:dyDescent="0.3">
      <c r="A1354" s="27">
        <v>13</v>
      </c>
      <c r="B1354" s="31">
        <v>43838</v>
      </c>
      <c r="C1354" s="31">
        <v>43795</v>
      </c>
      <c r="D1354" s="20" t="s">
        <v>614</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56" t="s">
        <v>81</v>
      </c>
      <c r="K1354" s="51" t="str">
        <f ca="1">LeaveTracker[[#This Row],[Days]]&amp;" "&amp;LeaveTracker[[#This Row],[Type of Leave]]</f>
        <v>1 SL</v>
      </c>
      <c r="L1354" s="23">
        <f ca="1">NETWORKDAYS(LeaveTracker[[#This Row],[Start Date]],LeaveTracker[[#This Row],[End Date]],lstHolidays)</f>
        <v>1</v>
      </c>
      <c r="M1354" s="27"/>
    </row>
    <row r="1355" spans="1:13" ht="30"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56" t="s">
        <v>82</v>
      </c>
      <c r="K1355" s="51" t="str">
        <f ca="1">LeaveTracker[[#This Row],[Days]]&amp;" "&amp;LeaveTracker[[#This Row],[Type of Leave]]</f>
        <v>2 VL</v>
      </c>
      <c r="L1355" s="23">
        <f ca="1">NETWORKDAYS(LeaveTracker[[#This Row],[Start Date]],LeaveTracker[[#This Row],[End Date]],lstHolidays)</f>
        <v>2</v>
      </c>
      <c r="M1355" s="27"/>
    </row>
    <row r="1356" spans="1:13" ht="30"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56" t="s">
        <v>81</v>
      </c>
      <c r="K1356" s="51" t="str">
        <f ca="1">LeaveTracker[[#This Row],[Days]]&amp;" "&amp;LeaveTracker[[#This Row],[Type of Leave]]</f>
        <v>1 SL</v>
      </c>
      <c r="L1356" s="23">
        <f ca="1">NETWORKDAYS(LeaveTracker[[#This Row],[Start Date]],LeaveTracker[[#This Row],[End Date]],lstHolidays)</f>
        <v>1</v>
      </c>
      <c r="M1356" s="27"/>
    </row>
    <row r="1357" spans="1:13" ht="30" customHeight="1" x14ac:dyDescent="0.3">
      <c r="A1357" s="27">
        <v>16</v>
      </c>
      <c r="B1357" s="31">
        <v>43838</v>
      </c>
      <c r="C1357" s="31">
        <v>43797</v>
      </c>
      <c r="D1357" s="19" t="s">
        <v>623</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56" t="s">
        <v>81</v>
      </c>
      <c r="K1357" s="51" t="str">
        <f ca="1">LeaveTracker[[#This Row],[Days]]&amp;" "&amp;LeaveTracker[[#This Row],[Type of Leave]]</f>
        <v>1 SL</v>
      </c>
      <c r="L1357" s="23">
        <f ca="1">NETWORKDAYS(LeaveTracker[[#This Row],[Start Date]],LeaveTracker[[#This Row],[End Date]],lstHolidays)</f>
        <v>1</v>
      </c>
      <c r="M1357" s="27"/>
    </row>
    <row r="1358" spans="1:13" ht="30" customHeight="1" x14ac:dyDescent="0.3">
      <c r="A1358" s="27">
        <v>17</v>
      </c>
      <c r="B1358" s="31">
        <v>43838</v>
      </c>
      <c r="C1358" s="31">
        <v>43808</v>
      </c>
      <c r="D1358" s="19" t="s">
        <v>611</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56" t="s">
        <v>82</v>
      </c>
      <c r="K1358" s="51" t="str">
        <f ca="1">LeaveTracker[[#This Row],[Days]]&amp;" "&amp;LeaveTracker[[#This Row],[Type of Leave]]</f>
        <v>1 VL</v>
      </c>
      <c r="L1358" s="23">
        <f ca="1">NETWORKDAYS(LeaveTracker[[#This Row],[Start Date]],LeaveTracker[[#This Row],[End Date]],lstHolidays)</f>
        <v>1</v>
      </c>
      <c r="M1358" s="27"/>
    </row>
    <row r="1359" spans="1:13" ht="30" customHeight="1" x14ac:dyDescent="0.3">
      <c r="A1359" s="27">
        <v>18</v>
      </c>
      <c r="B1359" s="31">
        <v>43838</v>
      </c>
      <c r="C1359" s="31">
        <v>43796</v>
      </c>
      <c r="D1359" s="20" t="s">
        <v>611</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56" t="s">
        <v>81</v>
      </c>
      <c r="K1359" s="51" t="str">
        <f ca="1">LeaveTracker[[#This Row],[Days]]&amp;" "&amp;LeaveTracker[[#This Row],[Type of Leave]]</f>
        <v>1 SL</v>
      </c>
      <c r="L1359" s="23">
        <f ca="1">NETWORKDAYS(LeaveTracker[[#This Row],[Start Date]],LeaveTracker[[#This Row],[End Date]],lstHolidays)</f>
        <v>1</v>
      </c>
      <c r="M1359" s="27"/>
    </row>
    <row r="1360" spans="1:13" ht="30" customHeight="1" x14ac:dyDescent="0.3">
      <c r="A1360" s="27">
        <v>19</v>
      </c>
      <c r="B1360" s="31">
        <v>43838</v>
      </c>
      <c r="C1360" s="31">
        <v>43801</v>
      </c>
      <c r="D1360" s="20" t="s">
        <v>611</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56" t="s">
        <v>82</v>
      </c>
      <c r="K1360" s="51" t="str">
        <f ca="1">LeaveTracker[[#This Row],[Days]]&amp;" "&amp;LeaveTracker[[#This Row],[Type of Leave]]</f>
        <v>1 VL</v>
      </c>
      <c r="L1360" s="23">
        <f ca="1">NETWORKDAYS(LeaveTracker[[#This Row],[Start Date]],LeaveTracker[[#This Row],[End Date]],lstHolidays)</f>
        <v>1</v>
      </c>
      <c r="M1360" s="27"/>
    </row>
    <row r="1361" spans="1:13" ht="30" customHeight="1" x14ac:dyDescent="0.3">
      <c r="A1361" s="27">
        <v>20</v>
      </c>
      <c r="B1361" s="31">
        <v>43838</v>
      </c>
      <c r="C1361" s="31">
        <v>43811</v>
      </c>
      <c r="D1361" s="19" t="s">
        <v>340</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56" t="s">
        <v>81</v>
      </c>
      <c r="K1361" s="51" t="str">
        <f ca="1">LeaveTracker[[#This Row],[Days]]&amp;" "&amp;LeaveTracker[[#This Row],[Type of Leave]]</f>
        <v>1 SL</v>
      </c>
      <c r="L1361" s="23">
        <f ca="1">NETWORKDAYS(LeaveTracker[[#This Row],[Start Date]],LeaveTracker[[#This Row],[End Date]],lstHolidays)</f>
        <v>1</v>
      </c>
      <c r="M1361" s="27"/>
    </row>
    <row r="1362" spans="1:13" ht="30" customHeight="1" x14ac:dyDescent="0.3">
      <c r="A1362" s="27">
        <v>21</v>
      </c>
      <c r="B1362" s="31">
        <v>43838</v>
      </c>
      <c r="C1362" s="31">
        <v>43836</v>
      </c>
      <c r="D1362" s="19" t="s">
        <v>540</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56" t="s">
        <v>82</v>
      </c>
      <c r="K1362" s="51" t="str">
        <f ca="1">LeaveTracker[[#This Row],[Days]]&amp;" "&amp;LeaveTracker[[#This Row],[Type of Leave]]</f>
        <v>2 VL</v>
      </c>
      <c r="L1362" s="23">
        <f ca="1">NETWORKDAYS(LeaveTracker[[#This Row],[Start Date]],LeaveTracker[[#This Row],[End Date]],lstHolidays)</f>
        <v>2</v>
      </c>
      <c r="M1362" s="27"/>
    </row>
    <row r="1363" spans="1:13" ht="30" customHeight="1" x14ac:dyDescent="0.3">
      <c r="A1363" s="27">
        <v>22</v>
      </c>
      <c r="B1363" s="31">
        <v>43838</v>
      </c>
      <c r="C1363" s="31">
        <v>43832</v>
      </c>
      <c r="D1363" s="19" t="s">
        <v>545</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56" t="s">
        <v>81</v>
      </c>
      <c r="K1363" s="51" t="str">
        <f ca="1">LeaveTracker[[#This Row],[Days]]&amp;" "&amp;LeaveTracker[[#This Row],[Type of Leave]]</f>
        <v>1 SL</v>
      </c>
      <c r="L1363" s="23">
        <f ca="1">NETWORKDAYS(LeaveTracker[[#This Row],[Start Date]],LeaveTracker[[#This Row],[End Date]],lstHolidays)</f>
        <v>1</v>
      </c>
      <c r="M1363" s="27"/>
    </row>
    <row r="1364" spans="1:13" ht="30" customHeight="1" x14ac:dyDescent="0.3">
      <c r="A1364" s="27">
        <v>23</v>
      </c>
      <c r="B1364" s="31">
        <v>43838</v>
      </c>
      <c r="C1364" s="31">
        <v>43801</v>
      </c>
      <c r="D1364" s="19" t="s">
        <v>543</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56" t="s">
        <v>299</v>
      </c>
      <c r="J1364" s="43" t="s">
        <v>214</v>
      </c>
      <c r="K1364" s="51" t="str">
        <f ca="1">LeaveTracker[[#This Row],[Days]]&amp;" "&amp;LeaveTracker[[#This Row],[Type of Leave]]</f>
        <v>1 OTHER</v>
      </c>
      <c r="L1364" s="23">
        <f ca="1">NETWORKDAYS(LeaveTracker[[#This Row],[Start Date]],LeaveTracker[[#This Row],[End Date]],lstHolidays)</f>
        <v>1</v>
      </c>
      <c r="M1364" s="27"/>
    </row>
    <row r="1365" spans="1:13" ht="30" customHeight="1" x14ac:dyDescent="0.3">
      <c r="A1365" s="27">
        <v>24</v>
      </c>
      <c r="B1365" s="31">
        <v>43838</v>
      </c>
      <c r="C1365" s="31">
        <v>43801</v>
      </c>
      <c r="D1365" s="19" t="s">
        <v>543</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56" t="s">
        <v>81</v>
      </c>
      <c r="K1365" s="51" t="str">
        <f ca="1">LeaveTracker[[#This Row],[Days]]&amp;" "&amp;LeaveTracker[[#This Row],[Type of Leave]]</f>
        <v>1 SL</v>
      </c>
      <c r="L1365" s="23">
        <f ca="1">NETWORKDAYS(LeaveTracker[[#This Row],[Start Date]],LeaveTracker[[#This Row],[End Date]],lstHolidays)</f>
        <v>1</v>
      </c>
      <c r="M1365" s="27"/>
    </row>
    <row r="1366" spans="1:13" ht="30" customHeight="1" x14ac:dyDescent="0.3">
      <c r="A1366" s="27">
        <v>25</v>
      </c>
      <c r="B1366" s="31">
        <v>43838</v>
      </c>
      <c r="C1366" s="31">
        <v>43801</v>
      </c>
      <c r="D1366" s="19" t="s">
        <v>543</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56" t="s">
        <v>82</v>
      </c>
      <c r="K1366" s="51" t="str">
        <f ca="1">LeaveTracker[[#This Row],[Days]]&amp;" "&amp;LeaveTracker[[#This Row],[Type of Leave]]</f>
        <v>2 VL</v>
      </c>
      <c r="L1366" s="23">
        <f ca="1">NETWORKDAYS(LeaveTracker[[#This Row],[Start Date]],LeaveTracker[[#This Row],[End Date]],lstHolidays)</f>
        <v>2</v>
      </c>
      <c r="M1366" s="27"/>
    </row>
    <row r="1367" spans="1:13" ht="30" customHeight="1" x14ac:dyDescent="0.3">
      <c r="A1367" s="27">
        <v>26</v>
      </c>
      <c r="B1367" s="31">
        <v>43838</v>
      </c>
      <c r="C1367" s="31">
        <v>43811</v>
      </c>
      <c r="D1367" s="20" t="s">
        <v>543</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56" t="s">
        <v>81</v>
      </c>
      <c r="K1367" s="51" t="str">
        <f ca="1">LeaveTracker[[#This Row],[Days]]&amp;" "&amp;LeaveTracker[[#This Row],[Type of Leave]]</f>
        <v>1 SL</v>
      </c>
      <c r="L1367" s="23">
        <f ca="1">NETWORKDAYS(LeaveTracker[[#This Row],[Start Date]],LeaveTracker[[#This Row],[End Date]],lstHolidays)</f>
        <v>1</v>
      </c>
      <c r="M1367" s="27"/>
    </row>
    <row r="1368" spans="1:13" ht="30" customHeight="1" x14ac:dyDescent="0.3">
      <c r="A1368" s="27">
        <v>27</v>
      </c>
      <c r="B1368" s="31">
        <v>43838</v>
      </c>
      <c r="C1368" s="31">
        <v>43791</v>
      </c>
      <c r="D1368" s="19" t="s">
        <v>353</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56" t="s">
        <v>299</v>
      </c>
      <c r="J1368" s="43" t="s">
        <v>105</v>
      </c>
      <c r="K1368" s="51" t="str">
        <f ca="1">LeaveTracker[[#This Row],[Days]]&amp;" "&amp;LeaveTracker[[#This Row],[Type of Leave]]</f>
        <v>1 OTHER</v>
      </c>
      <c r="L1368" s="23">
        <f ca="1">NETWORKDAYS(LeaveTracker[[#This Row],[Start Date]],LeaveTracker[[#This Row],[End Date]],lstHolidays)</f>
        <v>1</v>
      </c>
      <c r="M1368" s="27"/>
    </row>
    <row r="1369" spans="1:13" ht="30" customHeight="1" x14ac:dyDescent="0.3">
      <c r="A1369" s="27">
        <v>28</v>
      </c>
      <c r="B1369" s="31">
        <v>43838</v>
      </c>
      <c r="C1369" s="31">
        <v>43783</v>
      </c>
      <c r="D1369" s="20" t="s">
        <v>353</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56" t="s">
        <v>81</v>
      </c>
      <c r="K1369" s="51" t="str">
        <f ca="1">LeaveTracker[[#This Row],[Days]]&amp;" "&amp;LeaveTracker[[#This Row],[Type of Leave]]</f>
        <v>1 SL</v>
      </c>
      <c r="L1369" s="23">
        <f ca="1">NETWORKDAYS(LeaveTracker[[#This Row],[Start Date]],LeaveTracker[[#This Row],[End Date]],lstHolidays)</f>
        <v>1</v>
      </c>
      <c r="M1369" s="27"/>
    </row>
    <row r="1370" spans="1:13" ht="30" customHeight="1" x14ac:dyDescent="0.3">
      <c r="A1370" s="27">
        <v>29</v>
      </c>
      <c r="B1370" s="31">
        <v>43838</v>
      </c>
      <c r="C1370" s="31">
        <v>43801</v>
      </c>
      <c r="D1370" s="19" t="s">
        <v>540</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56" t="s">
        <v>82</v>
      </c>
      <c r="K1370" s="51" t="str">
        <f ca="1">LeaveTracker[[#This Row],[Days]]&amp;" "&amp;LeaveTracker[[#This Row],[Type of Leave]]</f>
        <v>1 VL</v>
      </c>
      <c r="L1370" s="23">
        <f ca="1">NETWORKDAYS(LeaveTracker[[#This Row],[Start Date]],LeaveTracker[[#This Row],[End Date]],lstHolidays)</f>
        <v>1</v>
      </c>
      <c r="M1370" s="27"/>
    </row>
    <row r="1371" spans="1:13" ht="30" customHeight="1" x14ac:dyDescent="0.3">
      <c r="A1371" s="27">
        <v>29</v>
      </c>
      <c r="B1371" s="31">
        <v>43838</v>
      </c>
      <c r="C1371" s="31">
        <v>43801</v>
      </c>
      <c r="D1371" s="19" t="s">
        <v>540</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56" t="s">
        <v>82</v>
      </c>
      <c r="K1371" s="51" t="str">
        <f ca="1">LeaveTracker[[#This Row],[Days]]&amp;" "&amp;LeaveTracker[[#This Row],[Type of Leave]]</f>
        <v>1 VL</v>
      </c>
      <c r="L1371" s="23">
        <f ca="1">NETWORKDAYS(LeaveTracker[[#This Row],[Start Date]],LeaveTracker[[#This Row],[End Date]],lstHolidays)</f>
        <v>1</v>
      </c>
      <c r="M1371" s="27"/>
    </row>
    <row r="1372" spans="1:13" ht="30" customHeight="1" x14ac:dyDescent="0.3">
      <c r="A1372" s="27">
        <v>29</v>
      </c>
      <c r="B1372" s="31">
        <v>43838</v>
      </c>
      <c r="C1372" s="31">
        <v>43801</v>
      </c>
      <c r="D1372" s="19" t="s">
        <v>540</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56" t="s">
        <v>82</v>
      </c>
      <c r="K1372" s="51" t="str">
        <f ca="1">LeaveTracker[[#This Row],[Days]]&amp;" "&amp;LeaveTracker[[#This Row],[Type of Leave]]</f>
        <v>1 VL</v>
      </c>
      <c r="L1372" s="23">
        <f ca="1">NETWORKDAYS(LeaveTracker[[#This Row],[Start Date]],LeaveTracker[[#This Row],[End Date]],lstHolidays)</f>
        <v>1</v>
      </c>
      <c r="M1372" s="27"/>
    </row>
    <row r="1373" spans="1:13" ht="30" customHeight="1" x14ac:dyDescent="0.3">
      <c r="A1373" s="27">
        <v>29</v>
      </c>
      <c r="B1373" s="31">
        <v>43838</v>
      </c>
      <c r="C1373" s="31">
        <v>43801</v>
      </c>
      <c r="D1373" s="19" t="s">
        <v>540</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56" t="s">
        <v>82</v>
      </c>
      <c r="K1373" s="51" t="str">
        <f ca="1">LeaveTracker[[#This Row],[Days]]&amp;" "&amp;LeaveTracker[[#This Row],[Type of Leave]]</f>
        <v>1 VL</v>
      </c>
      <c r="L1373" s="23">
        <f ca="1">NETWORKDAYS(LeaveTracker[[#This Row],[Start Date]],LeaveTracker[[#This Row],[End Date]],lstHolidays)</f>
        <v>1</v>
      </c>
      <c r="M1373" s="27"/>
    </row>
    <row r="1374" spans="1:13" ht="30" customHeight="1" x14ac:dyDescent="0.3">
      <c r="A1374" s="27">
        <v>30</v>
      </c>
      <c r="B1374" s="31">
        <v>43838</v>
      </c>
      <c r="C1374" s="31">
        <v>43783</v>
      </c>
      <c r="D1374" s="19" t="s">
        <v>540</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56" t="s">
        <v>82</v>
      </c>
      <c r="K1374" s="51" t="str">
        <f ca="1">LeaveTracker[[#This Row],[Days]]&amp;" "&amp;LeaveTracker[[#This Row],[Type of Leave]]</f>
        <v>6 VL</v>
      </c>
      <c r="L1374" s="23">
        <f ca="1">NETWORKDAYS(LeaveTracker[[#This Row],[Start Date]],LeaveTracker[[#This Row],[End Date]],lstHolidays)</f>
        <v>6</v>
      </c>
      <c r="M1374" s="27"/>
    </row>
    <row r="1375" spans="1:13" ht="30" customHeight="1" x14ac:dyDescent="0.3">
      <c r="A1375" s="27">
        <v>31</v>
      </c>
      <c r="B1375" s="31">
        <v>43838</v>
      </c>
      <c r="C1375" s="31">
        <v>43781</v>
      </c>
      <c r="D1375" s="19" t="s">
        <v>719</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56" t="s">
        <v>81</v>
      </c>
      <c r="K1375" s="51" t="str">
        <f ca="1">LeaveTracker[[#This Row],[Days]]&amp;" "&amp;LeaveTracker[[#This Row],[Type of Leave]]</f>
        <v>2 SL</v>
      </c>
      <c r="L1375" s="23">
        <f ca="1">NETWORKDAYS(LeaveTracker[[#This Row],[Start Date]],LeaveTracker[[#This Row],[End Date]],lstHolidays)</f>
        <v>2</v>
      </c>
      <c r="M1375" s="27"/>
    </row>
    <row r="1376" spans="1:13" ht="30" customHeight="1" x14ac:dyDescent="0.3">
      <c r="A1376" s="27">
        <v>31</v>
      </c>
      <c r="B1376" s="31">
        <v>43838</v>
      </c>
      <c r="C1376" s="31">
        <v>43781</v>
      </c>
      <c r="D1376" s="19" t="s">
        <v>719</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56" t="s">
        <v>81</v>
      </c>
      <c r="K1376" s="51" t="str">
        <f ca="1">LeaveTracker[[#This Row],[Days]]&amp;" "&amp;LeaveTracker[[#This Row],[Type of Leave]]</f>
        <v>1 SL</v>
      </c>
      <c r="L1376" s="23">
        <f ca="1">NETWORKDAYS(LeaveTracker[[#This Row],[Start Date]],LeaveTracker[[#This Row],[End Date]],lstHolidays)</f>
        <v>1</v>
      </c>
      <c r="M1376" s="27"/>
    </row>
    <row r="1377" spans="1:13" ht="30" customHeight="1" x14ac:dyDescent="0.3">
      <c r="A1377" s="27">
        <v>32</v>
      </c>
      <c r="B1377" s="31">
        <v>43838</v>
      </c>
      <c r="C1377" s="31">
        <v>43798</v>
      </c>
      <c r="D1377" s="19" t="s">
        <v>722</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56" t="s">
        <v>82</v>
      </c>
      <c r="K1377" s="51" t="str">
        <f ca="1">LeaveTracker[[#This Row],[Days]]&amp;" "&amp;LeaveTracker[[#This Row],[Type of Leave]]</f>
        <v>4 VL</v>
      </c>
      <c r="L1377" s="23">
        <f ca="1">NETWORKDAYS(LeaveTracker[[#This Row],[Start Date]],LeaveTracker[[#This Row],[End Date]],lstHolidays)</f>
        <v>4</v>
      </c>
      <c r="M1377" s="27"/>
    </row>
    <row r="1378" spans="1:13" ht="30" customHeight="1" x14ac:dyDescent="0.3">
      <c r="A1378" s="27">
        <v>33</v>
      </c>
      <c r="B1378" s="31">
        <v>43838</v>
      </c>
      <c r="C1378" s="31">
        <v>43755</v>
      </c>
      <c r="D1378" s="19" t="s">
        <v>545</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56" t="s">
        <v>81</v>
      </c>
      <c r="K1378" s="51" t="str">
        <f ca="1">LeaveTracker[[#This Row],[Days]]&amp;" "&amp;LeaveTracker[[#This Row],[Type of Leave]]</f>
        <v>1 SL</v>
      </c>
      <c r="L1378" s="23">
        <f ca="1">NETWORKDAYS(LeaveTracker[[#This Row],[Start Date]],LeaveTracker[[#This Row],[End Date]],lstHolidays)</f>
        <v>1</v>
      </c>
      <c r="M1378" s="27"/>
    </row>
    <row r="1379" spans="1:13" ht="30" customHeight="1" x14ac:dyDescent="0.3">
      <c r="A1379" s="27">
        <v>34</v>
      </c>
      <c r="B1379" s="31">
        <v>43838</v>
      </c>
      <c r="C1379" s="31">
        <v>43809</v>
      </c>
      <c r="D1379" s="19" t="s">
        <v>724</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56" t="s">
        <v>299</v>
      </c>
      <c r="J1379" s="43" t="s">
        <v>105</v>
      </c>
      <c r="K1379" s="51" t="str">
        <f ca="1">LeaveTracker[[#This Row],[Days]]&amp;" "&amp;LeaveTracker[[#This Row],[Type of Leave]]</f>
        <v>2 OTHER</v>
      </c>
      <c r="L1379" s="23">
        <f ca="1">NETWORKDAYS(LeaveTracker[[#This Row],[Start Date]],LeaveTracker[[#This Row],[End Date]],lstHolidays)</f>
        <v>2</v>
      </c>
      <c r="M1379" s="27"/>
    </row>
    <row r="1380" spans="1:13" ht="30" customHeight="1" x14ac:dyDescent="0.3">
      <c r="A1380" s="27">
        <v>35</v>
      </c>
      <c r="B1380" s="31">
        <v>43838</v>
      </c>
      <c r="C1380" s="31">
        <v>43552</v>
      </c>
      <c r="D1380" s="19" t="s">
        <v>357</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56" t="s">
        <v>81</v>
      </c>
      <c r="K1380" s="51" t="str">
        <f ca="1">LeaveTracker[[#This Row],[Days]]&amp;" "&amp;LeaveTracker[[#This Row],[Type of Leave]]</f>
        <v>1 SL</v>
      </c>
      <c r="L1380" s="23">
        <f ca="1">NETWORKDAYS(LeaveTracker[[#This Row],[Start Date]],LeaveTracker[[#This Row],[End Date]],lstHolidays)</f>
        <v>1</v>
      </c>
      <c r="M1380" s="27"/>
    </row>
    <row r="1381" spans="1:13" ht="30" customHeight="1" x14ac:dyDescent="0.3">
      <c r="A1381" s="27">
        <v>35</v>
      </c>
      <c r="B1381" s="31">
        <v>43838</v>
      </c>
      <c r="C1381" s="31">
        <v>43552</v>
      </c>
      <c r="D1381" s="19" t="s">
        <v>357</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56" t="s">
        <v>81</v>
      </c>
      <c r="K1381" s="51" t="str">
        <f ca="1">LeaveTracker[[#This Row],[Days]]&amp;" "&amp;LeaveTracker[[#This Row],[Type of Leave]]</f>
        <v>1 SL</v>
      </c>
      <c r="L1381" s="23">
        <f ca="1">NETWORKDAYS(LeaveTracker[[#This Row],[Start Date]],LeaveTracker[[#This Row],[End Date]],lstHolidays)</f>
        <v>1</v>
      </c>
      <c r="M1381" s="27"/>
    </row>
    <row r="1382" spans="1:13" ht="30" customHeight="1" x14ac:dyDescent="0.3">
      <c r="A1382" s="27">
        <v>36</v>
      </c>
      <c r="B1382" s="31">
        <v>43838</v>
      </c>
      <c r="C1382" s="31">
        <v>43789</v>
      </c>
      <c r="D1382" s="19" t="s">
        <v>357</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56" t="s">
        <v>81</v>
      </c>
      <c r="K1382" s="51" t="str">
        <f ca="1">LeaveTracker[[#This Row],[Days]]&amp;" "&amp;LeaveTracker[[#This Row],[Type of Leave]]</f>
        <v>1 SL</v>
      </c>
      <c r="L1382" s="23">
        <f ca="1">NETWORKDAYS(LeaveTracker[[#This Row],[Start Date]],LeaveTracker[[#This Row],[End Date]],lstHolidays)</f>
        <v>1</v>
      </c>
      <c r="M1382" s="27"/>
    </row>
    <row r="1383" spans="1:13" ht="30" customHeight="1" x14ac:dyDescent="0.3">
      <c r="A1383" s="27">
        <v>37</v>
      </c>
      <c r="B1383" s="31">
        <v>43838</v>
      </c>
      <c r="C1383" s="31">
        <v>43781</v>
      </c>
      <c r="D1383" s="19" t="s">
        <v>357</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56" t="s">
        <v>81</v>
      </c>
      <c r="K1383" s="51" t="str">
        <f ca="1">LeaveTracker[[#This Row],[Days]]&amp;" "&amp;LeaveTracker[[#This Row],[Type of Leave]]</f>
        <v>1 SL</v>
      </c>
      <c r="L1383" s="23">
        <f ca="1">NETWORKDAYS(LeaveTracker[[#This Row],[Start Date]],LeaveTracker[[#This Row],[End Date]],lstHolidays)</f>
        <v>1</v>
      </c>
      <c r="M1383" s="27"/>
    </row>
    <row r="1384" spans="1:13" ht="30" customHeight="1" x14ac:dyDescent="0.3">
      <c r="A1384" s="27">
        <v>38</v>
      </c>
      <c r="B1384" s="31">
        <v>43838</v>
      </c>
      <c r="C1384" s="31">
        <v>43836</v>
      </c>
      <c r="D1384" s="19" t="s">
        <v>726</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56" t="s">
        <v>82</v>
      </c>
      <c r="K1384" s="51" t="str">
        <f ca="1">LeaveTracker[[#This Row],[Days]]&amp;" "&amp;LeaveTracker[[#This Row],[Type of Leave]]</f>
        <v>3 VL</v>
      </c>
      <c r="L1384" s="23">
        <f ca="1">NETWORKDAYS(LeaveTracker[[#This Row],[Start Date]],LeaveTracker[[#This Row],[End Date]],lstHolidays)</f>
        <v>3</v>
      </c>
      <c r="M1384" s="27"/>
    </row>
    <row r="1385" spans="1:13" ht="30" customHeight="1" x14ac:dyDescent="0.3">
      <c r="A1385" s="27">
        <v>39</v>
      </c>
      <c r="B1385" s="31">
        <v>43838</v>
      </c>
      <c r="C1385" s="31">
        <v>43832</v>
      </c>
      <c r="D1385" s="19" t="s">
        <v>390</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56" t="s">
        <v>82</v>
      </c>
      <c r="K1385" s="51" t="str">
        <f ca="1">LeaveTracker[[#This Row],[Days]]&amp;" "&amp;LeaveTracker[[#This Row],[Type of Leave]]</f>
        <v>1 VL</v>
      </c>
      <c r="L1385" s="23">
        <f ca="1">NETWORKDAYS(LeaveTracker[[#This Row],[Start Date]],LeaveTracker[[#This Row],[End Date]],lstHolidays)</f>
        <v>1</v>
      </c>
      <c r="M1385" s="27"/>
    </row>
    <row r="1386" spans="1:13" ht="30" customHeight="1" x14ac:dyDescent="0.3">
      <c r="A1386" s="27">
        <v>39</v>
      </c>
      <c r="B1386" s="31">
        <v>43838</v>
      </c>
      <c r="C1386" s="31">
        <v>43832</v>
      </c>
      <c r="D1386" s="19" t="s">
        <v>390</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56" t="s">
        <v>82</v>
      </c>
      <c r="K1386" s="51" t="str">
        <f ca="1">LeaveTracker[[#This Row],[Days]]&amp;" "&amp;LeaveTracker[[#This Row],[Type of Leave]]</f>
        <v>4 VL</v>
      </c>
      <c r="L1386" s="23">
        <f ca="1">NETWORKDAYS(LeaveTracker[[#This Row],[Start Date]],LeaveTracker[[#This Row],[End Date]],lstHolidays)</f>
        <v>4</v>
      </c>
      <c r="M1386" s="27"/>
    </row>
    <row r="1387" spans="1:13" ht="30" customHeight="1" x14ac:dyDescent="0.3">
      <c r="A1387" s="27">
        <v>40</v>
      </c>
      <c r="B1387" s="31">
        <v>43838</v>
      </c>
      <c r="C1387" s="31">
        <v>43832</v>
      </c>
      <c r="D1387" s="19" t="s">
        <v>390</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56" t="s">
        <v>299</v>
      </c>
      <c r="K1387" s="51" t="str">
        <f ca="1">LeaveTracker[[#This Row],[Days]]&amp;" "&amp;LeaveTracker[[#This Row],[Type of Leave]]</f>
        <v>2 OTHER</v>
      </c>
      <c r="L1387" s="23">
        <f ca="1">NETWORKDAYS(LeaveTracker[[#This Row],[Start Date]],LeaveTracker[[#This Row],[End Date]],lstHolidays)</f>
        <v>2</v>
      </c>
      <c r="M1387" s="27"/>
    </row>
    <row r="1388" spans="1:13" ht="30" customHeight="1" x14ac:dyDescent="0.3">
      <c r="A1388" s="27">
        <v>40</v>
      </c>
      <c r="B1388" s="31">
        <v>43838</v>
      </c>
      <c r="C1388" s="31">
        <v>43832</v>
      </c>
      <c r="D1388" s="19" t="s">
        <v>390</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56" t="s">
        <v>82</v>
      </c>
      <c r="K1388" s="51" t="str">
        <f>LeaveTracker[[#This Row],[Days]]&amp;" "&amp;LeaveTracker[[#This Row],[Type of Leave]]</f>
        <v>5 VL</v>
      </c>
      <c r="L1388" s="23">
        <v>5</v>
      </c>
      <c r="M1388" s="27"/>
    </row>
    <row r="1389" spans="1:13" ht="30" customHeight="1" x14ac:dyDescent="0.3">
      <c r="A1389" s="27">
        <v>41</v>
      </c>
      <c r="B1389" s="31">
        <v>43838</v>
      </c>
      <c r="C1389" s="31">
        <v>43832</v>
      </c>
      <c r="D1389" s="19" t="s">
        <v>390</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56" t="s">
        <v>81</v>
      </c>
      <c r="K1389" s="51" t="str">
        <f ca="1">LeaveTracker[[#This Row],[Days]]&amp;" "&amp;LeaveTracker[[#This Row],[Type of Leave]]</f>
        <v>1 SL</v>
      </c>
      <c r="L1389" s="23">
        <f ca="1">NETWORKDAYS(LeaveTracker[[#This Row],[Start Date]],LeaveTracker[[#This Row],[End Date]],lstHolidays)</f>
        <v>1</v>
      </c>
      <c r="M1389" s="27"/>
    </row>
    <row r="1390" spans="1:13" ht="30" customHeight="1" x14ac:dyDescent="0.3">
      <c r="A1390" s="27">
        <v>41</v>
      </c>
      <c r="B1390" s="31">
        <v>43838</v>
      </c>
      <c r="C1390" s="31">
        <v>43832</v>
      </c>
      <c r="D1390" s="19" t="s">
        <v>390</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56" t="s">
        <v>81</v>
      </c>
      <c r="K1390" s="51" t="str">
        <f>LeaveTracker[[#This Row],[Days]]&amp;" "&amp;LeaveTracker[[#This Row],[Type of Leave]]</f>
        <v>1 SL</v>
      </c>
      <c r="L1390" s="23">
        <v>1</v>
      </c>
      <c r="M1390" s="27"/>
    </row>
    <row r="1391" spans="1:13" ht="30" customHeight="1" x14ac:dyDescent="0.3">
      <c r="A1391" s="27">
        <v>41</v>
      </c>
      <c r="B1391" s="31">
        <v>43838</v>
      </c>
      <c r="C1391" s="31">
        <v>43832</v>
      </c>
      <c r="D1391" s="19" t="s">
        <v>390</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56" t="s">
        <v>81</v>
      </c>
      <c r="K1391" s="51" t="str">
        <f ca="1">LeaveTracker[[#This Row],[Days]]&amp;" "&amp;LeaveTracker[[#This Row],[Type of Leave]]</f>
        <v>1 SL</v>
      </c>
      <c r="L1391" s="23">
        <f ca="1">NETWORKDAYS(LeaveTracker[[#This Row],[Start Date]],LeaveTracker[[#This Row],[End Date]],lstHolidays)</f>
        <v>1</v>
      </c>
      <c r="M1391" s="27"/>
    </row>
    <row r="1392" spans="1:13" ht="30" customHeight="1" x14ac:dyDescent="0.3">
      <c r="A1392" s="27">
        <v>42</v>
      </c>
      <c r="B1392" s="31">
        <v>43879</v>
      </c>
      <c r="C1392" s="31">
        <v>43810</v>
      </c>
      <c r="D1392" s="19" t="s">
        <v>728</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56" t="s">
        <v>299</v>
      </c>
      <c r="J1392" s="43" t="s">
        <v>729</v>
      </c>
      <c r="K1392" s="51" t="str">
        <f ca="1">LeaveTracker[[#This Row],[Days]]&amp;" "&amp;LeaveTracker[[#This Row],[Type of Leave]]</f>
        <v>2 OTHER</v>
      </c>
      <c r="L1392" s="23">
        <f ca="1">NETWORKDAYS(LeaveTracker[[#This Row],[Start Date]],LeaveTracker[[#This Row],[End Date]],lstHolidays)</f>
        <v>2</v>
      </c>
      <c r="M1392" s="27"/>
    </row>
    <row r="1393" spans="1:13" ht="30" customHeight="1" x14ac:dyDescent="0.3">
      <c r="A1393" s="27">
        <v>43</v>
      </c>
      <c r="B1393" s="31">
        <v>43879</v>
      </c>
      <c r="C1393" s="31">
        <v>43810</v>
      </c>
      <c r="D1393" s="19" t="s">
        <v>728</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56" t="s">
        <v>299</v>
      </c>
      <c r="J1393" s="43" t="s">
        <v>306</v>
      </c>
      <c r="K1393" s="51" t="str">
        <f ca="1">LeaveTracker[[#This Row],[Days]]&amp;" "&amp;LeaveTracker[[#This Row],[Type of Leave]]</f>
        <v>3 OTHER</v>
      </c>
      <c r="L1393" s="23">
        <f ca="1">NETWORKDAYS(LeaveTracker[[#This Row],[Start Date]],LeaveTracker[[#This Row],[End Date]],lstHolidays)</f>
        <v>3</v>
      </c>
      <c r="M1393" s="27"/>
    </row>
    <row r="1394" spans="1:13" ht="30" customHeight="1" x14ac:dyDescent="0.3">
      <c r="A1394" s="27">
        <v>44</v>
      </c>
      <c r="B1394" s="31">
        <v>43879</v>
      </c>
      <c r="C1394" s="31">
        <v>43781</v>
      </c>
      <c r="D1394" s="19" t="s">
        <v>673</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56" t="s">
        <v>81</v>
      </c>
      <c r="K1394" s="51" t="str">
        <f ca="1">LeaveTracker[[#This Row],[Days]]&amp;" "&amp;LeaveTracker[[#This Row],[Type of Leave]]</f>
        <v>1 SL</v>
      </c>
      <c r="L1394" s="23">
        <f ca="1">NETWORKDAYS(LeaveTracker[[#This Row],[Start Date]],LeaveTracker[[#This Row],[End Date]],lstHolidays)</f>
        <v>1</v>
      </c>
      <c r="M1394" s="27"/>
    </row>
    <row r="1395" spans="1:13" ht="30" customHeight="1" x14ac:dyDescent="0.3">
      <c r="A1395" s="27">
        <v>45</v>
      </c>
      <c r="B1395" s="31">
        <v>43879</v>
      </c>
      <c r="C1395" s="24">
        <v>43816</v>
      </c>
      <c r="D1395" s="19" t="s">
        <v>732</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56" t="s">
        <v>299</v>
      </c>
      <c r="J1395" s="43" t="s">
        <v>306</v>
      </c>
      <c r="K1395" s="51" t="str">
        <f ca="1">LeaveTracker[[#This Row],[Days]]&amp;" "&amp;LeaveTracker[[#This Row],[Type of Leave]]</f>
        <v>3 OTHER</v>
      </c>
      <c r="L1395" s="23">
        <f ca="1">NETWORKDAYS(LeaveTracker[[#This Row],[Start Date]],LeaveTracker[[#This Row],[End Date]],lstHolidays)</f>
        <v>3</v>
      </c>
      <c r="M1395" s="27"/>
    </row>
    <row r="1396" spans="1:13" ht="30" customHeight="1" x14ac:dyDescent="0.3">
      <c r="A1396" s="27">
        <v>46</v>
      </c>
      <c r="B1396" s="31">
        <v>43879</v>
      </c>
      <c r="C1396" s="31">
        <v>43783</v>
      </c>
      <c r="D1396" s="20" t="s">
        <v>732</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56" t="s">
        <v>81</v>
      </c>
      <c r="K1396" s="51" t="str">
        <f ca="1">LeaveTracker[[#This Row],[Days]]&amp;" "&amp;LeaveTracker[[#This Row],[Type of Leave]]</f>
        <v>2 SL</v>
      </c>
      <c r="L1396" s="23">
        <f ca="1">NETWORKDAYS(LeaveTracker[[#This Row],[Start Date]],LeaveTracker[[#This Row],[End Date]],lstHolidays)</f>
        <v>2</v>
      </c>
      <c r="M1396" s="27"/>
    </row>
    <row r="1397" spans="1:13" ht="30" customHeight="1" x14ac:dyDescent="0.3">
      <c r="A1397" s="27">
        <v>47</v>
      </c>
      <c r="B1397" s="31">
        <v>43879</v>
      </c>
      <c r="C1397" s="31">
        <v>43808</v>
      </c>
      <c r="D1397" s="19" t="s">
        <v>734</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56" t="s">
        <v>299</v>
      </c>
      <c r="J1397" s="43" t="s">
        <v>306</v>
      </c>
      <c r="K1397" s="51" t="str">
        <f ca="1">LeaveTracker[[#This Row],[Days]]&amp;" "&amp;LeaveTracker[[#This Row],[Type of Leave]]</f>
        <v>2 OTHER</v>
      </c>
      <c r="L1397" s="23">
        <f ca="1">NETWORKDAYS(LeaveTracker[[#This Row],[Start Date]],LeaveTracker[[#This Row],[End Date]],lstHolidays)</f>
        <v>2</v>
      </c>
      <c r="M1397" s="27"/>
    </row>
    <row r="1398" spans="1:13" ht="30" customHeight="1" x14ac:dyDescent="0.3">
      <c r="A1398" s="27">
        <v>48</v>
      </c>
      <c r="B1398" s="31">
        <v>43879</v>
      </c>
      <c r="C1398" s="31">
        <v>43808</v>
      </c>
      <c r="D1398" s="20" t="s">
        <v>734</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56" t="s">
        <v>299</v>
      </c>
      <c r="J1398" s="43" t="s">
        <v>306</v>
      </c>
      <c r="K1398" s="51" t="str">
        <f ca="1">LeaveTracker[[#This Row],[Days]]&amp;" "&amp;LeaveTracker[[#This Row],[Type of Leave]]</f>
        <v>3 OTHER</v>
      </c>
      <c r="L1398" s="23">
        <f ca="1">NETWORKDAYS(LeaveTracker[[#This Row],[Start Date]],LeaveTracker[[#This Row],[End Date]],lstHolidays)</f>
        <v>3</v>
      </c>
      <c r="M1398" s="27"/>
    </row>
    <row r="1399" spans="1:13" ht="30" customHeight="1" x14ac:dyDescent="0.3">
      <c r="A1399" s="27">
        <v>49</v>
      </c>
      <c r="B1399" s="31">
        <v>43879</v>
      </c>
      <c r="C1399" s="31">
        <v>43808</v>
      </c>
      <c r="D1399" s="19" t="s">
        <v>695</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56" t="s">
        <v>299</v>
      </c>
      <c r="J1399" s="43" t="s">
        <v>306</v>
      </c>
      <c r="K1399" s="51" t="str">
        <f ca="1">LeaveTracker[[#This Row],[Days]]&amp;" "&amp;LeaveTracker[[#This Row],[Type of Leave]]</f>
        <v>2 OTHER</v>
      </c>
      <c r="L1399" s="23">
        <f ca="1">NETWORKDAYS(LeaveTracker[[#This Row],[Start Date]],LeaveTracker[[#This Row],[End Date]],lstHolidays)</f>
        <v>2</v>
      </c>
      <c r="M1399" s="27"/>
    </row>
    <row r="1400" spans="1:13" ht="30" customHeight="1" x14ac:dyDescent="0.3">
      <c r="A1400" s="27">
        <v>49</v>
      </c>
      <c r="B1400" s="31">
        <v>43879</v>
      </c>
      <c r="C1400" s="31">
        <v>43808</v>
      </c>
      <c r="D1400" s="19" t="s">
        <v>695</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56" t="s">
        <v>299</v>
      </c>
      <c r="J1400" s="43" t="s">
        <v>306</v>
      </c>
      <c r="K1400" s="51" t="str">
        <f ca="1">LeaveTracker[[#This Row],[Days]]&amp;" "&amp;LeaveTracker[[#This Row],[Type of Leave]]</f>
        <v>1 OTHER</v>
      </c>
      <c r="L1400" s="23">
        <f ca="1">NETWORKDAYS(LeaveTracker[[#This Row],[Start Date]],LeaveTracker[[#This Row],[End Date]],lstHolidays)</f>
        <v>1</v>
      </c>
      <c r="M1400" s="27"/>
    </row>
    <row r="1401" spans="1:13" ht="30" customHeight="1" x14ac:dyDescent="0.3">
      <c r="A1401" s="27">
        <v>49</v>
      </c>
      <c r="B1401" s="31">
        <v>43879</v>
      </c>
      <c r="C1401" s="31">
        <v>43809</v>
      </c>
      <c r="D1401" s="19" t="s">
        <v>695</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56" t="s">
        <v>299</v>
      </c>
      <c r="J1401" s="43" t="s">
        <v>306</v>
      </c>
      <c r="K1401" s="51" t="str">
        <f ca="1">LeaveTracker[[#This Row],[Days]]&amp;" "&amp;LeaveTracker[[#This Row],[Type of Leave]]</f>
        <v>2 OTHER</v>
      </c>
      <c r="L1401" s="23">
        <f ca="1">NETWORKDAYS(LeaveTracker[[#This Row],[Start Date]],LeaveTracker[[#This Row],[End Date]],lstHolidays)</f>
        <v>2</v>
      </c>
      <c r="M1401" s="27"/>
    </row>
    <row r="1402" spans="1:13" ht="30" customHeight="1" x14ac:dyDescent="0.3">
      <c r="A1402" s="27">
        <v>50</v>
      </c>
      <c r="B1402" s="31">
        <v>43879</v>
      </c>
      <c r="C1402" s="31">
        <v>43812</v>
      </c>
      <c r="D1402" s="19" t="s">
        <v>737</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56" t="s">
        <v>82</v>
      </c>
      <c r="K1402" s="51" t="str">
        <f ca="1">LeaveTracker[[#This Row],[Days]]&amp;" "&amp;LeaveTracker[[#This Row],[Type of Leave]]</f>
        <v>1 VL</v>
      </c>
      <c r="L1402" s="23">
        <f ca="1">NETWORKDAYS(LeaveTracker[[#This Row],[Start Date]],LeaveTracker[[#This Row],[End Date]],lstHolidays)</f>
        <v>1</v>
      </c>
      <c r="M1402" s="27"/>
    </row>
    <row r="1403" spans="1:13" ht="30" customHeight="1" x14ac:dyDescent="0.3">
      <c r="A1403" s="27">
        <v>50</v>
      </c>
      <c r="B1403" s="31">
        <v>43879</v>
      </c>
      <c r="C1403" s="31">
        <v>43812</v>
      </c>
      <c r="D1403" s="19" t="s">
        <v>737</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56" t="s">
        <v>82</v>
      </c>
      <c r="K1403" s="51" t="str">
        <f ca="1">LeaveTracker[[#This Row],[Days]]&amp;" "&amp;LeaveTracker[[#This Row],[Type of Leave]]</f>
        <v>2 VL</v>
      </c>
      <c r="L1403" s="23">
        <f ca="1">NETWORKDAYS(LeaveTracker[[#This Row],[Start Date]],LeaveTracker[[#This Row],[End Date]],lstHolidays)</f>
        <v>2</v>
      </c>
      <c r="M1403" s="27"/>
    </row>
    <row r="1404" spans="1:13" ht="30" customHeight="1" x14ac:dyDescent="0.3">
      <c r="A1404" s="27">
        <v>51</v>
      </c>
      <c r="B1404" s="31">
        <v>43879</v>
      </c>
      <c r="C1404" s="31">
        <v>43812</v>
      </c>
      <c r="D1404" s="19" t="s">
        <v>737</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56" t="s">
        <v>82</v>
      </c>
      <c r="K1404" s="51" t="str">
        <f ca="1">LeaveTracker[[#This Row],[Days]]&amp;" "&amp;LeaveTracker[[#This Row],[Type of Leave]]</f>
        <v>1 VL</v>
      </c>
      <c r="L1404" s="23">
        <f ca="1">NETWORKDAYS(LeaveTracker[[#This Row],[Start Date]],LeaveTracker[[#This Row],[End Date]],lstHolidays)</f>
        <v>1</v>
      </c>
      <c r="M1404" s="27"/>
    </row>
    <row r="1405" spans="1:13" ht="30" customHeight="1" x14ac:dyDescent="0.3">
      <c r="A1405" s="27">
        <v>52</v>
      </c>
      <c r="B1405" s="31">
        <v>43879</v>
      </c>
      <c r="C1405" s="31">
        <v>43833</v>
      </c>
      <c r="D1405" s="19" t="s">
        <v>739</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56" t="s">
        <v>299</v>
      </c>
      <c r="J1405" s="43" t="s">
        <v>740</v>
      </c>
      <c r="K1405" s="51" t="str">
        <f ca="1">LeaveTracker[[#This Row],[Days]]&amp;" "&amp;LeaveTracker[[#This Row],[Type of Leave]]</f>
        <v>2 OTHER</v>
      </c>
      <c r="L1405" s="23">
        <f ca="1">NETWORKDAYS(LeaveTracker[[#This Row],[Start Date]],LeaveTracker[[#This Row],[End Date]],lstHolidays)</f>
        <v>2</v>
      </c>
      <c r="M1405" s="27"/>
    </row>
    <row r="1406" spans="1:13" ht="30" customHeight="1" x14ac:dyDescent="0.3">
      <c r="A1406" s="27">
        <v>53</v>
      </c>
      <c r="B1406" s="31">
        <v>43879</v>
      </c>
      <c r="C1406" s="31">
        <v>43812</v>
      </c>
      <c r="D1406" s="19" t="s">
        <v>743</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56" t="s">
        <v>81</v>
      </c>
      <c r="K1406" s="51" t="str">
        <f ca="1">LeaveTracker[[#This Row],[Days]]&amp;" "&amp;LeaveTracker[[#This Row],[Type of Leave]]</f>
        <v>1 SL</v>
      </c>
      <c r="L1406" s="23">
        <f ca="1">NETWORKDAYS(LeaveTracker[[#This Row],[Start Date]],LeaveTracker[[#This Row],[End Date]],lstHolidays)</f>
        <v>1</v>
      </c>
      <c r="M1406" s="27"/>
    </row>
    <row r="1407" spans="1:13" ht="30"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56" t="s">
        <v>82</v>
      </c>
      <c r="K1407" s="51" t="str">
        <f ca="1">LeaveTracker[[#This Row],[Days]]&amp;" "&amp;LeaveTracker[[#This Row],[Type of Leave]]</f>
        <v>2 VL</v>
      </c>
      <c r="L1407" s="23">
        <f ca="1">NETWORKDAYS(LeaveTracker[[#This Row],[Start Date]],LeaveTracker[[#This Row],[End Date]],lstHolidays)</f>
        <v>2</v>
      </c>
      <c r="M1407" s="27"/>
    </row>
    <row r="1408" spans="1:13" ht="30" customHeight="1" x14ac:dyDescent="0.3">
      <c r="A1408" s="27">
        <v>55</v>
      </c>
      <c r="B1408" s="31">
        <v>43879</v>
      </c>
      <c r="C1408" s="31">
        <v>43783</v>
      </c>
      <c r="D1408" s="19" t="s">
        <v>239</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56" t="s">
        <v>81</v>
      </c>
      <c r="K1408" s="51" t="str">
        <f ca="1">LeaveTracker[[#This Row],[Days]]&amp;" "&amp;LeaveTracker[[#This Row],[Type of Leave]]</f>
        <v>3 SL</v>
      </c>
      <c r="L1408" s="23">
        <f ca="1">NETWORKDAYS(LeaveTracker[[#This Row],[Start Date]],LeaveTracker[[#This Row],[End Date]],lstHolidays)</f>
        <v>3</v>
      </c>
      <c r="M1408" s="27"/>
    </row>
    <row r="1409" spans="1:13" ht="30" customHeight="1" x14ac:dyDescent="0.3">
      <c r="A1409" s="27">
        <v>56</v>
      </c>
      <c r="B1409" s="31">
        <v>43879</v>
      </c>
      <c r="C1409" s="31">
        <v>43782</v>
      </c>
      <c r="D1409" s="19" t="s">
        <v>747</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56" t="s">
        <v>299</v>
      </c>
      <c r="J1409" s="43" t="s">
        <v>275</v>
      </c>
      <c r="K1409" s="51" t="str">
        <f ca="1">LeaveTracker[[#This Row],[Days]]&amp;" "&amp;LeaveTracker[[#This Row],[Type of Leave]]</f>
        <v>1 OTHER</v>
      </c>
      <c r="L1409" s="23">
        <f ca="1">NETWORKDAYS(LeaveTracker[[#This Row],[Start Date]],LeaveTracker[[#This Row],[End Date]],lstHolidays)</f>
        <v>1</v>
      </c>
      <c r="M1409" s="27"/>
    </row>
    <row r="1410" spans="1:13" ht="30" customHeight="1" x14ac:dyDescent="0.3">
      <c r="A1410" s="27">
        <v>57</v>
      </c>
      <c r="B1410" s="31">
        <v>43879</v>
      </c>
      <c r="C1410" s="31">
        <v>43785</v>
      </c>
      <c r="D1410" s="19" t="s">
        <v>751</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56" t="s">
        <v>299</v>
      </c>
      <c r="J1410" s="43" t="s">
        <v>300</v>
      </c>
      <c r="K1410" s="51" t="str">
        <f ca="1">LeaveTracker[[#This Row],[Days]]&amp;" "&amp;LeaveTracker[[#This Row],[Type of Leave]]</f>
        <v>1 OTHER</v>
      </c>
      <c r="L1410" s="23">
        <f ca="1">NETWORKDAYS(LeaveTracker[[#This Row],[Start Date]],LeaveTracker[[#This Row],[End Date]],lstHolidays)</f>
        <v>1</v>
      </c>
      <c r="M1410" s="27"/>
    </row>
    <row r="1411" spans="1:13" ht="30" customHeight="1" x14ac:dyDescent="0.3">
      <c r="A1411" s="27">
        <v>58</v>
      </c>
      <c r="B1411" s="31">
        <v>43879</v>
      </c>
      <c r="C1411" s="31">
        <v>43795</v>
      </c>
      <c r="D1411" s="19" t="s">
        <v>1075</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56" t="s">
        <v>82</v>
      </c>
      <c r="K1411" s="51" t="str">
        <f ca="1">LeaveTracker[[#This Row],[Days]]&amp;" "&amp;LeaveTracker[[#This Row],[Type of Leave]]</f>
        <v>4 VL</v>
      </c>
      <c r="L1411" s="23">
        <f ca="1">NETWORKDAYS(LeaveTracker[[#This Row],[Start Date]],LeaveTracker[[#This Row],[End Date]],lstHolidays)</f>
        <v>4</v>
      </c>
      <c r="M1411" s="27"/>
    </row>
    <row r="1412" spans="1:13" ht="30" customHeight="1" x14ac:dyDescent="0.3">
      <c r="A1412" s="27">
        <v>59</v>
      </c>
      <c r="B1412" s="31">
        <v>43879</v>
      </c>
      <c r="C1412" s="31">
        <v>43796</v>
      </c>
      <c r="D1412" s="20" t="s">
        <v>739</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56" t="s">
        <v>81</v>
      </c>
      <c r="K1412" s="51" t="str">
        <f ca="1">LeaveTracker[[#This Row],[Days]]&amp;" "&amp;LeaveTracker[[#This Row],[Type of Leave]]</f>
        <v>1 SL</v>
      </c>
      <c r="L1412" s="23">
        <f ca="1">NETWORKDAYS(LeaveTracker[[#This Row],[Start Date]],LeaveTracker[[#This Row],[End Date]],lstHolidays)</f>
        <v>1</v>
      </c>
      <c r="M1412" s="27"/>
    </row>
    <row r="1413" spans="1:13" ht="30"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56" t="s">
        <v>81</v>
      </c>
      <c r="K1413" s="51" t="str">
        <f ca="1">LeaveTracker[[#This Row],[Days]]&amp;" "&amp;LeaveTracker[[#This Row],[Type of Leave]]</f>
        <v>1 SL</v>
      </c>
      <c r="L1413" s="23">
        <f ca="1">NETWORKDAYS(LeaveTracker[[#This Row],[Start Date]],LeaveTracker[[#This Row],[End Date]],lstHolidays)</f>
        <v>1</v>
      </c>
      <c r="M1413" s="27"/>
    </row>
    <row r="1414" spans="1:13" ht="30" customHeight="1" x14ac:dyDescent="0.3">
      <c r="A1414" s="27">
        <v>61</v>
      </c>
      <c r="B1414" s="31">
        <v>43879</v>
      </c>
      <c r="C1414" s="31">
        <v>43815</v>
      </c>
      <c r="D1414" s="19" t="s">
        <v>754</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56" t="s">
        <v>82</v>
      </c>
      <c r="K1414" s="51" t="str">
        <f ca="1">LeaveTracker[[#This Row],[Days]]&amp;" "&amp;LeaveTracker[[#This Row],[Type of Leave]]</f>
        <v>1 VL</v>
      </c>
      <c r="L1414" s="23">
        <f ca="1">NETWORKDAYS(LeaveTracker[[#This Row],[Start Date]],LeaveTracker[[#This Row],[End Date]],lstHolidays)</f>
        <v>1</v>
      </c>
      <c r="M1414" s="27"/>
    </row>
    <row r="1415" spans="1:13" ht="30" customHeight="1" x14ac:dyDescent="0.3">
      <c r="A1415" s="27">
        <v>61</v>
      </c>
      <c r="B1415" s="31">
        <v>43879</v>
      </c>
      <c r="C1415" s="31">
        <v>43815</v>
      </c>
      <c r="D1415" s="19" t="s">
        <v>754</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56" t="s">
        <v>82</v>
      </c>
      <c r="K1415" s="51" t="str">
        <f ca="1">LeaveTracker[[#This Row],[Days]]&amp;" "&amp;LeaveTracker[[#This Row],[Type of Leave]]</f>
        <v>2 VL</v>
      </c>
      <c r="L1415" s="23">
        <f ca="1">NETWORKDAYS(LeaveTracker[[#This Row],[Start Date]],LeaveTracker[[#This Row],[End Date]],lstHolidays)</f>
        <v>2</v>
      </c>
      <c r="M1415" s="27"/>
    </row>
    <row r="1416" spans="1:13" ht="30" customHeight="1" x14ac:dyDescent="0.3">
      <c r="A1416" s="27">
        <v>62</v>
      </c>
      <c r="B1416" s="31">
        <v>43879</v>
      </c>
      <c r="C1416" s="31">
        <v>43815</v>
      </c>
      <c r="D1416" s="19" t="s">
        <v>754</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56" t="s">
        <v>82</v>
      </c>
      <c r="K1416" s="51" t="str">
        <f ca="1">LeaveTracker[[#This Row],[Days]]&amp;" "&amp;LeaveTracker[[#This Row],[Type of Leave]]</f>
        <v>1 VL</v>
      </c>
      <c r="L1416" s="23">
        <f ca="1">NETWORKDAYS(LeaveTracker[[#This Row],[Start Date]],LeaveTracker[[#This Row],[End Date]],lstHolidays)</f>
        <v>1</v>
      </c>
      <c r="M1416" s="27"/>
    </row>
    <row r="1417" spans="1:13" ht="30" customHeight="1" x14ac:dyDescent="0.3">
      <c r="A1417" s="27">
        <v>63</v>
      </c>
      <c r="B1417" s="31">
        <v>43879</v>
      </c>
      <c r="C1417" s="31">
        <v>43815</v>
      </c>
      <c r="D1417" s="19" t="s">
        <v>757</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56" t="s">
        <v>82</v>
      </c>
      <c r="K1417" s="51" t="str">
        <f ca="1">LeaveTracker[[#This Row],[Days]]&amp;" "&amp;LeaveTracker[[#This Row],[Type of Leave]]</f>
        <v>1 VL</v>
      </c>
      <c r="L1417" s="23">
        <f ca="1">NETWORKDAYS(LeaveTracker[[#This Row],[Start Date]],LeaveTracker[[#This Row],[End Date]],lstHolidays)</f>
        <v>1</v>
      </c>
      <c r="M1417" s="27"/>
    </row>
    <row r="1418" spans="1:13" ht="30" customHeight="1" x14ac:dyDescent="0.3">
      <c r="A1418" s="27">
        <v>63</v>
      </c>
      <c r="B1418" s="31">
        <v>43879</v>
      </c>
      <c r="C1418" s="31">
        <v>43815</v>
      </c>
      <c r="D1418" s="19" t="s">
        <v>757</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56" t="s">
        <v>82</v>
      </c>
      <c r="K1418" s="51" t="str">
        <f ca="1">LeaveTracker[[#This Row],[Days]]&amp;" "&amp;LeaveTracker[[#This Row],[Type of Leave]]</f>
        <v>2 VL</v>
      </c>
      <c r="L1418" s="23">
        <f ca="1">NETWORKDAYS(LeaveTracker[[#This Row],[Start Date]],LeaveTracker[[#This Row],[End Date]],lstHolidays)</f>
        <v>2</v>
      </c>
      <c r="M1418" s="27"/>
    </row>
    <row r="1419" spans="1:13" ht="30" customHeight="1" x14ac:dyDescent="0.3">
      <c r="A1419" s="27">
        <v>64</v>
      </c>
      <c r="B1419" s="31">
        <v>43879</v>
      </c>
      <c r="C1419" s="31">
        <v>43815</v>
      </c>
      <c r="D1419" s="19" t="s">
        <v>262</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56" t="s">
        <v>82</v>
      </c>
      <c r="K1419" s="51" t="str">
        <f ca="1">LeaveTracker[[#This Row],[Days]]&amp;" "&amp;LeaveTracker[[#This Row],[Type of Leave]]</f>
        <v>1 VL</v>
      </c>
      <c r="L1419" s="23">
        <f ca="1">NETWORKDAYS(LeaveTracker[[#This Row],[Start Date]],LeaveTracker[[#This Row],[End Date]],lstHolidays)</f>
        <v>1</v>
      </c>
      <c r="M1419" s="27"/>
    </row>
    <row r="1420" spans="1:13" ht="30" customHeight="1" x14ac:dyDescent="0.3">
      <c r="A1420" s="27">
        <v>64</v>
      </c>
      <c r="B1420" s="31">
        <v>43879</v>
      </c>
      <c r="C1420" s="31">
        <v>43815</v>
      </c>
      <c r="D1420" s="19" t="s">
        <v>262</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56" t="s">
        <v>82</v>
      </c>
      <c r="K1420" s="51" t="str">
        <f ca="1">LeaveTracker[[#This Row],[Days]]&amp;" "&amp;LeaveTracker[[#This Row],[Type of Leave]]</f>
        <v>2 VL</v>
      </c>
      <c r="L1420" s="23">
        <f ca="1">NETWORKDAYS(LeaveTracker[[#This Row],[Start Date]],LeaveTracker[[#This Row],[End Date]],lstHolidays)</f>
        <v>2</v>
      </c>
      <c r="M1420" s="27"/>
    </row>
    <row r="1421" spans="1:13" ht="30" customHeight="1" x14ac:dyDescent="0.3">
      <c r="A1421" s="27">
        <v>65</v>
      </c>
      <c r="B1421" s="31">
        <v>43879</v>
      </c>
      <c r="C1421" s="31">
        <v>43832</v>
      </c>
      <c r="D1421" s="19" t="s">
        <v>259</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56" t="s">
        <v>82</v>
      </c>
      <c r="K1421" s="51" t="str">
        <f ca="1">LeaveTracker[[#This Row],[Days]]&amp;" "&amp;LeaveTracker[[#This Row],[Type of Leave]]</f>
        <v>1 VL</v>
      </c>
      <c r="L1421" s="23">
        <f ca="1">NETWORKDAYS(LeaveTracker[[#This Row],[Start Date]],LeaveTracker[[#This Row],[End Date]],lstHolidays)</f>
        <v>1</v>
      </c>
      <c r="M1421" s="27"/>
    </row>
    <row r="1422" spans="1:13" ht="30" customHeight="1" x14ac:dyDescent="0.3">
      <c r="A1422" s="27">
        <v>65</v>
      </c>
      <c r="B1422" s="31">
        <v>43879</v>
      </c>
      <c r="C1422" s="31">
        <v>43832</v>
      </c>
      <c r="D1422" s="20" t="s">
        <v>259</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57" t="s">
        <v>82</v>
      </c>
      <c r="K1422" s="51" t="str">
        <f ca="1">LeaveTracker[[#This Row],[Days]]&amp;" "&amp;LeaveTracker[[#This Row],[Type of Leave]]</f>
        <v>2 VL</v>
      </c>
      <c r="L1422" s="23">
        <f ca="1">NETWORKDAYS(LeaveTracker[[#This Row],[Start Date]],LeaveTracker[[#This Row],[End Date]],lstHolidays)</f>
        <v>2</v>
      </c>
      <c r="M1422" s="27"/>
    </row>
    <row r="1423" spans="1:13" ht="30" customHeight="1" x14ac:dyDescent="0.3">
      <c r="A1423" s="27">
        <v>66</v>
      </c>
      <c r="B1423" s="31">
        <v>43879</v>
      </c>
      <c r="C1423" s="31">
        <v>43815</v>
      </c>
      <c r="D1423" s="19" t="s">
        <v>259</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57" t="s">
        <v>82</v>
      </c>
      <c r="K1423" s="51" t="str">
        <f ca="1">LeaveTracker[[#This Row],[Days]]&amp;" "&amp;LeaveTracker[[#This Row],[Type of Leave]]</f>
        <v>5 VL</v>
      </c>
      <c r="L1423" s="23">
        <f ca="1">NETWORKDAYS(LeaveTracker[[#This Row],[Start Date]],LeaveTracker[[#This Row],[End Date]],lstHolidays)</f>
        <v>5</v>
      </c>
      <c r="M1423" s="27"/>
    </row>
    <row r="1424" spans="1:13" ht="30" customHeight="1" x14ac:dyDescent="0.3">
      <c r="A1424" s="27">
        <v>67</v>
      </c>
      <c r="B1424" s="31">
        <v>43879</v>
      </c>
      <c r="C1424" s="31">
        <v>43786</v>
      </c>
      <c r="D1424" s="20" t="s">
        <v>253</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56" t="s">
        <v>299</v>
      </c>
      <c r="J1424" s="43" t="s">
        <v>306</v>
      </c>
      <c r="K1424" s="51" t="str">
        <f ca="1">LeaveTracker[[#This Row],[Days]]&amp;" "&amp;LeaveTracker[[#This Row],[Type of Leave]]</f>
        <v>1 OTHER</v>
      </c>
      <c r="L1424" s="23">
        <f ca="1">NETWORKDAYS(LeaveTracker[[#This Row],[Start Date]],LeaveTracker[[#This Row],[End Date]],lstHolidays)</f>
        <v>1</v>
      </c>
      <c r="M1424" s="27"/>
    </row>
    <row r="1425" spans="1:13" ht="30" customHeight="1" x14ac:dyDescent="0.3">
      <c r="A1425" s="27">
        <v>67</v>
      </c>
      <c r="B1425" s="31">
        <v>43879</v>
      </c>
      <c r="C1425" s="31">
        <v>43786</v>
      </c>
      <c r="D1425" s="20" t="s">
        <v>253</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56" t="s">
        <v>299</v>
      </c>
      <c r="J1425" s="43" t="s">
        <v>306</v>
      </c>
      <c r="K1425" s="51" t="str">
        <f ca="1">LeaveTracker[[#This Row],[Days]]&amp;" "&amp;LeaveTracker[[#This Row],[Type of Leave]]</f>
        <v>1 OTHER</v>
      </c>
      <c r="L1425" s="23">
        <f ca="1">NETWORKDAYS(LeaveTracker[[#This Row],[Start Date]],LeaveTracker[[#This Row],[End Date]],lstHolidays)</f>
        <v>1</v>
      </c>
      <c r="M1425" s="27"/>
    </row>
    <row r="1426" spans="1:13" ht="30" customHeight="1" x14ac:dyDescent="0.3">
      <c r="A1426" s="27">
        <v>67</v>
      </c>
      <c r="B1426" s="31">
        <v>43879</v>
      </c>
      <c r="C1426" s="31">
        <v>43786</v>
      </c>
      <c r="D1426" s="20" t="s">
        <v>253</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56" t="s">
        <v>299</v>
      </c>
      <c r="J1426" s="43" t="s">
        <v>306</v>
      </c>
      <c r="K1426" s="51" t="str">
        <f ca="1">LeaveTracker[[#This Row],[Days]]&amp;" "&amp;LeaveTracker[[#This Row],[Type of Leave]]</f>
        <v>1 OTHER</v>
      </c>
      <c r="L1426" s="23">
        <f ca="1">NETWORKDAYS(LeaveTracker[[#This Row],[Start Date]],LeaveTracker[[#This Row],[End Date]],lstHolidays)</f>
        <v>1</v>
      </c>
      <c r="M1426" s="27"/>
    </row>
    <row r="1427" spans="1:13" ht="30" customHeight="1" x14ac:dyDescent="0.3">
      <c r="A1427" s="27">
        <v>67</v>
      </c>
      <c r="B1427" s="31">
        <v>43879</v>
      </c>
      <c r="C1427" s="31">
        <v>43786</v>
      </c>
      <c r="D1427" s="20" t="s">
        <v>253</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56" t="s">
        <v>299</v>
      </c>
      <c r="J1427" s="43" t="s">
        <v>306</v>
      </c>
      <c r="K1427" s="51" t="str">
        <f ca="1">LeaveTracker[[#This Row],[Days]]&amp;" "&amp;LeaveTracker[[#This Row],[Type of Leave]]</f>
        <v>1 OTHER</v>
      </c>
      <c r="L1427" s="23">
        <f ca="1">NETWORKDAYS(LeaveTracker[[#This Row],[Start Date]],LeaveTracker[[#This Row],[End Date]],lstHolidays)</f>
        <v>1</v>
      </c>
      <c r="M1427" s="27"/>
    </row>
    <row r="1428" spans="1:13" ht="30" customHeight="1" x14ac:dyDescent="0.3">
      <c r="A1428" s="27">
        <v>67</v>
      </c>
      <c r="B1428" s="31">
        <v>43879</v>
      </c>
      <c r="C1428" s="31">
        <v>43786</v>
      </c>
      <c r="D1428" s="20" t="s">
        <v>253</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56" t="s">
        <v>299</v>
      </c>
      <c r="J1428" s="43" t="s">
        <v>306</v>
      </c>
      <c r="K1428" s="51" t="str">
        <f ca="1">LeaveTracker[[#This Row],[Days]]&amp;" "&amp;LeaveTracker[[#This Row],[Type of Leave]]</f>
        <v>1 OTHER</v>
      </c>
      <c r="L1428" s="23">
        <f ca="1">NETWORKDAYS(LeaveTracker[[#This Row],[Start Date]],LeaveTracker[[#This Row],[End Date]],lstHolidays)</f>
        <v>1</v>
      </c>
      <c r="M1428" s="27"/>
    </row>
    <row r="1429" spans="1:13" ht="30" customHeight="1" x14ac:dyDescent="0.3">
      <c r="A1429" s="27">
        <v>68</v>
      </c>
      <c r="B1429" s="31">
        <v>43879</v>
      </c>
      <c r="C1429" s="31">
        <v>43809</v>
      </c>
      <c r="D1429" s="20" t="s">
        <v>247</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56" t="s">
        <v>299</v>
      </c>
      <c r="J1429" s="43" t="s">
        <v>158</v>
      </c>
      <c r="K1429" s="51" t="str">
        <f ca="1">LeaveTracker[[#This Row],[Days]]&amp;" "&amp;LeaveTracker[[#This Row],[Type of Leave]]</f>
        <v>1 OTHER</v>
      </c>
      <c r="L1429" s="23">
        <f ca="1">NETWORKDAYS(LeaveTracker[[#This Row],[Start Date]],LeaveTracker[[#This Row],[End Date]],lstHolidays)</f>
        <v>1</v>
      </c>
      <c r="M1429" s="27"/>
    </row>
    <row r="1430" spans="1:13" ht="30" customHeight="1" x14ac:dyDescent="0.3">
      <c r="A1430" s="27">
        <v>69</v>
      </c>
      <c r="B1430" s="31">
        <v>43879</v>
      </c>
      <c r="C1430" s="31">
        <v>43820</v>
      </c>
      <c r="D1430" s="20" t="s">
        <v>247</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56" t="s">
        <v>81</v>
      </c>
      <c r="K1430" s="51" t="str">
        <f ca="1">LeaveTracker[[#This Row],[Days]]&amp;" "&amp;LeaveTracker[[#This Row],[Type of Leave]]</f>
        <v>1 SL</v>
      </c>
      <c r="L1430" s="23">
        <f ca="1">NETWORKDAYS(LeaveTracker[[#This Row],[Start Date]],LeaveTracker[[#This Row],[End Date]],lstHolidays)</f>
        <v>1</v>
      </c>
      <c r="M1430" s="27"/>
    </row>
    <row r="1431" spans="1:13" ht="30" customHeight="1" x14ac:dyDescent="0.3">
      <c r="A1431" s="27">
        <v>70</v>
      </c>
      <c r="B1431" s="31">
        <v>43879</v>
      </c>
      <c r="C1431" s="31">
        <v>43803</v>
      </c>
      <c r="D1431" s="20" t="s">
        <v>253</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56" t="s">
        <v>299</v>
      </c>
      <c r="J1431" s="43" t="s">
        <v>758</v>
      </c>
      <c r="K1431" s="51" t="str">
        <f ca="1">LeaveTracker[[#This Row],[Days]]&amp;" "&amp;LeaveTracker[[#This Row],[Type of Leave]]</f>
        <v>1 OTHER</v>
      </c>
      <c r="L1431" s="23">
        <f ca="1">NETWORKDAYS(LeaveTracker[[#This Row],[Start Date]],LeaveTracker[[#This Row],[End Date]],lstHolidays)</f>
        <v>1</v>
      </c>
      <c r="M1431" s="27"/>
    </row>
    <row r="1432" spans="1:13" ht="30" customHeight="1" x14ac:dyDescent="0.3">
      <c r="A1432" s="27">
        <v>71</v>
      </c>
      <c r="B1432" s="31">
        <v>43879</v>
      </c>
      <c r="C1432" s="31">
        <v>43787</v>
      </c>
      <c r="D1432" s="20" t="s">
        <v>247</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56" t="s">
        <v>81</v>
      </c>
      <c r="K1432" s="51" t="str">
        <f ca="1">LeaveTracker[[#This Row],[Days]]&amp;" "&amp;LeaveTracker[[#This Row],[Type of Leave]]</f>
        <v>1 SL</v>
      </c>
      <c r="L1432" s="23">
        <f ca="1">NETWORKDAYS(LeaveTracker[[#This Row],[Start Date]],LeaveTracker[[#This Row],[End Date]],lstHolidays)</f>
        <v>1</v>
      </c>
      <c r="M1432" s="27"/>
    </row>
    <row r="1433" spans="1:13" ht="30" customHeight="1" x14ac:dyDescent="0.3">
      <c r="A1433" s="27">
        <v>72</v>
      </c>
      <c r="B1433" s="31">
        <v>43879</v>
      </c>
      <c r="C1433" s="31">
        <v>43803</v>
      </c>
      <c r="D1433" s="20" t="s">
        <v>253</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56" t="s">
        <v>81</v>
      </c>
      <c r="K1433" s="51" t="str">
        <f ca="1">LeaveTracker[[#This Row],[Days]]&amp;" "&amp;LeaveTracker[[#This Row],[Type of Leave]]</f>
        <v>2 SL</v>
      </c>
      <c r="L1433" s="23">
        <f ca="1">NETWORKDAYS(LeaveTracker[[#This Row],[Start Date]],LeaveTracker[[#This Row],[End Date]],lstHolidays)</f>
        <v>2</v>
      </c>
      <c r="M1433" s="27"/>
    </row>
    <row r="1434" spans="1:13" ht="30" customHeight="1" x14ac:dyDescent="0.3">
      <c r="A1434" s="27">
        <v>73</v>
      </c>
      <c r="B1434" s="31">
        <v>43879</v>
      </c>
      <c r="C1434" s="31">
        <v>43797</v>
      </c>
      <c r="D1434" s="20" t="s">
        <v>1075</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56" t="s">
        <v>81</v>
      </c>
      <c r="K1434" s="51" t="str">
        <f ca="1">LeaveTracker[[#This Row],[Days]]&amp;" "&amp;LeaveTracker[[#This Row],[Type of Leave]]</f>
        <v>1 SL</v>
      </c>
      <c r="L1434" s="23">
        <f ca="1">NETWORKDAYS(LeaveTracker[[#This Row],[Start Date]],LeaveTracker[[#This Row],[End Date]],lstHolidays)</f>
        <v>1</v>
      </c>
      <c r="M1434" s="27"/>
    </row>
    <row r="1435" spans="1:13" ht="30" customHeight="1" x14ac:dyDescent="0.3">
      <c r="A1435" s="27">
        <v>74</v>
      </c>
      <c r="B1435" s="31">
        <v>43879</v>
      </c>
      <c r="C1435" s="31">
        <v>43787</v>
      </c>
      <c r="D1435" s="19" t="s">
        <v>229</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56" t="s">
        <v>299</v>
      </c>
      <c r="J1435" s="43" t="s">
        <v>300</v>
      </c>
      <c r="K1435" s="51" t="str">
        <f ca="1">LeaveTracker[[#This Row],[Days]]&amp;" "&amp;LeaveTracker[[#This Row],[Type of Leave]]</f>
        <v>5 OTHER</v>
      </c>
      <c r="L1435" s="23">
        <f ca="1">NETWORKDAYS(LeaveTracker[[#This Row],[Start Date]],LeaveTracker[[#This Row],[End Date]],lstHolidays)</f>
        <v>5</v>
      </c>
      <c r="M1435" s="27"/>
    </row>
    <row r="1436" spans="1:13" ht="30" customHeight="1" x14ac:dyDescent="0.3">
      <c r="A1436" s="27">
        <v>75</v>
      </c>
      <c r="B1436" s="31">
        <v>43879</v>
      </c>
      <c r="C1436" s="31">
        <v>43811</v>
      </c>
      <c r="D1436" s="19" t="s">
        <v>229</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56" t="s">
        <v>299</v>
      </c>
      <c r="J1436" s="43" t="s">
        <v>105</v>
      </c>
      <c r="K1436" s="51" t="str">
        <f ca="1">LeaveTracker[[#This Row],[Days]]&amp;" "&amp;LeaveTracker[[#This Row],[Type of Leave]]</f>
        <v>1 OTHER</v>
      </c>
      <c r="L1436" s="23">
        <f ca="1">NETWORKDAYS(LeaveTracker[[#This Row],[Start Date]],LeaveTracker[[#This Row],[End Date]],lstHolidays)</f>
        <v>1</v>
      </c>
      <c r="M1436" s="27"/>
    </row>
    <row r="1437" spans="1:13" ht="30" customHeight="1" x14ac:dyDescent="0.3">
      <c r="A1437" s="27">
        <v>76</v>
      </c>
      <c r="B1437" s="31">
        <v>43879</v>
      </c>
      <c r="C1437" s="31">
        <v>43836</v>
      </c>
      <c r="D1437" s="19" t="s">
        <v>760</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56" t="s">
        <v>299</v>
      </c>
      <c r="J1437" s="43" t="s">
        <v>105</v>
      </c>
      <c r="K1437" s="51" t="str">
        <f ca="1">LeaveTracker[[#This Row],[Days]]&amp;" "&amp;LeaveTracker[[#This Row],[Type of Leave]]</f>
        <v>1 OTHER</v>
      </c>
      <c r="L1437" s="23">
        <f ca="1">NETWORKDAYS(LeaveTracker[[#This Row],[Start Date]],LeaveTracker[[#This Row],[End Date]],lstHolidays)</f>
        <v>1</v>
      </c>
      <c r="M1437" s="27"/>
    </row>
    <row r="1438" spans="1:13" ht="30" customHeight="1" x14ac:dyDescent="0.3">
      <c r="A1438" s="27">
        <v>77</v>
      </c>
      <c r="B1438" s="31">
        <v>43879</v>
      </c>
      <c r="C1438" s="31">
        <v>43836</v>
      </c>
      <c r="D1438" s="19" t="s">
        <v>466</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56" t="s">
        <v>299</v>
      </c>
      <c r="J1438" s="43" t="s">
        <v>646</v>
      </c>
      <c r="K1438" s="51" t="str">
        <f ca="1">LeaveTracker[[#This Row],[Days]]&amp;" "&amp;LeaveTracker[[#This Row],[Type of Leave]]</f>
        <v>2 OTHER</v>
      </c>
      <c r="L1438" s="23">
        <f ca="1">NETWORKDAYS(LeaveTracker[[#This Row],[Start Date]],LeaveTracker[[#This Row],[End Date]],lstHolidays)</f>
        <v>2</v>
      </c>
      <c r="M1438" s="27"/>
    </row>
    <row r="1439" spans="1:13" ht="30" customHeight="1" x14ac:dyDescent="0.3">
      <c r="A1439" s="27">
        <v>78</v>
      </c>
      <c r="B1439" s="31">
        <v>43879</v>
      </c>
      <c r="C1439" s="31">
        <v>43822</v>
      </c>
      <c r="D1439" s="19" t="s">
        <v>305</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56" t="s">
        <v>299</v>
      </c>
      <c r="J1439" s="43" t="s">
        <v>300</v>
      </c>
      <c r="K1439" s="51" t="str">
        <f ca="1">LeaveTracker[[#This Row],[Days]]&amp;" "&amp;LeaveTracker[[#This Row],[Type of Leave]]</f>
        <v>2 OTHER</v>
      </c>
      <c r="L1439" s="23">
        <f ca="1">NETWORKDAYS(LeaveTracker[[#This Row],[Start Date]],LeaveTracker[[#This Row],[End Date]],lstHolidays)</f>
        <v>2</v>
      </c>
      <c r="M1439" s="27"/>
    </row>
    <row r="1440" spans="1:13" ht="30" customHeight="1" x14ac:dyDescent="0.3">
      <c r="A1440" s="27">
        <v>78</v>
      </c>
      <c r="B1440" s="31">
        <v>43879</v>
      </c>
      <c r="C1440" s="31">
        <v>43822</v>
      </c>
      <c r="D1440" s="19" t="s">
        <v>305</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56" t="s">
        <v>299</v>
      </c>
      <c r="J1440" s="43" t="s">
        <v>300</v>
      </c>
      <c r="K1440" s="51" t="str">
        <f ca="1">LeaveTracker[[#This Row],[Days]]&amp;" "&amp;LeaveTracker[[#This Row],[Type of Leave]]</f>
        <v>2 OTHER</v>
      </c>
      <c r="L1440" s="23">
        <f ca="1">NETWORKDAYS(LeaveTracker[[#This Row],[Start Date]],LeaveTracker[[#This Row],[End Date]],lstHolidays)</f>
        <v>2</v>
      </c>
      <c r="M1440" s="27"/>
    </row>
    <row r="1441" spans="1:13" ht="30" customHeight="1" x14ac:dyDescent="0.3">
      <c r="A1441" s="27">
        <v>78</v>
      </c>
      <c r="B1441" s="31">
        <v>43879</v>
      </c>
      <c r="C1441" s="31">
        <v>43822</v>
      </c>
      <c r="D1441" s="19" t="s">
        <v>305</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56" t="s">
        <v>299</v>
      </c>
      <c r="J1441" s="43" t="s">
        <v>300</v>
      </c>
      <c r="K1441" s="51" t="str">
        <f ca="1">LeaveTracker[[#This Row],[Days]]&amp;" "&amp;LeaveTracker[[#This Row],[Type of Leave]]</f>
        <v>1 OTHER</v>
      </c>
      <c r="L1441" s="23">
        <f ca="1">NETWORKDAYS(LeaveTracker[[#This Row],[Start Date]],LeaveTracker[[#This Row],[End Date]],lstHolidays)</f>
        <v>1</v>
      </c>
      <c r="M1441" s="27"/>
    </row>
    <row r="1442" spans="1:13" ht="30" customHeight="1" x14ac:dyDescent="0.3">
      <c r="A1442" s="27">
        <v>79</v>
      </c>
      <c r="B1442" s="31">
        <v>43879</v>
      </c>
      <c r="C1442" s="31">
        <v>43815</v>
      </c>
      <c r="D1442" s="19" t="s">
        <v>682</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56" t="s">
        <v>299</v>
      </c>
      <c r="J1442" s="43" t="s">
        <v>105</v>
      </c>
      <c r="K1442" s="51" t="str">
        <f ca="1">LeaveTracker[[#This Row],[Days]]&amp;" "&amp;LeaveTracker[[#This Row],[Type of Leave]]</f>
        <v>1 OTHER</v>
      </c>
      <c r="L1442" s="23">
        <f ca="1">NETWORKDAYS(LeaveTracker[[#This Row],[Start Date]],LeaveTracker[[#This Row],[End Date]],lstHolidays)</f>
        <v>1</v>
      </c>
      <c r="M1442" s="27"/>
    </row>
    <row r="1443" spans="1:13" ht="30" customHeight="1" x14ac:dyDescent="0.3">
      <c r="A1443" s="27">
        <v>79</v>
      </c>
      <c r="B1443" s="31">
        <v>43879</v>
      </c>
      <c r="C1443" s="31">
        <v>43815</v>
      </c>
      <c r="D1443" s="19" t="s">
        <v>682</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56" t="s">
        <v>299</v>
      </c>
      <c r="J1443" s="43" t="s">
        <v>105</v>
      </c>
      <c r="K1443" s="51" t="str">
        <f ca="1">LeaveTracker[[#This Row],[Days]]&amp;" "&amp;LeaveTracker[[#This Row],[Type of Leave]]</f>
        <v>1 OTHER</v>
      </c>
      <c r="L1443" s="23">
        <f ca="1">NETWORKDAYS(LeaveTracker[[#This Row],[Start Date]],LeaveTracker[[#This Row],[End Date]],lstHolidays)</f>
        <v>1</v>
      </c>
      <c r="M1443" s="27"/>
    </row>
    <row r="1444" spans="1:13" ht="30" customHeight="1" x14ac:dyDescent="0.3">
      <c r="A1444" s="27">
        <v>80</v>
      </c>
      <c r="B1444" s="31">
        <v>43879</v>
      </c>
      <c r="C1444" s="31">
        <v>43817</v>
      </c>
      <c r="D1444" s="19" t="s">
        <v>425</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56" t="s">
        <v>81</v>
      </c>
      <c r="K1444" s="51" t="str">
        <f ca="1">LeaveTracker[[#This Row],[Days]]&amp;" "&amp;LeaveTracker[[#This Row],[Type of Leave]]</f>
        <v>5 SL</v>
      </c>
      <c r="L1444" s="23">
        <f ca="1">NETWORKDAYS(LeaveTracker[[#This Row],[Start Date]],LeaveTracker[[#This Row],[End Date]],lstHolidays)</f>
        <v>5</v>
      </c>
      <c r="M1444" s="27"/>
    </row>
    <row r="1445" spans="1:13" ht="30" customHeight="1" x14ac:dyDescent="0.3">
      <c r="A1445" s="27">
        <v>80</v>
      </c>
      <c r="B1445" s="31">
        <v>43879</v>
      </c>
      <c r="C1445" s="31">
        <v>43817</v>
      </c>
      <c r="D1445" s="19" t="s">
        <v>425</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56" t="s">
        <v>81</v>
      </c>
      <c r="K1445" s="51" t="str">
        <f ca="1">LeaveTracker[[#This Row],[Days]]&amp;" "&amp;LeaveTracker[[#This Row],[Type of Leave]]</f>
        <v>5 SL</v>
      </c>
      <c r="L1445" s="23">
        <f ca="1">NETWORKDAYS(LeaveTracker[[#This Row],[Start Date]],LeaveTracker[[#This Row],[End Date]],lstHolidays)</f>
        <v>5</v>
      </c>
      <c r="M1445" s="27"/>
    </row>
    <row r="1446" spans="1:13" ht="30" customHeight="1" x14ac:dyDescent="0.3">
      <c r="A1446" s="27">
        <v>80</v>
      </c>
      <c r="B1446" s="31">
        <v>43879</v>
      </c>
      <c r="C1446" s="31">
        <v>43817</v>
      </c>
      <c r="D1446" s="19" t="s">
        <v>425</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56" t="s">
        <v>81</v>
      </c>
      <c r="K1446" s="51" t="str">
        <f ca="1">LeaveTracker[[#This Row],[Days]]&amp;" "&amp;LeaveTracker[[#This Row],[Type of Leave]]</f>
        <v>5 SL</v>
      </c>
      <c r="L1446" s="23">
        <f ca="1">NETWORKDAYS(LeaveTracker[[#This Row],[Start Date]],LeaveTracker[[#This Row],[End Date]],lstHolidays)</f>
        <v>5</v>
      </c>
      <c r="M1446" s="27"/>
    </row>
    <row r="1447" spans="1:13" ht="30" customHeight="1" x14ac:dyDescent="0.3">
      <c r="A1447" s="27">
        <v>80</v>
      </c>
      <c r="B1447" s="31">
        <v>43879</v>
      </c>
      <c r="C1447" s="31">
        <v>43817</v>
      </c>
      <c r="D1447" s="19" t="s">
        <v>425</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56" t="s">
        <v>81</v>
      </c>
      <c r="K1447" s="51" t="str">
        <f ca="1">LeaveTracker[[#This Row],[Days]]&amp;" "&amp;LeaveTracker[[#This Row],[Type of Leave]]</f>
        <v>5 SL</v>
      </c>
      <c r="L1447" s="23">
        <f ca="1">NETWORKDAYS(LeaveTracker[[#This Row],[Start Date]],LeaveTracker[[#This Row],[End Date]],lstHolidays)</f>
        <v>5</v>
      </c>
      <c r="M1447" s="27"/>
    </row>
    <row r="1448" spans="1:13" ht="30" customHeight="1" x14ac:dyDescent="0.3">
      <c r="A1448" s="27">
        <v>80</v>
      </c>
      <c r="B1448" s="31">
        <v>43879</v>
      </c>
      <c r="C1448" s="31">
        <v>43817</v>
      </c>
      <c r="D1448" s="19" t="s">
        <v>425</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56" t="s">
        <v>81</v>
      </c>
      <c r="K1448" s="51" t="str">
        <f ca="1">LeaveTracker[[#This Row],[Days]]&amp;" "&amp;LeaveTracker[[#This Row],[Type of Leave]]</f>
        <v>5 SL</v>
      </c>
      <c r="L1448" s="23">
        <f ca="1">NETWORKDAYS(LeaveTracker[[#This Row],[Start Date]],LeaveTracker[[#This Row],[End Date]],lstHolidays)</f>
        <v>5</v>
      </c>
      <c r="M1448" s="27"/>
    </row>
    <row r="1449" spans="1:13" ht="30" customHeight="1" x14ac:dyDescent="0.3">
      <c r="A1449" s="27">
        <v>80</v>
      </c>
      <c r="B1449" s="31">
        <v>43879</v>
      </c>
      <c r="C1449" s="31">
        <v>43817</v>
      </c>
      <c r="D1449" s="19" t="s">
        <v>425</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56" t="s">
        <v>81</v>
      </c>
      <c r="K1449" s="51" t="str">
        <f ca="1">LeaveTracker[[#This Row],[Days]]&amp;" "&amp;LeaveTracker[[#This Row],[Type of Leave]]</f>
        <v>5 SL</v>
      </c>
      <c r="L1449" s="23">
        <f ca="1">NETWORKDAYS(LeaveTracker[[#This Row],[Start Date]],LeaveTracker[[#This Row],[End Date]],lstHolidays)</f>
        <v>5</v>
      </c>
      <c r="M1449" s="27"/>
    </row>
    <row r="1450" spans="1:13" ht="30" customHeight="1" x14ac:dyDescent="0.3">
      <c r="A1450" s="27">
        <v>80</v>
      </c>
      <c r="B1450" s="31">
        <v>43879</v>
      </c>
      <c r="C1450" s="31">
        <v>43817</v>
      </c>
      <c r="D1450" s="19" t="s">
        <v>425</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56" t="s">
        <v>81</v>
      </c>
      <c r="K1450" s="51" t="str">
        <f ca="1">LeaveTracker[[#This Row],[Days]]&amp;" "&amp;LeaveTracker[[#This Row],[Type of Leave]]</f>
        <v>1 SL</v>
      </c>
      <c r="L1450" s="23">
        <f ca="1">NETWORKDAYS(LeaveTracker[[#This Row],[Start Date]],LeaveTracker[[#This Row],[End Date]],lstHolidays)</f>
        <v>1</v>
      </c>
      <c r="M1450" s="27"/>
    </row>
    <row r="1451" spans="1:13" ht="30" customHeight="1" x14ac:dyDescent="0.3">
      <c r="A1451" s="27">
        <v>80</v>
      </c>
      <c r="B1451" s="31">
        <v>43879</v>
      </c>
      <c r="C1451" s="31">
        <v>43817</v>
      </c>
      <c r="D1451" s="19" t="s">
        <v>425</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56" t="s">
        <v>81</v>
      </c>
      <c r="K1451" s="51" t="str">
        <f ca="1">LeaveTracker[[#This Row],[Days]]&amp;" "&amp;LeaveTracker[[#This Row],[Type of Leave]]</f>
        <v>2 SL</v>
      </c>
      <c r="L1451" s="23">
        <f ca="1">NETWORKDAYS(LeaveTracker[[#This Row],[Start Date]],LeaveTracker[[#This Row],[End Date]],lstHolidays)</f>
        <v>2</v>
      </c>
      <c r="M1451" s="27"/>
    </row>
    <row r="1452" spans="1:13" ht="30" customHeight="1" x14ac:dyDescent="0.3">
      <c r="A1452" s="27">
        <v>81</v>
      </c>
      <c r="B1452" s="31">
        <v>43879</v>
      </c>
      <c r="C1452" s="31">
        <v>43817</v>
      </c>
      <c r="D1452" s="19" t="s">
        <v>349</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56" t="s">
        <v>81</v>
      </c>
      <c r="K1452" s="51" t="str">
        <f ca="1">LeaveTracker[[#This Row],[Days]]&amp;" "&amp;LeaveTracker[[#This Row],[Type of Leave]]</f>
        <v>1 SL</v>
      </c>
      <c r="L1452" s="23">
        <f ca="1">NETWORKDAYS(LeaveTracker[[#This Row],[Start Date]],LeaveTracker[[#This Row],[End Date]],lstHolidays)</f>
        <v>1</v>
      </c>
      <c r="M1452" s="27"/>
    </row>
    <row r="1453" spans="1:13" ht="30" customHeight="1" x14ac:dyDescent="0.3">
      <c r="A1453" s="27">
        <v>81</v>
      </c>
      <c r="B1453" s="31">
        <v>43879</v>
      </c>
      <c r="C1453" s="31">
        <v>43817</v>
      </c>
      <c r="D1453" s="19" t="s">
        <v>349</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56" t="s">
        <v>81</v>
      </c>
      <c r="K1453" s="51" t="str">
        <f ca="1">LeaveTracker[[#This Row],[Days]]&amp;" "&amp;LeaveTracker[[#This Row],[Type of Leave]]</f>
        <v>2 SL</v>
      </c>
      <c r="L1453" s="23">
        <f ca="1">NETWORKDAYS(LeaveTracker[[#This Row],[Start Date]],LeaveTracker[[#This Row],[End Date]],lstHolidays)</f>
        <v>2</v>
      </c>
      <c r="M1453" s="27"/>
    </row>
    <row r="1454" spans="1:13" ht="30" customHeight="1" x14ac:dyDescent="0.3">
      <c r="A1454" s="27">
        <v>82</v>
      </c>
      <c r="B1454" s="31">
        <v>43879</v>
      </c>
      <c r="C1454" s="31">
        <v>43812</v>
      </c>
      <c r="D1454" s="19" t="s">
        <v>506</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56" t="s">
        <v>299</v>
      </c>
      <c r="J1454" s="43" t="s">
        <v>306</v>
      </c>
      <c r="K1454" s="51" t="str">
        <f ca="1">LeaveTracker[[#This Row],[Days]]&amp;" "&amp;LeaveTracker[[#This Row],[Type of Leave]]</f>
        <v>1 OTHER</v>
      </c>
      <c r="L1454" s="23">
        <f ca="1">NETWORKDAYS(LeaveTracker[[#This Row],[Start Date]],LeaveTracker[[#This Row],[End Date]],lstHolidays)</f>
        <v>1</v>
      </c>
      <c r="M1454" s="27"/>
    </row>
    <row r="1455" spans="1:13" ht="30" customHeight="1" x14ac:dyDescent="0.3">
      <c r="A1455" s="27">
        <v>82</v>
      </c>
      <c r="B1455" s="31">
        <v>43879</v>
      </c>
      <c r="C1455" s="31">
        <v>43812</v>
      </c>
      <c r="D1455" s="19" t="s">
        <v>506</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56" t="s">
        <v>299</v>
      </c>
      <c r="J1455" s="43" t="s">
        <v>306</v>
      </c>
      <c r="K1455" s="51" t="str">
        <f ca="1">LeaveTracker[[#This Row],[Days]]&amp;" "&amp;LeaveTracker[[#This Row],[Type of Leave]]</f>
        <v>1 OTHER</v>
      </c>
      <c r="L1455" s="23">
        <f ca="1">NETWORKDAYS(LeaveTracker[[#This Row],[Start Date]],LeaveTracker[[#This Row],[End Date]],lstHolidays)</f>
        <v>1</v>
      </c>
      <c r="M1455" s="27"/>
    </row>
    <row r="1456" spans="1:13" ht="30" customHeight="1" x14ac:dyDescent="0.3">
      <c r="A1456" s="27">
        <v>83</v>
      </c>
      <c r="B1456" s="31">
        <v>43879</v>
      </c>
      <c r="C1456" s="31">
        <v>43812</v>
      </c>
      <c r="D1456" s="20" t="s">
        <v>778</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56" t="s">
        <v>82</v>
      </c>
      <c r="K1456" s="51" t="str">
        <f ca="1">LeaveTracker[[#This Row],[Days]]&amp;" "&amp;LeaveTracker[[#This Row],[Type of Leave]]</f>
        <v>1 VL</v>
      </c>
      <c r="L1456" s="23">
        <f ca="1">NETWORKDAYS(LeaveTracker[[#This Row],[Start Date]],LeaveTracker[[#This Row],[End Date]],lstHolidays)</f>
        <v>1</v>
      </c>
      <c r="M1456" s="27"/>
    </row>
    <row r="1457" spans="1:13" ht="30" customHeight="1" x14ac:dyDescent="0.3">
      <c r="A1457" s="27">
        <v>83</v>
      </c>
      <c r="B1457" s="31">
        <v>43879</v>
      </c>
      <c r="C1457" s="31">
        <v>43812</v>
      </c>
      <c r="D1457" s="20" t="s">
        <v>778</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56" t="s">
        <v>82</v>
      </c>
      <c r="K1457" s="51" t="str">
        <f ca="1">LeaveTracker[[#This Row],[Days]]&amp;" "&amp;LeaveTracker[[#This Row],[Type of Leave]]</f>
        <v>1 VL</v>
      </c>
      <c r="L1457" s="23">
        <f ca="1">NETWORKDAYS(LeaveTracker[[#This Row],[Start Date]],LeaveTracker[[#This Row],[End Date]],lstHolidays)</f>
        <v>1</v>
      </c>
      <c r="M1457" s="27"/>
    </row>
    <row r="1458" spans="1:13" ht="30" customHeight="1" x14ac:dyDescent="0.3">
      <c r="A1458" s="27">
        <v>84</v>
      </c>
      <c r="B1458" s="31">
        <v>43879</v>
      </c>
      <c r="C1458" s="31">
        <v>43801</v>
      </c>
      <c r="D1458" s="19" t="s">
        <v>417</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56" t="s">
        <v>299</v>
      </c>
      <c r="J1458" s="43" t="s">
        <v>158</v>
      </c>
      <c r="K1458" s="51" t="str">
        <f ca="1">LeaveTracker[[#This Row],[Days]]&amp;" "&amp;LeaveTracker[[#This Row],[Type of Leave]]</f>
        <v>1 OTHER</v>
      </c>
      <c r="L1458" s="23">
        <f ca="1">NETWORKDAYS(LeaveTracker[[#This Row],[Start Date]],LeaveTracker[[#This Row],[End Date]],lstHolidays)</f>
        <v>1</v>
      </c>
      <c r="M1458" s="27"/>
    </row>
    <row r="1459" spans="1:13" ht="30" customHeight="1" x14ac:dyDescent="0.3">
      <c r="A1459" s="27">
        <v>85</v>
      </c>
      <c r="B1459" s="31">
        <v>43879</v>
      </c>
      <c r="C1459" s="31">
        <v>43801</v>
      </c>
      <c r="D1459" s="19" t="s">
        <v>417</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56" t="s">
        <v>82</v>
      </c>
      <c r="K1459" s="51" t="str">
        <f ca="1">LeaveTracker[[#This Row],[Days]]&amp;" "&amp;LeaveTracker[[#This Row],[Type of Leave]]</f>
        <v>1 VL</v>
      </c>
      <c r="L1459" s="23">
        <f ca="1">NETWORKDAYS(LeaveTracker[[#This Row],[Start Date]],LeaveTracker[[#This Row],[End Date]],lstHolidays)</f>
        <v>1</v>
      </c>
      <c r="M1459" s="27"/>
    </row>
    <row r="1460" spans="1:13" ht="30" customHeight="1" x14ac:dyDescent="0.3">
      <c r="A1460" s="27">
        <v>86</v>
      </c>
      <c r="B1460" s="31">
        <v>43879</v>
      </c>
      <c r="C1460" s="31">
        <v>43804</v>
      </c>
      <c r="D1460" s="19" t="s">
        <v>762</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56" t="s">
        <v>299</v>
      </c>
      <c r="J1460" s="43" t="s">
        <v>158</v>
      </c>
      <c r="K1460" s="51" t="str">
        <f ca="1">LeaveTracker[[#This Row],[Days]]&amp;" "&amp;LeaveTracker[[#This Row],[Type of Leave]]</f>
        <v>1 OTHER</v>
      </c>
      <c r="L1460" s="23">
        <f ca="1">NETWORKDAYS(LeaveTracker[[#This Row],[Start Date]],LeaveTracker[[#This Row],[End Date]],lstHolidays)</f>
        <v>1</v>
      </c>
      <c r="M1460" s="27"/>
    </row>
    <row r="1461" spans="1:13" ht="30" customHeight="1" x14ac:dyDescent="0.3">
      <c r="A1461" s="27">
        <v>87</v>
      </c>
      <c r="B1461" s="31">
        <v>43879</v>
      </c>
      <c r="C1461" s="31">
        <v>43805</v>
      </c>
      <c r="D1461" s="19" t="s">
        <v>762</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56" t="s">
        <v>82</v>
      </c>
      <c r="K1461" s="51" t="str">
        <f ca="1">LeaveTracker[[#This Row],[Days]]&amp;" "&amp;LeaveTracker[[#This Row],[Type of Leave]]</f>
        <v>2 VL</v>
      </c>
      <c r="L1461" s="23">
        <f ca="1">NETWORKDAYS(LeaveTracker[[#This Row],[Start Date]],LeaveTracker[[#This Row],[End Date]],lstHolidays)</f>
        <v>2</v>
      </c>
      <c r="M1461" s="27"/>
    </row>
    <row r="1462" spans="1:13" ht="30" customHeight="1" x14ac:dyDescent="0.3">
      <c r="A1462" s="27">
        <v>88</v>
      </c>
      <c r="B1462" s="31">
        <v>43879</v>
      </c>
      <c r="C1462" s="31">
        <v>43803</v>
      </c>
      <c r="D1462" s="19" t="s">
        <v>1024</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56" t="s">
        <v>299</v>
      </c>
      <c r="J1462" s="43" t="s">
        <v>105</v>
      </c>
      <c r="K1462" s="51" t="str">
        <f ca="1">LeaveTracker[[#This Row],[Days]]&amp;" "&amp;LeaveTracker[[#This Row],[Type of Leave]]</f>
        <v>1 OTHER</v>
      </c>
      <c r="L1462" s="23">
        <f ca="1">NETWORKDAYS(LeaveTracker[[#This Row],[Start Date]],LeaveTracker[[#This Row],[End Date]],lstHolidays)</f>
        <v>1</v>
      </c>
      <c r="M1462" s="27"/>
    </row>
    <row r="1463" spans="1:13" ht="30" customHeight="1" x14ac:dyDescent="0.3">
      <c r="A1463" s="27">
        <v>89</v>
      </c>
      <c r="B1463" s="31">
        <v>43879</v>
      </c>
      <c r="C1463" s="31">
        <v>43803</v>
      </c>
      <c r="D1463" s="19" t="s">
        <v>765</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56" t="s">
        <v>299</v>
      </c>
      <c r="J1463" s="43" t="s">
        <v>306</v>
      </c>
      <c r="K1463" s="51" t="str">
        <f ca="1">LeaveTracker[[#This Row],[Days]]&amp;" "&amp;LeaveTracker[[#This Row],[Type of Leave]]</f>
        <v>3 OTHER</v>
      </c>
      <c r="L1463" s="23">
        <f ca="1">NETWORKDAYS(LeaveTracker[[#This Row],[Start Date]],LeaveTracker[[#This Row],[End Date]],lstHolidays)</f>
        <v>3</v>
      </c>
      <c r="M1463" s="27"/>
    </row>
    <row r="1464" spans="1:13" ht="30" customHeight="1" x14ac:dyDescent="0.3">
      <c r="A1464" s="27">
        <v>90</v>
      </c>
      <c r="B1464" s="31">
        <v>43879</v>
      </c>
      <c r="C1464" s="31">
        <v>43816</v>
      </c>
      <c r="D1464" s="19" t="s">
        <v>398</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56" t="s">
        <v>81</v>
      </c>
      <c r="K1464" s="51" t="str">
        <f ca="1">LeaveTracker[[#This Row],[Days]]&amp;" "&amp;LeaveTracker[[#This Row],[Type of Leave]]</f>
        <v>1 SL</v>
      </c>
      <c r="L1464" s="23">
        <f ca="1">NETWORKDAYS(LeaveTracker[[#This Row],[Start Date]],LeaveTracker[[#This Row],[End Date]],lstHolidays)</f>
        <v>1</v>
      </c>
      <c r="M1464" s="27"/>
    </row>
    <row r="1465" spans="1:13" ht="30" customHeight="1" x14ac:dyDescent="0.3">
      <c r="A1465" s="27">
        <v>91</v>
      </c>
      <c r="B1465" s="31">
        <v>43879</v>
      </c>
      <c r="C1465" s="31">
        <v>43834</v>
      </c>
      <c r="D1465" s="19" t="s">
        <v>404</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56" t="s">
        <v>299</v>
      </c>
      <c r="J1465" s="43" t="s">
        <v>158</v>
      </c>
      <c r="K1465" s="51" t="str">
        <f>LeaveTracker[[#This Row],[Days]]&amp;" "&amp;LeaveTracker[[#This Row],[Type of Leave]]</f>
        <v>1 OTHER</v>
      </c>
      <c r="L1465" s="23">
        <v>1</v>
      </c>
      <c r="M1465" s="27"/>
    </row>
    <row r="1466" spans="1:13" ht="30" customHeight="1" x14ac:dyDescent="0.3">
      <c r="A1466" s="27">
        <v>92</v>
      </c>
      <c r="B1466" s="31">
        <v>43879</v>
      </c>
      <c r="C1466" s="31">
        <v>43810</v>
      </c>
      <c r="D1466" s="19" t="s">
        <v>404</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56" t="s">
        <v>299</v>
      </c>
      <c r="J1466" s="43" t="s">
        <v>766</v>
      </c>
      <c r="K1466" s="51" t="str">
        <f>LeaveTracker[[#This Row],[Days]]&amp;" "&amp;LeaveTracker[[#This Row],[Type of Leave]]</f>
        <v>1 OTHER</v>
      </c>
      <c r="L1466" s="23">
        <v>1</v>
      </c>
      <c r="M1466" s="27"/>
    </row>
    <row r="1467" spans="1:13" ht="30" customHeight="1" x14ac:dyDescent="0.3">
      <c r="A1467" s="27">
        <v>93</v>
      </c>
      <c r="B1467" s="31">
        <v>43879</v>
      </c>
      <c r="C1467" s="31">
        <v>43839</v>
      </c>
      <c r="D1467" s="19" t="s">
        <v>770</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56" t="s">
        <v>81</v>
      </c>
      <c r="K1467" s="51" t="str">
        <f ca="1">LeaveTracker[[#This Row],[Days]]&amp;" "&amp;LeaveTracker[[#This Row],[Type of Leave]]</f>
        <v>1 SL</v>
      </c>
      <c r="L1467" s="23">
        <f ca="1">NETWORKDAYS(LeaveTracker[[#This Row],[Start Date]],LeaveTracker[[#This Row],[End Date]],lstHolidays)</f>
        <v>1</v>
      </c>
      <c r="M1467" s="27"/>
    </row>
    <row r="1468" spans="1:13" ht="30" customHeight="1" x14ac:dyDescent="0.3">
      <c r="A1468" s="27">
        <v>94</v>
      </c>
      <c r="B1468" s="31">
        <v>43879</v>
      </c>
      <c r="C1468" s="31">
        <v>43775</v>
      </c>
      <c r="D1468" s="19" t="s">
        <v>770</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56" t="s">
        <v>81</v>
      </c>
      <c r="K1468" s="51" t="str">
        <f ca="1">LeaveTracker[[#This Row],[Days]]&amp;" "&amp;LeaveTracker[[#This Row],[Type of Leave]]</f>
        <v>1 SL</v>
      </c>
      <c r="L1468" s="23">
        <f ca="1">NETWORKDAYS(LeaveTracker[[#This Row],[Start Date]],LeaveTracker[[#This Row],[End Date]],lstHolidays)</f>
        <v>1</v>
      </c>
      <c r="M1468" s="27"/>
    </row>
    <row r="1469" spans="1:13" ht="30" customHeight="1" x14ac:dyDescent="0.3">
      <c r="A1469" s="27">
        <v>94</v>
      </c>
      <c r="B1469" s="31">
        <v>43879</v>
      </c>
      <c r="C1469" s="31">
        <v>43775</v>
      </c>
      <c r="D1469" s="19" t="s">
        <v>770</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56" t="s">
        <v>81</v>
      </c>
      <c r="K1469" s="51" t="str">
        <f ca="1">LeaveTracker[[#This Row],[Days]]&amp;" "&amp;LeaveTracker[[#This Row],[Type of Leave]]</f>
        <v>1 SL</v>
      </c>
      <c r="L1469" s="23">
        <f ca="1">NETWORKDAYS(LeaveTracker[[#This Row],[Start Date]],LeaveTracker[[#This Row],[End Date]],lstHolidays)</f>
        <v>1</v>
      </c>
      <c r="M1469" s="27"/>
    </row>
    <row r="1470" spans="1:13" ht="30" customHeight="1" x14ac:dyDescent="0.3">
      <c r="A1470" s="27">
        <v>95</v>
      </c>
      <c r="B1470" s="31">
        <v>43879</v>
      </c>
      <c r="C1470" s="31">
        <v>43775</v>
      </c>
      <c r="D1470" s="19" t="s">
        <v>770</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56" t="s">
        <v>81</v>
      </c>
      <c r="K1470" s="51" t="str">
        <f ca="1">LeaveTracker[[#This Row],[Days]]&amp;" "&amp;LeaveTracker[[#This Row],[Type of Leave]]</f>
        <v>1 SL</v>
      </c>
      <c r="L1470" s="23">
        <f ca="1">NETWORKDAYS(LeaveTracker[[#This Row],[Start Date]],LeaveTracker[[#This Row],[End Date]],lstHolidays)</f>
        <v>1</v>
      </c>
      <c r="M1470" s="27"/>
    </row>
    <row r="1471" spans="1:13" ht="30" customHeight="1" x14ac:dyDescent="0.3">
      <c r="A1471" s="27">
        <v>96</v>
      </c>
      <c r="B1471" s="31">
        <v>43879</v>
      </c>
      <c r="C1471" s="31">
        <v>43811</v>
      </c>
      <c r="D1471" s="19" t="s">
        <v>772</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56" t="s">
        <v>299</v>
      </c>
      <c r="J1471" s="43" t="s">
        <v>306</v>
      </c>
      <c r="K1471" s="51" t="str">
        <f ca="1">LeaveTracker[[#This Row],[Days]]&amp;" "&amp;LeaveTracker[[#This Row],[Type of Leave]]</f>
        <v>1 OTHER</v>
      </c>
      <c r="L1471" s="23">
        <f ca="1">NETWORKDAYS(LeaveTracker[[#This Row],[Start Date]],LeaveTracker[[#This Row],[End Date]],lstHolidays)</f>
        <v>1</v>
      </c>
      <c r="M1471" s="27"/>
    </row>
    <row r="1472" spans="1:13" ht="30" customHeight="1" x14ac:dyDescent="0.3">
      <c r="A1472" s="27">
        <v>97</v>
      </c>
      <c r="B1472" s="31">
        <v>43879</v>
      </c>
      <c r="C1472" s="31">
        <v>43832</v>
      </c>
      <c r="D1472" s="19" t="s">
        <v>329</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56" t="s">
        <v>81</v>
      </c>
      <c r="K1472" s="51" t="str">
        <f ca="1">LeaveTracker[[#This Row],[Days]]&amp;" "&amp;LeaveTracker[[#This Row],[Type of Leave]]</f>
        <v>2 SL</v>
      </c>
      <c r="L1472" s="23">
        <f ca="1">NETWORKDAYS(LeaveTracker[[#This Row],[Start Date]],LeaveTracker[[#This Row],[End Date]],lstHolidays)</f>
        <v>2</v>
      </c>
      <c r="M1472" s="27"/>
    </row>
    <row r="1473" spans="1:13" ht="30" customHeight="1" x14ac:dyDescent="0.3">
      <c r="A1473" s="27">
        <v>98</v>
      </c>
      <c r="B1473" s="31">
        <v>43879</v>
      </c>
      <c r="C1473" s="31">
        <v>43818</v>
      </c>
      <c r="D1473" s="19" t="s">
        <v>713</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56" t="s">
        <v>81</v>
      </c>
      <c r="K1473" s="51" t="str">
        <f ca="1">LeaveTracker[[#This Row],[Days]]&amp;" "&amp;LeaveTracker[[#This Row],[Type of Leave]]</f>
        <v>1 SL</v>
      </c>
      <c r="L1473" s="23">
        <f ca="1">NETWORKDAYS(LeaveTracker[[#This Row],[Start Date]],LeaveTracker[[#This Row],[End Date]],lstHolidays)</f>
        <v>1</v>
      </c>
      <c r="M1473" s="27"/>
    </row>
    <row r="1474" spans="1:13" ht="30" customHeight="1" x14ac:dyDescent="0.3">
      <c r="A1474" s="27">
        <v>99</v>
      </c>
      <c r="B1474" s="31">
        <v>43879</v>
      </c>
      <c r="C1474" s="31">
        <v>43819</v>
      </c>
      <c r="D1474" s="19" t="s">
        <v>784</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56" t="s">
        <v>82</v>
      </c>
      <c r="K1474" s="51" t="str">
        <f ca="1">LeaveTracker[[#This Row],[Days]]&amp;" "&amp;LeaveTracker[[#This Row],[Type of Leave]]</f>
        <v>1 VL</v>
      </c>
      <c r="L1474" s="23">
        <f ca="1">NETWORKDAYS(LeaveTracker[[#This Row],[Start Date]],LeaveTracker[[#This Row],[End Date]],lstHolidays)</f>
        <v>1</v>
      </c>
      <c r="M1474" s="27"/>
    </row>
    <row r="1475" spans="1:13" ht="30" customHeight="1" x14ac:dyDescent="0.3">
      <c r="A1475" s="27">
        <v>100</v>
      </c>
      <c r="B1475" s="31">
        <v>43879</v>
      </c>
      <c r="C1475" s="31">
        <v>43833</v>
      </c>
      <c r="D1475" s="19" t="s">
        <v>475</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56" t="s">
        <v>81</v>
      </c>
      <c r="K1475" s="51" t="str">
        <f ca="1">LeaveTracker[[#This Row],[Days]]&amp;" "&amp;LeaveTracker[[#This Row],[Type of Leave]]</f>
        <v>1 SL</v>
      </c>
      <c r="L1475" s="23">
        <f ca="1">NETWORKDAYS(LeaveTracker[[#This Row],[Start Date]],LeaveTracker[[#This Row],[End Date]],lstHolidays)</f>
        <v>1</v>
      </c>
      <c r="M1475" s="27"/>
    </row>
    <row r="1476" spans="1:13" ht="30" customHeight="1" x14ac:dyDescent="0.3">
      <c r="A1476" s="27">
        <v>100</v>
      </c>
      <c r="B1476" s="31">
        <v>43879</v>
      </c>
      <c r="C1476" s="31">
        <v>43833</v>
      </c>
      <c r="D1476" s="19" t="s">
        <v>475</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56" t="s">
        <v>81</v>
      </c>
      <c r="K1476" s="51" t="str">
        <f ca="1">LeaveTracker[[#This Row],[Days]]&amp;" "&amp;LeaveTracker[[#This Row],[Type of Leave]]</f>
        <v>1 SL</v>
      </c>
      <c r="L1476" s="23">
        <f ca="1">NETWORKDAYS(LeaveTracker[[#This Row],[Start Date]],LeaveTracker[[#This Row],[End Date]],lstHolidays)</f>
        <v>1</v>
      </c>
      <c r="M1476" s="27"/>
    </row>
    <row r="1477" spans="1:13" ht="30" customHeight="1" x14ac:dyDescent="0.3">
      <c r="A1477" s="27">
        <v>101</v>
      </c>
      <c r="B1477" s="31">
        <v>43879</v>
      </c>
      <c r="C1477" s="31">
        <v>43822</v>
      </c>
      <c r="D1477" s="19" t="s">
        <v>475</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56" t="s">
        <v>299</v>
      </c>
      <c r="J1477" s="43" t="s">
        <v>158</v>
      </c>
      <c r="K1477" s="51" t="str">
        <f ca="1">LeaveTracker[[#This Row],[Days]]&amp;" "&amp;LeaveTracker[[#This Row],[Type of Leave]]</f>
        <v>1 OTHER</v>
      </c>
      <c r="L1477" s="23">
        <f ca="1">NETWORKDAYS(LeaveTracker[[#This Row],[Start Date]],LeaveTracker[[#This Row],[End Date]],lstHolidays)</f>
        <v>1</v>
      </c>
      <c r="M1477" s="27"/>
    </row>
    <row r="1478" spans="1:13" ht="30" customHeight="1" x14ac:dyDescent="0.3">
      <c r="A1478" s="27">
        <v>102</v>
      </c>
      <c r="B1478" s="31">
        <v>43879</v>
      </c>
      <c r="C1478" s="31">
        <v>43826</v>
      </c>
      <c r="D1478" s="19" t="s">
        <v>524</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56" t="s">
        <v>81</v>
      </c>
      <c r="K1478" s="51" t="str">
        <f ca="1">LeaveTracker[[#This Row],[Days]]&amp;" "&amp;LeaveTracker[[#This Row],[Type of Leave]]</f>
        <v>2 SL</v>
      </c>
      <c r="L1478" s="23">
        <f ca="1">NETWORKDAYS(LeaveTracker[[#This Row],[Start Date]],LeaveTracker[[#This Row],[End Date]],lstHolidays)</f>
        <v>2</v>
      </c>
      <c r="M1478" s="27"/>
    </row>
    <row r="1479" spans="1:13" ht="30" customHeight="1" x14ac:dyDescent="0.3">
      <c r="A1479" s="27">
        <v>103</v>
      </c>
      <c r="B1479" s="31">
        <v>43879</v>
      </c>
      <c r="C1479" s="31">
        <v>43833</v>
      </c>
      <c r="D1479" s="19" t="s">
        <v>532</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56" t="s">
        <v>82</v>
      </c>
      <c r="K1479" s="51" t="str">
        <f ca="1">LeaveTracker[[#This Row],[Days]]&amp;" "&amp;LeaveTracker[[#This Row],[Type of Leave]]</f>
        <v>1 VL</v>
      </c>
      <c r="L1479" s="23">
        <f ca="1">NETWORKDAYS(LeaveTracker[[#This Row],[Start Date]],LeaveTracker[[#This Row],[End Date]],lstHolidays)</f>
        <v>1</v>
      </c>
      <c r="M1479" s="27"/>
    </row>
    <row r="1480" spans="1:13" ht="30" customHeight="1" x14ac:dyDescent="0.3">
      <c r="A1480" s="27">
        <v>103</v>
      </c>
      <c r="B1480" s="31">
        <v>43879</v>
      </c>
      <c r="C1480" s="31">
        <v>43834</v>
      </c>
      <c r="D1480" s="19" t="s">
        <v>532</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56" t="s">
        <v>82</v>
      </c>
      <c r="K1480" s="51" t="str">
        <f ca="1">LeaveTracker[[#This Row],[Days]]&amp;" "&amp;LeaveTracker[[#This Row],[Type of Leave]]</f>
        <v>1 VL</v>
      </c>
      <c r="L1480" s="23">
        <f ca="1">NETWORKDAYS(LeaveTracker[[#This Row],[Start Date]],LeaveTracker[[#This Row],[End Date]],lstHolidays)</f>
        <v>1</v>
      </c>
      <c r="M1480" s="27"/>
    </row>
    <row r="1481" spans="1:13" ht="30" customHeight="1" x14ac:dyDescent="0.3">
      <c r="A1481" s="27">
        <v>104</v>
      </c>
      <c r="B1481" s="31">
        <v>43879</v>
      </c>
      <c r="C1481" s="31">
        <v>43860</v>
      </c>
      <c r="D1481" s="19" t="s">
        <v>532</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56" t="s">
        <v>299</v>
      </c>
      <c r="J1481" s="43" t="s">
        <v>766</v>
      </c>
      <c r="K1481" s="51" t="str">
        <f ca="1">LeaveTracker[[#This Row],[Days]]&amp;" "&amp;LeaveTracker[[#This Row],[Type of Leave]]</f>
        <v>5 OTHER</v>
      </c>
      <c r="L1481" s="23">
        <f ca="1">NETWORKDAYS(LeaveTracker[[#This Row],[Start Date]],LeaveTracker[[#This Row],[End Date]],lstHolidays)</f>
        <v>5</v>
      </c>
      <c r="M1481" s="27"/>
    </row>
    <row r="1482" spans="1:13" ht="30" customHeight="1" x14ac:dyDescent="0.3">
      <c r="A1482" s="27">
        <v>105</v>
      </c>
      <c r="B1482" s="31">
        <v>43879</v>
      </c>
      <c r="C1482" s="31">
        <v>43837</v>
      </c>
      <c r="D1482" s="20" t="s">
        <v>532</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56" t="s">
        <v>299</v>
      </c>
      <c r="J1482" s="43" t="s">
        <v>105</v>
      </c>
      <c r="K1482" s="51" t="str">
        <f ca="1">LeaveTracker[[#This Row],[Days]]&amp;" "&amp;LeaveTracker[[#This Row],[Type of Leave]]</f>
        <v>1 OTHER</v>
      </c>
      <c r="L1482" s="23">
        <f ca="1">NETWORKDAYS(LeaveTracker[[#This Row],[Start Date]],LeaveTracker[[#This Row],[End Date]],lstHolidays)</f>
        <v>1</v>
      </c>
      <c r="M1482" s="27"/>
    </row>
    <row r="1483" spans="1:13" ht="30" customHeight="1" x14ac:dyDescent="0.3">
      <c r="A1483" s="27">
        <v>106</v>
      </c>
      <c r="B1483" s="31">
        <v>43879</v>
      </c>
      <c r="C1483" s="31">
        <v>43815</v>
      </c>
      <c r="D1483" s="20" t="s">
        <v>532</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56" t="s">
        <v>82</v>
      </c>
      <c r="K1483" s="51" t="str">
        <f ca="1">LeaveTracker[[#This Row],[Days]]&amp;" "&amp;LeaveTracker[[#This Row],[Type of Leave]]</f>
        <v>1 VL</v>
      </c>
      <c r="L1483" s="23">
        <f ca="1">NETWORKDAYS(LeaveTracker[[#This Row],[Start Date]],LeaveTracker[[#This Row],[End Date]],lstHolidays)</f>
        <v>1</v>
      </c>
      <c r="M1483" s="27"/>
    </row>
    <row r="1484" spans="1:13" ht="30" customHeight="1" x14ac:dyDescent="0.3">
      <c r="A1484" s="27">
        <v>106</v>
      </c>
      <c r="B1484" s="31">
        <v>43879</v>
      </c>
      <c r="C1484" s="31">
        <v>43815</v>
      </c>
      <c r="D1484" s="20" t="s">
        <v>532</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56" t="s">
        <v>82</v>
      </c>
      <c r="K1484" s="51" t="str">
        <f ca="1">LeaveTracker[[#This Row],[Days]]&amp;" "&amp;LeaveTracker[[#This Row],[Type of Leave]]</f>
        <v>2 VL</v>
      </c>
      <c r="L1484" s="23">
        <f ca="1">NETWORKDAYS(LeaveTracker[[#This Row],[Start Date]],LeaveTracker[[#This Row],[End Date]],lstHolidays)</f>
        <v>2</v>
      </c>
      <c r="M1484" s="27"/>
    </row>
    <row r="1485" spans="1:13" ht="30" customHeight="1" x14ac:dyDescent="0.3">
      <c r="A1485" s="27">
        <v>107</v>
      </c>
      <c r="B1485" s="31">
        <v>43879</v>
      </c>
      <c r="C1485" s="31">
        <v>43815</v>
      </c>
      <c r="D1485" s="20" t="s">
        <v>532</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56" t="s">
        <v>82</v>
      </c>
      <c r="K1485" s="51" t="str">
        <f ca="1">LeaveTracker[[#This Row],[Days]]&amp;" "&amp;LeaveTracker[[#This Row],[Type of Leave]]</f>
        <v>3 VL</v>
      </c>
      <c r="L1485" s="23">
        <f ca="1">NETWORKDAYS(LeaveTracker[[#This Row],[Start Date]],LeaveTracker[[#This Row],[End Date]],lstHolidays)</f>
        <v>3</v>
      </c>
      <c r="M1485" s="27"/>
    </row>
    <row r="1486" spans="1:13" ht="30" customHeight="1" x14ac:dyDescent="0.3">
      <c r="A1486" s="27">
        <v>108</v>
      </c>
      <c r="B1486" s="31">
        <v>43879</v>
      </c>
      <c r="C1486" s="31">
        <v>43815</v>
      </c>
      <c r="D1486" s="20" t="s">
        <v>532</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56" t="s">
        <v>81</v>
      </c>
      <c r="K1486" s="51" t="str">
        <f ca="1">LeaveTracker[[#This Row],[Days]]&amp;" "&amp;LeaveTracker[[#This Row],[Type of Leave]]</f>
        <v>1 SL</v>
      </c>
      <c r="L1486" s="23">
        <f ca="1">NETWORKDAYS(LeaveTracker[[#This Row],[Start Date]],LeaveTracker[[#This Row],[End Date]],lstHolidays)</f>
        <v>1</v>
      </c>
      <c r="M1486" s="27"/>
    </row>
    <row r="1487" spans="1:13" ht="30" customHeight="1" x14ac:dyDescent="0.3">
      <c r="A1487" s="27">
        <v>108</v>
      </c>
      <c r="B1487" s="31">
        <v>43879</v>
      </c>
      <c r="C1487" s="31">
        <v>43815</v>
      </c>
      <c r="D1487" s="20" t="s">
        <v>532</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56" t="s">
        <v>81</v>
      </c>
      <c r="K1487" s="51" t="str">
        <f ca="1">LeaveTracker[[#This Row],[Days]]&amp;" "&amp;LeaveTracker[[#This Row],[Type of Leave]]</f>
        <v>1 SL</v>
      </c>
      <c r="L1487" s="23">
        <f ca="1">NETWORKDAYS(LeaveTracker[[#This Row],[Start Date]],LeaveTracker[[#This Row],[End Date]],lstHolidays)</f>
        <v>1</v>
      </c>
      <c r="M1487" s="27"/>
    </row>
    <row r="1488" spans="1:13" ht="30" customHeight="1" x14ac:dyDescent="0.3">
      <c r="A1488" s="27">
        <v>108</v>
      </c>
      <c r="B1488" s="31">
        <v>43879</v>
      </c>
      <c r="C1488" s="31">
        <v>43815</v>
      </c>
      <c r="D1488" s="20" t="s">
        <v>532</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56" t="s">
        <v>81</v>
      </c>
      <c r="K1488" s="51" t="str">
        <f ca="1">LeaveTracker[[#This Row],[Days]]&amp;" "&amp;LeaveTracker[[#This Row],[Type of Leave]]</f>
        <v>1 SL</v>
      </c>
      <c r="L1488" s="23">
        <f ca="1">NETWORKDAYS(LeaveTracker[[#This Row],[Start Date]],LeaveTracker[[#This Row],[End Date]],lstHolidays)</f>
        <v>1</v>
      </c>
      <c r="M1488" s="27"/>
    </row>
    <row r="1489" spans="1:13" ht="30" customHeight="1" x14ac:dyDescent="0.3">
      <c r="A1489" s="27">
        <v>109</v>
      </c>
      <c r="B1489" s="31">
        <v>43879</v>
      </c>
      <c r="C1489" s="31">
        <v>43795</v>
      </c>
      <c r="D1489" s="20" t="s">
        <v>532</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56" t="s">
        <v>81</v>
      </c>
      <c r="K1489" s="51" t="str">
        <f ca="1">LeaveTracker[[#This Row],[Days]]&amp;" "&amp;LeaveTracker[[#This Row],[Type of Leave]]</f>
        <v>1 SL</v>
      </c>
      <c r="L1489" s="23">
        <f ca="1">NETWORKDAYS(LeaveTracker[[#This Row],[Start Date]],LeaveTracker[[#This Row],[End Date]],lstHolidays)</f>
        <v>1</v>
      </c>
      <c r="M1489" s="27"/>
    </row>
    <row r="1490" spans="1:13" ht="30" customHeight="1" x14ac:dyDescent="0.3">
      <c r="A1490" s="27">
        <v>110</v>
      </c>
      <c r="B1490" s="31">
        <v>43879</v>
      </c>
      <c r="C1490" s="31">
        <v>43795</v>
      </c>
      <c r="D1490" s="20" t="s">
        <v>532</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56" t="s">
        <v>81</v>
      </c>
      <c r="K1490" s="51" t="str">
        <f ca="1">LeaveTracker[[#This Row],[Days]]&amp;" "&amp;LeaveTracker[[#This Row],[Type of Leave]]</f>
        <v>1 SL</v>
      </c>
      <c r="L1490" s="23">
        <f ca="1">NETWORKDAYS(LeaveTracker[[#This Row],[Start Date]],LeaveTracker[[#This Row],[End Date]],lstHolidays)</f>
        <v>1</v>
      </c>
      <c r="M1490" s="27"/>
    </row>
    <row r="1491" spans="1:13" ht="30" customHeight="1" x14ac:dyDescent="0.3">
      <c r="A1491" s="27">
        <v>111</v>
      </c>
      <c r="B1491" s="31">
        <v>43879</v>
      </c>
      <c r="C1491" s="31">
        <v>43776</v>
      </c>
      <c r="D1491" s="20" t="s">
        <v>532</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56" t="s">
        <v>81</v>
      </c>
      <c r="K1491" s="51" t="str">
        <f ca="1">LeaveTracker[[#This Row],[Days]]&amp;" "&amp;LeaveTracker[[#This Row],[Type of Leave]]</f>
        <v>1 SL</v>
      </c>
      <c r="L1491" s="23">
        <f ca="1">NETWORKDAYS(LeaveTracker[[#This Row],[Start Date]],LeaveTracker[[#This Row],[End Date]],lstHolidays)</f>
        <v>1</v>
      </c>
      <c r="M1491" s="27"/>
    </row>
    <row r="1492" spans="1:13" ht="30" customHeight="1" x14ac:dyDescent="0.3">
      <c r="A1492" s="27">
        <v>112</v>
      </c>
      <c r="B1492" s="31">
        <v>43879</v>
      </c>
      <c r="C1492" s="31">
        <v>43803</v>
      </c>
      <c r="D1492" s="19" t="s">
        <v>503</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56" t="s">
        <v>82</v>
      </c>
      <c r="K1492" s="51" t="str">
        <f ca="1">LeaveTracker[[#This Row],[Days]]&amp;" "&amp;LeaveTracker[[#This Row],[Type of Leave]]</f>
        <v>1 VL</v>
      </c>
      <c r="L1492" s="23">
        <f ca="1">NETWORKDAYS(LeaveTracker[[#This Row],[Start Date]],LeaveTracker[[#This Row],[End Date]],lstHolidays)</f>
        <v>1</v>
      </c>
      <c r="M1492" s="27"/>
    </row>
    <row r="1493" spans="1:13" ht="30" customHeight="1" x14ac:dyDescent="0.3">
      <c r="A1493" s="27">
        <v>112</v>
      </c>
      <c r="B1493" s="31">
        <v>43879</v>
      </c>
      <c r="C1493" s="31">
        <v>43803</v>
      </c>
      <c r="D1493" s="20" t="s">
        <v>503</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56" t="s">
        <v>82</v>
      </c>
      <c r="K1493" s="51" t="str">
        <f ca="1">LeaveTracker[[#This Row],[Days]]&amp;" "&amp;LeaveTracker[[#This Row],[Type of Leave]]</f>
        <v>1 VL</v>
      </c>
      <c r="L1493" s="23">
        <f ca="1">NETWORKDAYS(LeaveTracker[[#This Row],[Start Date]],LeaveTracker[[#This Row],[End Date]],lstHolidays)</f>
        <v>1</v>
      </c>
      <c r="M1493" s="27"/>
    </row>
    <row r="1494" spans="1:13" ht="30" customHeight="1" x14ac:dyDescent="0.3">
      <c r="A1494" s="27">
        <v>113</v>
      </c>
      <c r="B1494" s="31">
        <v>43879</v>
      </c>
      <c r="C1494" s="31">
        <v>43840</v>
      </c>
      <c r="D1494" s="19" t="s">
        <v>493</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56" t="s">
        <v>81</v>
      </c>
      <c r="K1494" s="51" t="str">
        <f ca="1">LeaveTracker[[#This Row],[Days]]&amp;" "&amp;LeaveTracker[[#This Row],[Type of Leave]]</f>
        <v>1 SL</v>
      </c>
      <c r="L1494" s="23">
        <f ca="1">NETWORKDAYS(LeaveTracker[[#This Row],[Start Date]],LeaveTracker[[#This Row],[End Date]],lstHolidays)</f>
        <v>1</v>
      </c>
      <c r="M1494" s="27"/>
    </row>
    <row r="1495" spans="1:13" ht="30" customHeight="1" x14ac:dyDescent="0.3">
      <c r="A1495" s="27">
        <v>114</v>
      </c>
      <c r="B1495" s="31">
        <v>43879</v>
      </c>
      <c r="C1495" s="31">
        <v>43804</v>
      </c>
      <c r="D1495" s="19" t="s">
        <v>493</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56" t="s">
        <v>299</v>
      </c>
      <c r="J1495" s="43" t="s">
        <v>729</v>
      </c>
      <c r="K1495" s="51" t="str">
        <f ca="1">LeaveTracker[[#This Row],[Days]]&amp;" "&amp;LeaveTracker[[#This Row],[Type of Leave]]</f>
        <v>2 OTHER</v>
      </c>
      <c r="L1495" s="23">
        <f ca="1">NETWORKDAYS(LeaveTracker[[#This Row],[Start Date]],LeaveTracker[[#This Row],[End Date]],lstHolidays)</f>
        <v>2</v>
      </c>
      <c r="M1495" s="27"/>
    </row>
    <row r="1496" spans="1:13" ht="30" customHeight="1" x14ac:dyDescent="0.3">
      <c r="A1496" s="27">
        <v>115</v>
      </c>
      <c r="B1496" s="31">
        <v>43879</v>
      </c>
      <c r="C1496" s="31">
        <v>43804</v>
      </c>
      <c r="D1496" s="20" t="s">
        <v>493</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56" t="s">
        <v>81</v>
      </c>
      <c r="K1496" s="51" t="str">
        <f ca="1">LeaveTracker[[#This Row],[Days]]&amp;" "&amp;LeaveTracker[[#This Row],[Type of Leave]]</f>
        <v>1 SL</v>
      </c>
      <c r="L1496" s="23">
        <f ca="1">NETWORKDAYS(LeaveTracker[[#This Row],[Start Date]],LeaveTracker[[#This Row],[End Date]],lstHolidays)</f>
        <v>1</v>
      </c>
      <c r="M1496" s="27"/>
    </row>
    <row r="1497" spans="1:13" ht="30" customHeight="1" x14ac:dyDescent="0.3">
      <c r="A1497" s="27">
        <v>116</v>
      </c>
      <c r="B1497" s="31">
        <v>43879</v>
      </c>
      <c r="C1497" s="31">
        <v>43803</v>
      </c>
      <c r="D1497" s="19" t="s">
        <v>499</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56" t="s">
        <v>82</v>
      </c>
      <c r="K1497" s="51" t="str">
        <f ca="1">LeaveTracker[[#This Row],[Days]]&amp;" "&amp;LeaveTracker[[#This Row],[Type of Leave]]</f>
        <v>3 VL</v>
      </c>
      <c r="L1497" s="23">
        <f ca="1">NETWORKDAYS(LeaveTracker[[#This Row],[Start Date]],LeaveTracker[[#This Row],[End Date]],lstHolidays)</f>
        <v>3</v>
      </c>
      <c r="M1497" s="27"/>
    </row>
    <row r="1498" spans="1:13" ht="30" customHeight="1" x14ac:dyDescent="0.3">
      <c r="A1498" s="27">
        <v>117</v>
      </c>
      <c r="B1498" s="31">
        <v>43879</v>
      </c>
      <c r="C1498" s="31">
        <v>43803</v>
      </c>
      <c r="D1498" s="20" t="s">
        <v>499</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56" t="s">
        <v>299</v>
      </c>
      <c r="J1498" s="43" t="s">
        <v>729</v>
      </c>
      <c r="K1498" s="51" t="str">
        <f ca="1">LeaveTracker[[#This Row],[Days]]&amp;" "&amp;LeaveTracker[[#This Row],[Type of Leave]]</f>
        <v>1 OTHER</v>
      </c>
      <c r="L1498" s="23">
        <f ca="1">NETWORKDAYS(LeaveTracker[[#This Row],[Start Date]],LeaveTracker[[#This Row],[End Date]],lstHolidays)</f>
        <v>1</v>
      </c>
      <c r="M1498" s="27"/>
    </row>
    <row r="1499" spans="1:13" ht="30" customHeight="1" x14ac:dyDescent="0.3">
      <c r="A1499" s="27">
        <v>118</v>
      </c>
      <c r="B1499" s="31">
        <v>43879</v>
      </c>
      <c r="C1499" s="31">
        <v>43837</v>
      </c>
      <c r="D1499" s="19" t="s">
        <v>506</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56" t="s">
        <v>299</v>
      </c>
      <c r="J1499" s="43" t="s">
        <v>105</v>
      </c>
      <c r="K1499" s="51" t="str">
        <f ca="1">LeaveTracker[[#This Row],[Days]]&amp;" "&amp;LeaveTracker[[#This Row],[Type of Leave]]</f>
        <v>2 OTHER</v>
      </c>
      <c r="L1499" s="23">
        <f ca="1">NETWORKDAYS(LeaveTracker[[#This Row],[Start Date]],LeaveTracker[[#This Row],[End Date]],lstHolidays)</f>
        <v>2</v>
      </c>
      <c r="M1499" s="27"/>
    </row>
    <row r="1500" spans="1:13" ht="30" customHeight="1" x14ac:dyDescent="0.3">
      <c r="A1500" s="27">
        <v>119</v>
      </c>
      <c r="B1500" s="31">
        <v>43879</v>
      </c>
      <c r="C1500" s="31">
        <v>43801</v>
      </c>
      <c r="D1500" s="19" t="s">
        <v>490</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56" t="s">
        <v>81</v>
      </c>
      <c r="K1500" s="51" t="str">
        <f ca="1">LeaveTracker[[#This Row],[Days]]&amp;" "&amp;LeaveTracker[[#This Row],[Type of Leave]]</f>
        <v>1 SL</v>
      </c>
      <c r="L1500" s="23">
        <f ca="1">NETWORKDAYS(LeaveTracker[[#This Row],[Start Date]],LeaveTracker[[#This Row],[End Date]],lstHolidays)</f>
        <v>1</v>
      </c>
      <c r="M1500" s="27"/>
    </row>
    <row r="1501" spans="1:13" ht="30" customHeight="1" x14ac:dyDescent="0.3">
      <c r="A1501" s="27">
        <v>120</v>
      </c>
      <c r="B1501" s="31">
        <v>43879</v>
      </c>
      <c r="C1501" s="31">
        <v>43798</v>
      </c>
      <c r="D1501" s="19" t="s">
        <v>496</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56" t="s">
        <v>81</v>
      </c>
      <c r="K1501" s="51" t="str">
        <f ca="1">LeaveTracker[[#This Row],[Days]]&amp;" "&amp;LeaveTracker[[#This Row],[Type of Leave]]</f>
        <v>4 SL</v>
      </c>
      <c r="L1501" s="23">
        <f ca="1">NETWORKDAYS(LeaveTracker[[#This Row],[Start Date]],LeaveTracker[[#This Row],[End Date]],lstHolidays)</f>
        <v>4</v>
      </c>
      <c r="M1501" s="27"/>
    </row>
    <row r="1502" spans="1:13" ht="30" customHeight="1" x14ac:dyDescent="0.3">
      <c r="A1502" s="27">
        <v>120</v>
      </c>
      <c r="B1502" s="31">
        <v>43879</v>
      </c>
      <c r="C1502" s="31">
        <v>43798</v>
      </c>
      <c r="D1502" s="20" t="s">
        <v>496</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56" t="s">
        <v>81</v>
      </c>
      <c r="K1502" s="51" t="str">
        <f ca="1">LeaveTracker[[#This Row],[Days]]&amp;" "&amp;LeaveTracker[[#This Row],[Type of Leave]]</f>
        <v>1 SL</v>
      </c>
      <c r="L1502" s="23">
        <f ca="1">NETWORKDAYS(LeaveTracker[[#This Row],[Start Date]],LeaveTracker[[#This Row],[End Date]],lstHolidays)</f>
        <v>1</v>
      </c>
      <c r="M1502" s="27"/>
    </row>
    <row r="1503" spans="1:13" ht="30" customHeight="1" x14ac:dyDescent="0.3">
      <c r="A1503" s="27">
        <v>120</v>
      </c>
      <c r="B1503" s="31">
        <v>43879</v>
      </c>
      <c r="C1503" s="31">
        <v>43798</v>
      </c>
      <c r="D1503" s="20" t="s">
        <v>496</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56" t="s">
        <v>81</v>
      </c>
      <c r="K1503" s="51" t="str">
        <f ca="1">LeaveTracker[[#This Row],[Days]]&amp;" "&amp;LeaveTracker[[#This Row],[Type of Leave]]</f>
        <v>1 SL</v>
      </c>
      <c r="L1503" s="23">
        <f ca="1">NETWORKDAYS(LeaveTracker[[#This Row],[Start Date]],LeaveTracker[[#This Row],[End Date]],lstHolidays)</f>
        <v>1</v>
      </c>
      <c r="M1503" s="27"/>
    </row>
    <row r="1504" spans="1:13" ht="30" customHeight="1" x14ac:dyDescent="0.3">
      <c r="A1504" s="27">
        <v>121</v>
      </c>
      <c r="B1504" s="31">
        <v>43879</v>
      </c>
      <c r="C1504" s="31">
        <v>43798</v>
      </c>
      <c r="D1504" s="20" t="s">
        <v>496</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56" t="s">
        <v>81</v>
      </c>
      <c r="K1504" s="51" t="str">
        <f ca="1">LeaveTracker[[#This Row],[Days]]&amp;" "&amp;LeaveTracker[[#This Row],[Type of Leave]]</f>
        <v>4 SL</v>
      </c>
      <c r="L1504" s="23">
        <f ca="1">NETWORKDAYS(LeaveTracker[[#This Row],[Start Date]],LeaveTracker[[#This Row],[End Date]],lstHolidays)</f>
        <v>4</v>
      </c>
      <c r="M1504" s="27"/>
    </row>
    <row r="1505" spans="1:13" ht="30" customHeight="1" x14ac:dyDescent="0.3">
      <c r="A1505" s="27">
        <v>121</v>
      </c>
      <c r="B1505" s="31">
        <v>43879</v>
      </c>
      <c r="C1505" s="31">
        <v>43799</v>
      </c>
      <c r="D1505" s="20" t="s">
        <v>496</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56" t="s">
        <v>81</v>
      </c>
      <c r="K1505" s="51" t="str">
        <f ca="1">LeaveTracker[[#This Row],[Days]]&amp;" "&amp;LeaveTracker[[#This Row],[Type of Leave]]</f>
        <v>4 SL</v>
      </c>
      <c r="L1505" s="23">
        <f ca="1">NETWORKDAYS(LeaveTracker[[#This Row],[Start Date]],LeaveTracker[[#This Row],[End Date]],lstHolidays)</f>
        <v>4</v>
      </c>
      <c r="M1505" s="27"/>
    </row>
    <row r="1506" spans="1:13" ht="30" customHeight="1" x14ac:dyDescent="0.3">
      <c r="A1506" s="27">
        <v>122</v>
      </c>
      <c r="B1506" s="31">
        <v>43879</v>
      </c>
      <c r="C1506" s="24">
        <v>43819</v>
      </c>
      <c r="D1506" s="19" t="s">
        <v>334</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56" t="s">
        <v>299</v>
      </c>
      <c r="J1506" s="43" t="s">
        <v>693</v>
      </c>
      <c r="K1506" s="51" t="str">
        <f ca="1">LeaveTracker[[#This Row],[Days]]&amp;" "&amp;LeaveTracker[[#This Row],[Type of Leave]]</f>
        <v>1 OTHER</v>
      </c>
      <c r="L1506" s="23">
        <f ca="1">NETWORKDAYS(LeaveTracker[[#This Row],[Start Date]],LeaveTracker[[#This Row],[End Date]],lstHolidays)</f>
        <v>1</v>
      </c>
      <c r="M1506" s="27"/>
    </row>
    <row r="1507" spans="1:13" ht="30" customHeight="1" x14ac:dyDescent="0.3">
      <c r="A1507" s="27">
        <v>123</v>
      </c>
      <c r="B1507" s="31">
        <v>43879</v>
      </c>
      <c r="C1507" s="31">
        <v>43836</v>
      </c>
      <c r="D1507" s="19" t="s">
        <v>783</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56" t="s">
        <v>299</v>
      </c>
      <c r="J1507" s="43" t="s">
        <v>646</v>
      </c>
      <c r="K1507" s="51" t="str">
        <f ca="1">LeaveTracker[[#This Row],[Days]]&amp;" "&amp;LeaveTracker[[#This Row],[Type of Leave]]</f>
        <v>1 OTHER</v>
      </c>
      <c r="L1507" s="23">
        <f ca="1">NETWORKDAYS(LeaveTracker[[#This Row],[Start Date]],LeaveTracker[[#This Row],[End Date]],lstHolidays)</f>
        <v>1</v>
      </c>
      <c r="M1507" s="27"/>
    </row>
    <row r="1508" spans="1:13" ht="30" customHeight="1" x14ac:dyDescent="0.3">
      <c r="A1508" s="27">
        <v>124</v>
      </c>
      <c r="B1508" s="31">
        <v>43879</v>
      </c>
      <c r="C1508" s="31">
        <v>43811</v>
      </c>
      <c r="D1508" s="19" t="s">
        <v>479</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56" t="s">
        <v>81</v>
      </c>
      <c r="K1508" s="51" t="str">
        <f ca="1">LeaveTracker[[#This Row],[Days]]&amp;" "&amp;LeaveTracker[[#This Row],[Type of Leave]]</f>
        <v>2 SL</v>
      </c>
      <c r="L1508" s="23">
        <f ca="1">NETWORKDAYS(LeaveTracker[[#This Row],[Start Date]],LeaveTracker[[#This Row],[End Date]],lstHolidays)</f>
        <v>2</v>
      </c>
      <c r="M1508" s="27"/>
    </row>
    <row r="1509" spans="1:13" ht="30" customHeight="1" x14ac:dyDescent="0.3">
      <c r="A1509" s="27">
        <v>125</v>
      </c>
      <c r="B1509" s="31">
        <v>43879</v>
      </c>
      <c r="C1509" s="31">
        <v>43810</v>
      </c>
      <c r="D1509" s="19" t="s">
        <v>266</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56" t="s">
        <v>299</v>
      </c>
      <c r="J1509" s="43" t="s">
        <v>646</v>
      </c>
      <c r="K1509" s="51" t="str">
        <f ca="1">LeaveTracker[[#This Row],[Days]]&amp;" "&amp;LeaveTracker[[#This Row],[Type of Leave]]</f>
        <v>1 OTHER</v>
      </c>
      <c r="L1509" s="23">
        <f ca="1">NETWORKDAYS(LeaveTracker[[#This Row],[Start Date]],LeaveTracker[[#This Row],[End Date]],lstHolidays)</f>
        <v>1</v>
      </c>
      <c r="M1509" s="27"/>
    </row>
    <row r="1510" spans="1:13" ht="30"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56" t="s">
        <v>81</v>
      </c>
      <c r="K1510" s="51" t="str">
        <f ca="1">LeaveTracker[[#This Row],[Days]]&amp;" "&amp;LeaveTracker[[#This Row],[Type of Leave]]</f>
        <v>1 SL</v>
      </c>
      <c r="L1510" s="23">
        <f ca="1">NETWORKDAYS(LeaveTracker[[#This Row],[Start Date]],LeaveTracker[[#This Row],[End Date]],lstHolidays)</f>
        <v>1</v>
      </c>
      <c r="M1510" s="27"/>
    </row>
    <row r="1511" spans="1:13" ht="30"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56" t="s">
        <v>81</v>
      </c>
      <c r="K1511" s="51" t="str">
        <f ca="1">LeaveTracker[[#This Row],[Days]]&amp;" "&amp;LeaveTracker[[#This Row],[Type of Leave]]</f>
        <v>1 SL</v>
      </c>
      <c r="L1511" s="23">
        <f ca="1">NETWORKDAYS(LeaveTracker[[#This Row],[Start Date]],LeaveTracker[[#This Row],[End Date]],lstHolidays)</f>
        <v>1</v>
      </c>
      <c r="M1511" s="27"/>
    </row>
    <row r="1512" spans="1:13" ht="30" customHeight="1" x14ac:dyDescent="0.3">
      <c r="A1512" s="27">
        <v>127</v>
      </c>
      <c r="B1512" s="31">
        <v>43879</v>
      </c>
      <c r="C1512" s="24">
        <v>43818</v>
      </c>
      <c r="D1512" s="19" t="s">
        <v>340</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56" t="s">
        <v>299</v>
      </c>
      <c r="J1512" s="43" t="s">
        <v>306</v>
      </c>
      <c r="K1512" s="51" t="str">
        <f ca="1">LeaveTracker[[#This Row],[Days]]&amp;" "&amp;LeaveTracker[[#This Row],[Type of Leave]]</f>
        <v>2 OTHER</v>
      </c>
      <c r="L1512" s="23">
        <f ca="1">NETWORKDAYS(LeaveTracker[[#This Row],[Start Date]],LeaveTracker[[#This Row],[End Date]],lstHolidays)</f>
        <v>2</v>
      </c>
      <c r="M1512" s="27"/>
    </row>
    <row r="1513" spans="1:13" ht="30" customHeight="1" x14ac:dyDescent="0.3">
      <c r="A1513" s="27">
        <v>127</v>
      </c>
      <c r="B1513" s="31">
        <v>43879</v>
      </c>
      <c r="C1513" s="24">
        <v>43822</v>
      </c>
      <c r="D1513" s="19" t="s">
        <v>340</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56" t="s">
        <v>299</v>
      </c>
      <c r="J1513" s="43" t="s">
        <v>306</v>
      </c>
      <c r="K1513" s="51" t="str">
        <f ca="1">LeaveTracker[[#This Row],[Days]]&amp;" "&amp;LeaveTracker[[#This Row],[Type of Leave]]</f>
        <v>1 OTHER</v>
      </c>
      <c r="L1513" s="23">
        <f ca="1">NETWORKDAYS(LeaveTracker[[#This Row],[Start Date]],LeaveTracker[[#This Row],[End Date]],lstHolidays)</f>
        <v>1</v>
      </c>
      <c r="M1513" s="27"/>
    </row>
    <row r="1514" spans="1:13" ht="30" customHeight="1" x14ac:dyDescent="0.3">
      <c r="A1514" s="27">
        <v>127</v>
      </c>
      <c r="B1514" s="31">
        <v>43879</v>
      </c>
      <c r="C1514" s="24">
        <v>43825</v>
      </c>
      <c r="D1514" s="19" t="s">
        <v>340</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56" t="s">
        <v>299</v>
      </c>
      <c r="J1514" s="43" t="s">
        <v>306</v>
      </c>
      <c r="K1514" s="51" t="str">
        <f ca="1">LeaveTracker[[#This Row],[Days]]&amp;" "&amp;LeaveTracker[[#This Row],[Type of Leave]]</f>
        <v>2 OTHER</v>
      </c>
      <c r="L1514" s="23">
        <f ca="1">NETWORKDAYS(LeaveTracker[[#This Row],[Start Date]],LeaveTracker[[#This Row],[End Date]],lstHolidays)</f>
        <v>2</v>
      </c>
      <c r="M1514" s="27"/>
    </row>
    <row r="1515" spans="1:13" ht="30"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56" t="s">
        <v>82</v>
      </c>
      <c r="K1515" s="51" t="str">
        <f ca="1">LeaveTracker[[#This Row],[Days]]&amp;" "&amp;LeaveTracker[[#This Row],[Type of Leave]]</f>
        <v>3 VL</v>
      </c>
      <c r="L1515" s="23">
        <f ca="1">NETWORKDAYS(LeaveTracker[[#This Row],[Start Date]],LeaveTracker[[#This Row],[End Date]],lstHolidays)</f>
        <v>3</v>
      </c>
      <c r="M1515" s="27"/>
    </row>
    <row r="1516" spans="1:13" ht="30"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56" t="s">
        <v>82</v>
      </c>
      <c r="K1516" s="51" t="str">
        <f ca="1">LeaveTracker[[#This Row],[Days]]&amp;" "&amp;LeaveTracker[[#This Row],[Type of Leave]]</f>
        <v>2 VL</v>
      </c>
      <c r="L1516" s="23">
        <f ca="1">NETWORKDAYS(LeaveTracker[[#This Row],[Start Date]],LeaveTracker[[#This Row],[End Date]],lstHolidays)</f>
        <v>2</v>
      </c>
      <c r="M1516" s="27"/>
    </row>
    <row r="1517" spans="1:13" ht="30" customHeight="1" x14ac:dyDescent="0.3">
      <c r="A1517" s="27">
        <v>129</v>
      </c>
      <c r="B1517" s="31">
        <v>43879</v>
      </c>
      <c r="C1517" s="31">
        <v>43812</v>
      </c>
      <c r="D1517" s="19" t="s">
        <v>792</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56" t="s">
        <v>299</v>
      </c>
      <c r="J1517" s="43" t="s">
        <v>306</v>
      </c>
      <c r="K1517" s="51" t="str">
        <f ca="1">LeaveTracker[[#This Row],[Days]]&amp;" "&amp;LeaveTracker[[#This Row],[Type of Leave]]</f>
        <v>3 OTHER</v>
      </c>
      <c r="L1517" s="23">
        <f ca="1">NETWORKDAYS(LeaveTracker[[#This Row],[Start Date]],LeaveTracker[[#This Row],[End Date]],lstHolidays)</f>
        <v>3</v>
      </c>
      <c r="M1517" s="27"/>
    </row>
    <row r="1518" spans="1:13" ht="30" customHeight="1" x14ac:dyDescent="0.3">
      <c r="A1518" s="27">
        <v>129</v>
      </c>
      <c r="B1518" s="31">
        <v>43879</v>
      </c>
      <c r="C1518" s="31">
        <v>43812</v>
      </c>
      <c r="D1518" s="19" t="s">
        <v>792</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56" t="s">
        <v>299</v>
      </c>
      <c r="J1518" s="43" t="s">
        <v>306</v>
      </c>
      <c r="K1518" s="51" t="str">
        <f ca="1">LeaveTracker[[#This Row],[Days]]&amp;" "&amp;LeaveTracker[[#This Row],[Type of Leave]]</f>
        <v>2 OTHER</v>
      </c>
      <c r="L1518" s="23">
        <f ca="1">NETWORKDAYS(LeaveTracker[[#This Row],[Start Date]],LeaveTracker[[#This Row],[End Date]],lstHolidays)</f>
        <v>2</v>
      </c>
      <c r="M1518" s="27"/>
    </row>
    <row r="1519" spans="1:13" ht="30" customHeight="1" x14ac:dyDescent="0.3">
      <c r="A1519" s="27">
        <v>130</v>
      </c>
      <c r="B1519" s="31">
        <v>43879</v>
      </c>
      <c r="C1519" s="31">
        <v>43816</v>
      </c>
      <c r="D1519" s="19" t="s">
        <v>760</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56" t="s">
        <v>299</v>
      </c>
      <c r="J1519" s="43" t="s">
        <v>105</v>
      </c>
      <c r="K1519" s="51" t="str">
        <f ca="1">LeaveTracker[[#This Row],[Days]]&amp;" "&amp;LeaveTracker[[#This Row],[Type of Leave]]</f>
        <v>1 OTHER</v>
      </c>
      <c r="L1519" s="23">
        <f ca="1">NETWORKDAYS(LeaveTracker[[#This Row],[Start Date]],LeaveTracker[[#This Row],[End Date]],lstHolidays)</f>
        <v>1</v>
      </c>
      <c r="M1519" s="27"/>
    </row>
    <row r="1520" spans="1:13" ht="30" customHeight="1" x14ac:dyDescent="0.3">
      <c r="A1520" s="27">
        <v>131</v>
      </c>
      <c r="B1520" s="31">
        <v>43879</v>
      </c>
      <c r="C1520" s="31">
        <v>43818</v>
      </c>
      <c r="D1520" s="19" t="s">
        <v>659</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56" t="s">
        <v>81</v>
      </c>
      <c r="K1520" s="51" t="str">
        <f ca="1">LeaveTracker[[#This Row],[Days]]&amp;" "&amp;LeaveTracker[[#This Row],[Type of Leave]]</f>
        <v>1 SL</v>
      </c>
      <c r="L1520" s="23">
        <f ca="1">NETWORKDAYS(LeaveTracker[[#This Row],[Start Date]],LeaveTracker[[#This Row],[End Date]],lstHolidays)</f>
        <v>1</v>
      </c>
      <c r="M1520" s="27"/>
    </row>
    <row r="1521" spans="1:13" ht="30" customHeight="1" x14ac:dyDescent="0.3">
      <c r="A1521" s="27">
        <v>132</v>
      </c>
      <c r="B1521" s="31">
        <v>43879</v>
      </c>
      <c r="C1521" s="31">
        <v>43822</v>
      </c>
      <c r="D1521" s="19" t="s">
        <v>466</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56" t="s">
        <v>299</v>
      </c>
      <c r="K1521" s="51" t="str">
        <f ca="1">LeaveTracker[[#This Row],[Days]]&amp;" "&amp;LeaveTracker[[#This Row],[Type of Leave]]</f>
        <v>3 OTHER</v>
      </c>
      <c r="L1521" s="23">
        <f ca="1">NETWORKDAYS(LeaveTracker[[#This Row],[Start Date]],LeaveTracker[[#This Row],[End Date]],lstHolidays)</f>
        <v>3</v>
      </c>
      <c r="M1521" s="27"/>
    </row>
    <row r="1522" spans="1:13" ht="30" customHeight="1" x14ac:dyDescent="0.3">
      <c r="A1522" s="27">
        <v>133</v>
      </c>
      <c r="B1522" s="31">
        <v>43879</v>
      </c>
      <c r="C1522" s="31">
        <v>43812</v>
      </c>
      <c r="D1522" s="20" t="s">
        <v>466</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56" t="s">
        <v>81</v>
      </c>
      <c r="K1522" s="51" t="str">
        <f ca="1">LeaveTracker[[#This Row],[Days]]&amp;" "&amp;LeaveTracker[[#This Row],[Type of Leave]]</f>
        <v>3 SL</v>
      </c>
      <c r="L1522" s="23">
        <f ca="1">NETWORKDAYS(LeaveTracker[[#This Row],[Start Date]],LeaveTracker[[#This Row],[End Date]],lstHolidays)</f>
        <v>3</v>
      </c>
      <c r="M1522" s="27"/>
    </row>
    <row r="1523" spans="1:13" ht="30" customHeight="1" x14ac:dyDescent="0.3">
      <c r="A1523" s="27">
        <v>134</v>
      </c>
      <c r="B1523" s="31">
        <v>43879</v>
      </c>
      <c r="C1523" s="31">
        <v>43794</v>
      </c>
      <c r="D1523" s="19" t="s">
        <v>794</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56" t="s">
        <v>81</v>
      </c>
      <c r="K1523" s="51" t="str">
        <f ca="1">LeaveTracker[[#This Row],[Days]]&amp;" "&amp;LeaveTracker[[#This Row],[Type of Leave]]</f>
        <v>0 SL</v>
      </c>
      <c r="L1523" s="23">
        <f ca="1">NETWORKDAYS(LeaveTracker[[#This Row],[Start Date]],LeaveTracker[[#This Row],[End Date]],lstHolidays)</f>
        <v>0</v>
      </c>
      <c r="M1523" s="27"/>
    </row>
    <row r="1524" spans="1:13" ht="30" customHeight="1" x14ac:dyDescent="0.3">
      <c r="A1524" s="27">
        <v>135</v>
      </c>
      <c r="B1524" s="31">
        <v>43879</v>
      </c>
      <c r="C1524" s="31">
        <v>43783</v>
      </c>
      <c r="D1524" s="19" t="s">
        <v>796</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56" t="s">
        <v>81</v>
      </c>
      <c r="K1524" s="51" t="str">
        <f ca="1">LeaveTracker[[#This Row],[Days]]&amp;" "&amp;LeaveTracker[[#This Row],[Type of Leave]]</f>
        <v>3 SL</v>
      </c>
      <c r="L1524" s="23">
        <f ca="1">NETWORKDAYS(LeaveTracker[[#This Row],[Start Date]],LeaveTracker[[#This Row],[End Date]],lstHolidays)</f>
        <v>3</v>
      </c>
      <c r="M1524" s="27"/>
    </row>
    <row r="1525" spans="1:13" ht="30" customHeight="1" x14ac:dyDescent="0.3">
      <c r="A1525" s="27">
        <v>136</v>
      </c>
      <c r="B1525" s="31">
        <v>43879</v>
      </c>
      <c r="C1525" s="31">
        <v>43786</v>
      </c>
      <c r="D1525" s="19" t="s">
        <v>291</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56" t="s">
        <v>81</v>
      </c>
      <c r="K1525" s="51" t="str">
        <f ca="1">LeaveTracker[[#This Row],[Days]]&amp;" "&amp;LeaveTracker[[#This Row],[Type of Leave]]</f>
        <v>1 SL</v>
      </c>
      <c r="L1525" s="23">
        <f ca="1">NETWORKDAYS(LeaveTracker[[#This Row],[Start Date]],LeaveTracker[[#This Row],[End Date]],lstHolidays)</f>
        <v>1</v>
      </c>
      <c r="M1525" s="27"/>
    </row>
    <row r="1526" spans="1:13" ht="30" customHeight="1" x14ac:dyDescent="0.3">
      <c r="A1526" s="27">
        <v>136</v>
      </c>
      <c r="B1526" s="31">
        <v>43879</v>
      </c>
      <c r="C1526" s="31">
        <v>43786</v>
      </c>
      <c r="D1526" s="19" t="s">
        <v>291</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56" t="s">
        <v>81</v>
      </c>
      <c r="K1526" s="51" t="str">
        <f ca="1">LeaveTracker[[#This Row],[Days]]&amp;" "&amp;LeaveTracker[[#This Row],[Type of Leave]]</f>
        <v>3 SL</v>
      </c>
      <c r="L1526" s="23">
        <f ca="1">NETWORKDAYS(LeaveTracker[[#This Row],[Start Date]],LeaveTracker[[#This Row],[End Date]],lstHolidays)</f>
        <v>3</v>
      </c>
      <c r="M1526" s="27"/>
    </row>
    <row r="1527" spans="1:13" ht="30" customHeight="1" x14ac:dyDescent="0.3">
      <c r="A1527" s="27">
        <v>136</v>
      </c>
      <c r="B1527" s="31">
        <v>43879</v>
      </c>
      <c r="C1527" s="31">
        <v>43786</v>
      </c>
      <c r="D1527" s="19" t="s">
        <v>291</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56" t="s">
        <v>81</v>
      </c>
      <c r="K1527" s="51" t="str">
        <f ca="1">LeaveTracker[[#This Row],[Days]]&amp;" "&amp;LeaveTracker[[#This Row],[Type of Leave]]</f>
        <v>0 SL</v>
      </c>
      <c r="L1527" s="23">
        <f ca="1">NETWORKDAYS(LeaveTracker[[#This Row],[Start Date]],LeaveTracker[[#This Row],[End Date]],lstHolidays)</f>
        <v>0</v>
      </c>
      <c r="M1527" s="27"/>
    </row>
    <row r="1528" spans="1:13" ht="30" customHeight="1" x14ac:dyDescent="0.3">
      <c r="A1528" s="27">
        <v>137</v>
      </c>
      <c r="B1528" s="31">
        <v>43879</v>
      </c>
      <c r="C1528" s="31">
        <v>43801</v>
      </c>
      <c r="D1528" s="20" t="s">
        <v>291</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56" t="s">
        <v>81</v>
      </c>
      <c r="K1528" s="51" t="str">
        <f ca="1">LeaveTracker[[#This Row],[Days]]&amp;" "&amp;LeaveTracker[[#This Row],[Type of Leave]]</f>
        <v>5 SL</v>
      </c>
      <c r="L1528" s="23">
        <f ca="1">NETWORKDAYS(LeaveTracker[[#This Row],[Start Date]],LeaveTracker[[#This Row],[End Date]],lstHolidays)</f>
        <v>5</v>
      </c>
      <c r="M1528" s="27"/>
    </row>
    <row r="1529" spans="1:13" ht="30" customHeight="1" x14ac:dyDescent="0.3">
      <c r="A1529" s="27">
        <v>138</v>
      </c>
      <c r="B1529" s="31">
        <v>43879</v>
      </c>
      <c r="C1529" s="31">
        <v>43805</v>
      </c>
      <c r="D1529" s="19" t="s">
        <v>797</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56" t="s">
        <v>82</v>
      </c>
      <c r="K1529" s="51" t="str">
        <f ca="1">LeaveTracker[[#This Row],[Days]]&amp;" "&amp;LeaveTracker[[#This Row],[Type of Leave]]</f>
        <v>5 VL</v>
      </c>
      <c r="L1529" s="23">
        <f ca="1">NETWORKDAYS(LeaveTracker[[#This Row],[Start Date]],LeaveTracker[[#This Row],[End Date]],lstHolidays)</f>
        <v>5</v>
      </c>
      <c r="M1529" s="27"/>
    </row>
    <row r="1530" spans="1:13" ht="30" customHeight="1" x14ac:dyDescent="0.3">
      <c r="A1530" s="27">
        <v>139</v>
      </c>
      <c r="B1530" s="31">
        <v>43879</v>
      </c>
      <c r="C1530" s="31">
        <v>43787</v>
      </c>
      <c r="D1530" s="20" t="s">
        <v>797</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56" t="s">
        <v>81</v>
      </c>
      <c r="K1530" s="51" t="str">
        <f ca="1">LeaveTracker[[#This Row],[Days]]&amp;" "&amp;LeaveTracker[[#This Row],[Type of Leave]]</f>
        <v>2 SL</v>
      </c>
      <c r="L1530" s="23">
        <f ca="1">NETWORKDAYS(LeaveTracker[[#This Row],[Start Date]],LeaveTracker[[#This Row],[End Date]],lstHolidays)</f>
        <v>2</v>
      </c>
      <c r="M1530" s="27"/>
    </row>
    <row r="1531" spans="1:13" ht="30" customHeight="1" x14ac:dyDescent="0.3">
      <c r="A1531" s="27">
        <v>140</v>
      </c>
      <c r="B1531" s="31">
        <v>43879</v>
      </c>
      <c r="C1531" s="31">
        <v>43819</v>
      </c>
      <c r="D1531" s="19" t="s">
        <v>229</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56" t="s">
        <v>81</v>
      </c>
      <c r="K1531" s="51" t="str">
        <f ca="1">LeaveTracker[[#This Row],[Days]]&amp;" "&amp;LeaveTracker[[#This Row],[Type of Leave]]</f>
        <v>2 SL</v>
      </c>
      <c r="L1531" s="23">
        <f ca="1">NETWORKDAYS(LeaveTracker[[#This Row],[Start Date]],LeaveTracker[[#This Row],[End Date]],lstHolidays)</f>
        <v>2</v>
      </c>
      <c r="M1531" s="27"/>
    </row>
    <row r="1532" spans="1:13" ht="30" customHeight="1" x14ac:dyDescent="0.3">
      <c r="A1532" s="27">
        <v>140</v>
      </c>
      <c r="B1532" s="31">
        <v>43879</v>
      </c>
      <c r="C1532" s="31">
        <v>43819</v>
      </c>
      <c r="D1532" s="19" t="s">
        <v>229</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56" t="s">
        <v>81</v>
      </c>
      <c r="K1532" s="51" t="str">
        <f ca="1">LeaveTracker[[#This Row],[Days]]&amp;" "&amp;LeaveTracker[[#This Row],[Type of Leave]]</f>
        <v>1 SL</v>
      </c>
      <c r="L1532" s="23">
        <f ca="1">NETWORKDAYS(LeaveTracker[[#This Row],[Start Date]],LeaveTracker[[#This Row],[End Date]],lstHolidays)</f>
        <v>1</v>
      </c>
      <c r="M1532" s="27"/>
    </row>
    <row r="1533" spans="1:13" ht="30" customHeight="1" x14ac:dyDescent="0.3">
      <c r="A1533" s="27">
        <v>141</v>
      </c>
      <c r="B1533" s="31">
        <v>43879</v>
      </c>
      <c r="C1533" s="31">
        <v>43833</v>
      </c>
      <c r="D1533" s="19" t="s">
        <v>801</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56" t="s">
        <v>81</v>
      </c>
      <c r="K1533" s="51" t="str">
        <f ca="1">LeaveTracker[[#This Row],[Days]]&amp;" "&amp;LeaveTracker[[#This Row],[Type of Leave]]</f>
        <v>1 SL</v>
      </c>
      <c r="L1533" s="23">
        <f ca="1">NETWORKDAYS(LeaveTracker[[#This Row],[Start Date]],LeaveTracker[[#This Row],[End Date]],lstHolidays)</f>
        <v>1</v>
      </c>
      <c r="M1533" s="27"/>
    </row>
    <row r="1534" spans="1:13" ht="30" customHeight="1" x14ac:dyDescent="0.3">
      <c r="A1534" s="27">
        <v>142</v>
      </c>
      <c r="B1534" s="31">
        <v>43879</v>
      </c>
      <c r="C1534" s="31">
        <v>43801</v>
      </c>
      <c r="D1534" s="20" t="s">
        <v>801</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56" t="s">
        <v>82</v>
      </c>
      <c r="K1534" s="51" t="str">
        <f ca="1">LeaveTracker[[#This Row],[Days]]&amp;" "&amp;LeaveTracker[[#This Row],[Type of Leave]]</f>
        <v>1 VL</v>
      </c>
      <c r="L1534" s="23">
        <f ca="1">NETWORKDAYS(LeaveTracker[[#This Row],[Start Date]],LeaveTracker[[#This Row],[End Date]],lstHolidays)</f>
        <v>1</v>
      </c>
      <c r="M1534" s="27"/>
    </row>
    <row r="1535" spans="1:13" ht="30"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56" t="s">
        <v>299</v>
      </c>
      <c r="J1535" s="43" t="s">
        <v>758</v>
      </c>
      <c r="K1535" s="51" t="str">
        <f ca="1">LeaveTracker[[#This Row],[Days]]&amp;" "&amp;LeaveTracker[[#This Row],[Type of Leave]]</f>
        <v>1 OTHER</v>
      </c>
      <c r="L1535" s="23">
        <f ca="1">NETWORKDAYS(LeaveTracker[[#This Row],[Start Date]],LeaveTracker[[#This Row],[End Date]],lstHolidays)</f>
        <v>1</v>
      </c>
      <c r="M1535" s="27"/>
    </row>
    <row r="1536" spans="1:13" ht="30"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56" t="s">
        <v>81</v>
      </c>
      <c r="K1536" s="51" t="str">
        <f ca="1">LeaveTracker[[#This Row],[Days]]&amp;" "&amp;LeaveTracker[[#This Row],[Type of Leave]]</f>
        <v>1 SL</v>
      </c>
      <c r="L1536" s="23">
        <f ca="1">NETWORKDAYS(LeaveTracker[[#This Row],[Start Date]],LeaveTracker[[#This Row],[End Date]],lstHolidays)</f>
        <v>1</v>
      </c>
      <c r="M1536" s="27"/>
    </row>
    <row r="1537" spans="1:13" ht="30"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56" t="s">
        <v>81</v>
      </c>
      <c r="K1537" s="51" t="str">
        <f ca="1">LeaveTracker[[#This Row],[Days]]&amp;" "&amp;LeaveTracker[[#This Row],[Type of Leave]]</f>
        <v>1 SL</v>
      </c>
      <c r="L1537" s="23">
        <f ca="1">NETWORKDAYS(LeaveTracker[[#This Row],[Start Date]],LeaveTracker[[#This Row],[End Date]],lstHolidays)</f>
        <v>1</v>
      </c>
      <c r="M1537" s="27"/>
    </row>
    <row r="1538" spans="1:13" ht="30" customHeight="1" x14ac:dyDescent="0.3">
      <c r="A1538" s="27">
        <v>146</v>
      </c>
      <c r="B1538" s="31">
        <v>43879</v>
      </c>
      <c r="C1538" s="31">
        <v>43808</v>
      </c>
      <c r="D1538" s="19" t="s">
        <v>382</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56" t="s">
        <v>81</v>
      </c>
      <c r="K1538" s="51" t="str">
        <f ca="1">LeaveTracker[[#This Row],[Days]]&amp;" "&amp;LeaveTracker[[#This Row],[Type of Leave]]</f>
        <v>1 SL</v>
      </c>
      <c r="L1538" s="23">
        <f ca="1">NETWORKDAYS(LeaveTracker[[#This Row],[Start Date]],LeaveTracker[[#This Row],[End Date]],lstHolidays)</f>
        <v>1</v>
      </c>
      <c r="M1538" s="27"/>
    </row>
    <row r="1539" spans="1:13" ht="30" customHeight="1" x14ac:dyDescent="0.3">
      <c r="A1539" s="27">
        <v>147</v>
      </c>
      <c r="B1539" s="31">
        <v>43879</v>
      </c>
      <c r="C1539" s="31">
        <v>43795</v>
      </c>
      <c r="D1539" s="20" t="s">
        <v>382</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56" t="s">
        <v>81</v>
      </c>
      <c r="K1539" s="51" t="str">
        <f ca="1">LeaveTracker[[#This Row],[Days]]&amp;" "&amp;LeaveTracker[[#This Row],[Type of Leave]]</f>
        <v>1 SL</v>
      </c>
      <c r="L1539" s="23">
        <f ca="1">NETWORKDAYS(LeaveTracker[[#This Row],[Start Date]],LeaveTracker[[#This Row],[End Date]],lstHolidays)</f>
        <v>1</v>
      </c>
      <c r="M1539" s="27"/>
    </row>
    <row r="1540" spans="1:13" ht="30" customHeight="1" x14ac:dyDescent="0.3">
      <c r="A1540" s="27">
        <v>148</v>
      </c>
      <c r="B1540" s="31">
        <v>43879</v>
      </c>
      <c r="C1540" s="31">
        <v>43808</v>
      </c>
      <c r="D1540" s="19" t="s">
        <v>576</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56" t="s">
        <v>299</v>
      </c>
      <c r="J1540" s="43" t="s">
        <v>306</v>
      </c>
      <c r="K1540" s="51" t="str">
        <f ca="1">LeaveTracker[[#This Row],[Days]]&amp;" "&amp;LeaveTracker[[#This Row],[Type of Leave]]</f>
        <v>2 OTHER</v>
      </c>
      <c r="L1540" s="23">
        <f ca="1">NETWORKDAYS(LeaveTracker[[#This Row],[Start Date]],LeaveTracker[[#This Row],[End Date]],lstHolidays)</f>
        <v>2</v>
      </c>
      <c r="M1540" s="27"/>
    </row>
    <row r="1541" spans="1:13" ht="30" customHeight="1" x14ac:dyDescent="0.3">
      <c r="A1541" s="27">
        <v>148</v>
      </c>
      <c r="B1541" s="31">
        <v>43879</v>
      </c>
      <c r="C1541" s="31">
        <v>43808</v>
      </c>
      <c r="D1541" s="19" t="s">
        <v>576</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56" t="s">
        <v>299</v>
      </c>
      <c r="J1541" s="43" t="s">
        <v>306</v>
      </c>
      <c r="K1541" s="51" t="str">
        <f ca="1">LeaveTracker[[#This Row],[Days]]&amp;" "&amp;LeaveTracker[[#This Row],[Type of Leave]]</f>
        <v>2 OTHER</v>
      </c>
      <c r="L1541" s="23">
        <f ca="1">NETWORKDAYS(LeaveTracker[[#This Row],[Start Date]],LeaveTracker[[#This Row],[End Date]],lstHolidays)</f>
        <v>2</v>
      </c>
      <c r="M1541" s="27"/>
    </row>
    <row r="1542" spans="1:13" ht="30" customHeight="1" x14ac:dyDescent="0.3">
      <c r="A1542" s="27">
        <v>149</v>
      </c>
      <c r="B1542" s="31">
        <v>43879</v>
      </c>
      <c r="C1542" s="31">
        <v>43808</v>
      </c>
      <c r="D1542" s="19" t="s">
        <v>576</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56" t="s">
        <v>299</v>
      </c>
      <c r="J1542" s="43" t="s">
        <v>105</v>
      </c>
      <c r="K1542" s="51" t="str">
        <f ca="1">LeaveTracker[[#This Row],[Days]]&amp;" "&amp;LeaveTracker[[#This Row],[Type of Leave]]</f>
        <v>1 OTHER</v>
      </c>
      <c r="L1542" s="23">
        <f ca="1">NETWORKDAYS(LeaveTracker[[#This Row],[Start Date]],LeaveTracker[[#This Row],[End Date]],lstHolidays)</f>
        <v>1</v>
      </c>
      <c r="M1542" s="27"/>
    </row>
    <row r="1543" spans="1:13" ht="30" customHeight="1" x14ac:dyDescent="0.3">
      <c r="A1543" s="27">
        <v>150</v>
      </c>
      <c r="B1543" s="31">
        <v>43879</v>
      </c>
      <c r="C1543" s="31">
        <v>43811</v>
      </c>
      <c r="D1543" s="19" t="s">
        <v>576</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56" t="s">
        <v>81</v>
      </c>
      <c r="K1543" s="51" t="str">
        <f ca="1">LeaveTracker[[#This Row],[Days]]&amp;" "&amp;LeaveTracker[[#This Row],[Type of Leave]]</f>
        <v>1 SL</v>
      </c>
      <c r="L1543" s="23">
        <f ca="1">NETWORKDAYS(LeaveTracker[[#This Row],[Start Date]],LeaveTracker[[#This Row],[End Date]],lstHolidays)</f>
        <v>1</v>
      </c>
      <c r="M1543" s="27"/>
    </row>
    <row r="1544" spans="1:13" ht="30" customHeight="1" x14ac:dyDescent="0.3">
      <c r="A1544" s="27">
        <v>152</v>
      </c>
      <c r="B1544" s="31">
        <v>43879</v>
      </c>
      <c r="C1544" s="31">
        <v>43804</v>
      </c>
      <c r="D1544" s="19" t="s">
        <v>576</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56" t="s">
        <v>81</v>
      </c>
      <c r="K1544" s="51" t="str">
        <f ca="1">LeaveTracker[[#This Row],[Days]]&amp;" "&amp;LeaveTracker[[#This Row],[Type of Leave]]</f>
        <v>1 SL</v>
      </c>
      <c r="L1544" s="23">
        <f ca="1">NETWORKDAYS(LeaveTracker[[#This Row],[Start Date]],LeaveTracker[[#This Row],[End Date]],lstHolidays)</f>
        <v>1</v>
      </c>
      <c r="M1544" s="27"/>
    </row>
    <row r="1545" spans="1:13" ht="30" customHeight="1" x14ac:dyDescent="0.3">
      <c r="A1545" s="27">
        <v>153</v>
      </c>
      <c r="B1545" s="31">
        <v>43879</v>
      </c>
      <c r="C1545" s="31">
        <v>43803</v>
      </c>
      <c r="D1545" s="19" t="s">
        <v>377</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56" t="s">
        <v>81</v>
      </c>
      <c r="K1545" s="51" t="str">
        <f ca="1">LeaveTracker[[#This Row],[Days]]&amp;" "&amp;LeaveTracker[[#This Row],[Type of Leave]]</f>
        <v>0 SL</v>
      </c>
      <c r="L1545" s="23">
        <f ca="1">NETWORKDAYS(LeaveTracker[[#This Row],[Start Date]],LeaveTracker[[#This Row],[End Date]],lstHolidays)</f>
        <v>0</v>
      </c>
      <c r="M1545" s="27"/>
    </row>
    <row r="1546" spans="1:13" ht="30" customHeight="1" x14ac:dyDescent="0.3">
      <c r="A1546" s="27">
        <v>154</v>
      </c>
      <c r="B1546" s="31">
        <v>43879</v>
      </c>
      <c r="C1546" s="31">
        <v>43803</v>
      </c>
      <c r="D1546" s="20" t="s">
        <v>377</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56" t="s">
        <v>81</v>
      </c>
      <c r="K1546" s="51" t="str">
        <f ca="1">LeaveTracker[[#This Row],[Days]]&amp;" "&amp;LeaveTracker[[#This Row],[Type of Leave]]</f>
        <v>2 SL</v>
      </c>
      <c r="L1546" s="23">
        <f ca="1">NETWORKDAYS(LeaveTracker[[#This Row],[Start Date]],LeaveTracker[[#This Row],[End Date]],lstHolidays)</f>
        <v>2</v>
      </c>
      <c r="M1546" s="27"/>
    </row>
    <row r="1547" spans="1:13" ht="30" customHeight="1" x14ac:dyDescent="0.3">
      <c r="A1547" s="27">
        <v>155</v>
      </c>
      <c r="B1547" s="31">
        <v>43879</v>
      </c>
      <c r="C1547" s="31">
        <v>43808</v>
      </c>
      <c r="D1547" s="19" t="s">
        <v>580</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56" t="s">
        <v>299</v>
      </c>
      <c r="J1547" s="43" t="s">
        <v>306</v>
      </c>
      <c r="K1547" s="51" t="str">
        <f ca="1">LeaveTracker[[#This Row],[Days]]&amp;" "&amp;LeaveTracker[[#This Row],[Type of Leave]]</f>
        <v>3 OTHER</v>
      </c>
      <c r="L1547" s="23">
        <f ca="1">NETWORKDAYS(LeaveTracker[[#This Row],[Start Date]],LeaveTracker[[#This Row],[End Date]],lstHolidays)</f>
        <v>3</v>
      </c>
      <c r="M1547" s="27"/>
    </row>
    <row r="1548" spans="1:13" ht="30" customHeight="1" x14ac:dyDescent="0.3">
      <c r="A1548" s="27">
        <v>155</v>
      </c>
      <c r="B1548" s="31">
        <v>43879</v>
      </c>
      <c r="C1548" s="31">
        <v>43808</v>
      </c>
      <c r="D1548" s="20" t="s">
        <v>580</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56" t="s">
        <v>299</v>
      </c>
      <c r="J1548" s="43" t="s">
        <v>306</v>
      </c>
      <c r="K1548" s="51" t="str">
        <f ca="1">LeaveTracker[[#This Row],[Days]]&amp;" "&amp;LeaveTracker[[#This Row],[Type of Leave]]</f>
        <v>2 OTHER</v>
      </c>
      <c r="L1548" s="23">
        <f ca="1">NETWORKDAYS(LeaveTracker[[#This Row],[Start Date]],LeaveTracker[[#This Row],[End Date]],lstHolidays)</f>
        <v>2</v>
      </c>
      <c r="M1548" s="27"/>
    </row>
    <row r="1549" spans="1:13" ht="30" customHeight="1" x14ac:dyDescent="0.3">
      <c r="A1549" s="27">
        <v>156</v>
      </c>
      <c r="B1549" s="31">
        <v>43879</v>
      </c>
      <c r="C1549" s="31">
        <v>43815</v>
      </c>
      <c r="D1549" s="20" t="s">
        <v>580</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56" t="s">
        <v>81</v>
      </c>
      <c r="K1549" s="51" t="str">
        <f ca="1">LeaveTracker[[#This Row],[Days]]&amp;" "&amp;LeaveTracker[[#This Row],[Type of Leave]]</f>
        <v>1 SL</v>
      </c>
      <c r="L1549" s="23">
        <f ca="1">NETWORKDAYS(LeaveTracker[[#This Row],[Start Date]],LeaveTracker[[#This Row],[End Date]],lstHolidays)</f>
        <v>1</v>
      </c>
      <c r="M1549" s="27"/>
    </row>
    <row r="1550" spans="1:13" ht="30" customHeight="1" x14ac:dyDescent="0.3">
      <c r="A1550" s="27">
        <v>156</v>
      </c>
      <c r="B1550" s="31">
        <v>43879</v>
      </c>
      <c r="C1550" s="31">
        <v>43815</v>
      </c>
      <c r="D1550" s="20" t="s">
        <v>580</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56" t="s">
        <v>81</v>
      </c>
      <c r="K1550" s="51" t="str">
        <f ca="1">LeaveTracker[[#This Row],[Days]]&amp;" "&amp;LeaveTracker[[#This Row],[Type of Leave]]</f>
        <v>1 SL</v>
      </c>
      <c r="L1550" s="23">
        <f ca="1">NETWORKDAYS(LeaveTracker[[#This Row],[Start Date]],LeaveTracker[[#This Row],[End Date]],lstHolidays)</f>
        <v>1</v>
      </c>
      <c r="M1550" s="27"/>
    </row>
    <row r="1551" spans="1:13" ht="30" customHeight="1" x14ac:dyDescent="0.3">
      <c r="A1551" s="27">
        <v>157</v>
      </c>
      <c r="B1551" s="31">
        <v>43879</v>
      </c>
      <c r="C1551" s="31">
        <v>43804</v>
      </c>
      <c r="D1551" s="20" t="s">
        <v>580</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56" t="s">
        <v>81</v>
      </c>
      <c r="K1551" s="51" t="str">
        <f ca="1">LeaveTracker[[#This Row],[Days]]&amp;" "&amp;LeaveTracker[[#This Row],[Type of Leave]]</f>
        <v>1 SL</v>
      </c>
      <c r="L1551" s="23">
        <f ca="1">NETWORKDAYS(LeaveTracker[[#This Row],[Start Date]],LeaveTracker[[#This Row],[End Date]],lstHolidays)</f>
        <v>1</v>
      </c>
      <c r="M1551" s="27"/>
    </row>
    <row r="1552" spans="1:13" ht="30" customHeight="1" x14ac:dyDescent="0.3">
      <c r="A1552" s="27">
        <v>158</v>
      </c>
      <c r="B1552" s="31">
        <v>43879</v>
      </c>
      <c r="C1552" s="31">
        <v>43804</v>
      </c>
      <c r="D1552" s="19" t="s">
        <v>585</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56" t="s">
        <v>299</v>
      </c>
      <c r="J1552" s="43" t="s">
        <v>306</v>
      </c>
      <c r="K1552" s="51" t="str">
        <f ca="1">LeaveTracker[[#This Row],[Days]]&amp;" "&amp;LeaveTracker[[#This Row],[Type of Leave]]</f>
        <v>2 OTHER</v>
      </c>
      <c r="L1552" s="23">
        <f ca="1">NETWORKDAYS(LeaveTracker[[#This Row],[Start Date]],LeaveTracker[[#This Row],[End Date]],lstHolidays)</f>
        <v>2</v>
      </c>
      <c r="M1552" s="27"/>
    </row>
    <row r="1553" spans="1:13" ht="30" customHeight="1" x14ac:dyDescent="0.3">
      <c r="A1553" s="27">
        <v>158</v>
      </c>
      <c r="B1553" s="31">
        <v>43879</v>
      </c>
      <c r="C1553" s="31">
        <v>43804</v>
      </c>
      <c r="D1553" s="19" t="s">
        <v>585</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56" t="s">
        <v>299</v>
      </c>
      <c r="J1553" s="43" t="s">
        <v>306</v>
      </c>
      <c r="K1553" s="51" t="str">
        <f ca="1">LeaveTracker[[#This Row],[Days]]&amp;" "&amp;LeaveTracker[[#This Row],[Type of Leave]]</f>
        <v>2 OTHER</v>
      </c>
      <c r="L1553" s="23">
        <f ca="1">NETWORKDAYS(LeaveTracker[[#This Row],[Start Date]],LeaveTracker[[#This Row],[End Date]],lstHolidays)</f>
        <v>2</v>
      </c>
      <c r="M1553" s="27"/>
    </row>
    <row r="1554" spans="1:13" ht="30" customHeight="1" x14ac:dyDescent="0.3">
      <c r="A1554" s="27">
        <v>159</v>
      </c>
      <c r="B1554" s="31">
        <v>43879</v>
      </c>
      <c r="C1554" s="24">
        <v>43817</v>
      </c>
      <c r="D1554" s="19" t="s">
        <v>574</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56" t="s">
        <v>299</v>
      </c>
      <c r="J1554" s="43" t="s">
        <v>306</v>
      </c>
      <c r="K1554" s="51" t="str">
        <f ca="1">LeaveTracker[[#This Row],[Days]]&amp;" "&amp;LeaveTracker[[#This Row],[Type of Leave]]</f>
        <v>3 OTHER</v>
      </c>
      <c r="L1554" s="23">
        <f ca="1">NETWORKDAYS(LeaveTracker[[#This Row],[Start Date]],LeaveTracker[[#This Row],[End Date]],lstHolidays)</f>
        <v>3</v>
      </c>
      <c r="M1554" s="27"/>
    </row>
    <row r="1555" spans="1:13" ht="30" customHeight="1" x14ac:dyDescent="0.3">
      <c r="A1555" s="27">
        <v>159</v>
      </c>
      <c r="B1555" s="31">
        <v>43879</v>
      </c>
      <c r="C1555" s="24">
        <v>43825</v>
      </c>
      <c r="D1555" s="19" t="s">
        <v>574</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56" t="s">
        <v>299</v>
      </c>
      <c r="J1555" s="43" t="s">
        <v>306</v>
      </c>
      <c r="K1555" s="51" t="str">
        <f ca="1">LeaveTracker[[#This Row],[Days]]&amp;" "&amp;LeaveTracker[[#This Row],[Type of Leave]]</f>
        <v>2 OTHER</v>
      </c>
      <c r="L1555" s="23">
        <f ca="1">NETWORKDAYS(LeaveTracker[[#This Row],[Start Date]],LeaveTracker[[#This Row],[End Date]],lstHolidays)</f>
        <v>2</v>
      </c>
      <c r="M1555" s="27"/>
    </row>
    <row r="1556" spans="1:13" ht="30" customHeight="1" x14ac:dyDescent="0.3">
      <c r="A1556" s="27">
        <v>160</v>
      </c>
      <c r="B1556" s="31">
        <v>43879</v>
      </c>
      <c r="C1556" s="31">
        <v>43789</v>
      </c>
      <c r="D1556" s="19" t="s">
        <v>632</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56" t="s">
        <v>82</v>
      </c>
      <c r="K1556" s="51" t="str">
        <f ca="1">LeaveTracker[[#This Row],[Days]]&amp;" "&amp;LeaveTracker[[#This Row],[Type of Leave]]</f>
        <v>2 VL</v>
      </c>
      <c r="L1556" s="23">
        <f ca="1">NETWORKDAYS(LeaveTracker[[#This Row],[Start Date]],LeaveTracker[[#This Row],[End Date]],lstHolidays)</f>
        <v>2</v>
      </c>
      <c r="M1556" s="27"/>
    </row>
    <row r="1557" spans="1:13" ht="30" customHeight="1" x14ac:dyDescent="0.3">
      <c r="A1557" s="27">
        <v>161</v>
      </c>
      <c r="B1557" s="31">
        <v>43879</v>
      </c>
      <c r="C1557" s="31">
        <v>43805</v>
      </c>
      <c r="D1557" s="19" t="s">
        <v>632</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56" t="s">
        <v>299</v>
      </c>
      <c r="J1557" s="43" t="s">
        <v>275</v>
      </c>
      <c r="K1557" s="51" t="str">
        <f ca="1">LeaveTracker[[#This Row],[Days]]&amp;" "&amp;LeaveTracker[[#This Row],[Type of Leave]]</f>
        <v>1 OTHER</v>
      </c>
      <c r="L1557" s="23">
        <f ca="1">NETWORKDAYS(LeaveTracker[[#This Row],[Start Date]],LeaveTracker[[#This Row],[End Date]],lstHolidays)</f>
        <v>1</v>
      </c>
      <c r="M1557" s="27"/>
    </row>
    <row r="1558" spans="1:13" ht="30" customHeight="1" x14ac:dyDescent="0.3">
      <c r="A1558" s="27">
        <v>162</v>
      </c>
      <c r="B1558" s="31">
        <v>43879</v>
      </c>
      <c r="C1558" s="31">
        <v>43833</v>
      </c>
      <c r="D1558" s="19" t="s">
        <v>588</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56" t="s">
        <v>81</v>
      </c>
      <c r="K1558" s="51" t="str">
        <f ca="1">LeaveTracker[[#This Row],[Days]]&amp;" "&amp;LeaveTracker[[#This Row],[Type of Leave]]</f>
        <v>2 SL</v>
      </c>
      <c r="L1558" s="23">
        <f ca="1">NETWORKDAYS(LeaveTracker[[#This Row],[Start Date]],LeaveTracker[[#This Row],[End Date]],lstHolidays)</f>
        <v>2</v>
      </c>
      <c r="M1558" s="27"/>
    </row>
    <row r="1559" spans="1:13" ht="30" customHeight="1" x14ac:dyDescent="0.3">
      <c r="A1559" s="27">
        <v>163</v>
      </c>
      <c r="B1559" s="31">
        <v>43879</v>
      </c>
      <c r="C1559" s="31">
        <v>43790</v>
      </c>
      <c r="D1559" s="20" t="s">
        <v>588</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56" t="s">
        <v>299</v>
      </c>
      <c r="J1559" s="43" t="s">
        <v>300</v>
      </c>
      <c r="K1559" s="51" t="str">
        <f ca="1">LeaveTracker[[#This Row],[Days]]&amp;" "&amp;LeaveTracker[[#This Row],[Type of Leave]]</f>
        <v>2 OTHER</v>
      </c>
      <c r="L1559" s="23">
        <f ca="1">NETWORKDAYS(LeaveTracker[[#This Row],[Start Date]],LeaveTracker[[#This Row],[End Date]],lstHolidays)</f>
        <v>2</v>
      </c>
      <c r="M1559" s="27"/>
    </row>
    <row r="1560" spans="1:13" ht="30" customHeight="1" x14ac:dyDescent="0.3">
      <c r="A1560" s="27">
        <v>163</v>
      </c>
      <c r="B1560" s="31">
        <v>43879</v>
      </c>
      <c r="C1560" s="31">
        <v>43790</v>
      </c>
      <c r="D1560" s="20" t="s">
        <v>588</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56" t="s">
        <v>299</v>
      </c>
      <c r="J1560" s="43" t="s">
        <v>300</v>
      </c>
      <c r="K1560" s="51" t="str">
        <f ca="1">LeaveTracker[[#This Row],[Days]]&amp;" "&amp;LeaveTracker[[#This Row],[Type of Leave]]</f>
        <v>2 OTHER</v>
      </c>
      <c r="L1560" s="23">
        <f ca="1">NETWORKDAYS(LeaveTracker[[#This Row],[Start Date]],LeaveTracker[[#This Row],[End Date]],lstHolidays)</f>
        <v>2</v>
      </c>
      <c r="M1560" s="27"/>
    </row>
    <row r="1561" spans="1:13" ht="30" customHeight="1" x14ac:dyDescent="0.3">
      <c r="A1561" s="27">
        <v>163</v>
      </c>
      <c r="B1561" s="31">
        <v>43879</v>
      </c>
      <c r="C1561" s="31">
        <v>43790</v>
      </c>
      <c r="D1561" s="20" t="s">
        <v>588</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56" t="s">
        <v>82</v>
      </c>
      <c r="K1561" s="51" t="str">
        <f ca="1">LeaveTracker[[#This Row],[Days]]&amp;" "&amp;LeaveTracker[[#This Row],[Type of Leave]]</f>
        <v>2 VL</v>
      </c>
      <c r="L1561" s="23">
        <f ca="1">NETWORKDAYS(LeaveTracker[[#This Row],[Start Date]],LeaveTracker[[#This Row],[End Date]],lstHolidays)</f>
        <v>2</v>
      </c>
      <c r="M1561" s="27"/>
    </row>
    <row r="1562" spans="1:13" ht="30" customHeight="1" x14ac:dyDescent="0.3">
      <c r="A1562" s="27">
        <v>164</v>
      </c>
      <c r="B1562" s="31">
        <v>43879</v>
      </c>
      <c r="C1562" s="31">
        <v>43804</v>
      </c>
      <c r="D1562" s="20" t="s">
        <v>588</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56" t="s">
        <v>82</v>
      </c>
      <c r="K1562" s="51" t="str">
        <f ca="1">LeaveTracker[[#This Row],[Days]]&amp;" "&amp;LeaveTracker[[#This Row],[Type of Leave]]</f>
        <v>1 VL</v>
      </c>
      <c r="L1562" s="23">
        <f ca="1">NETWORKDAYS(LeaveTracker[[#This Row],[Start Date]],LeaveTracker[[#This Row],[End Date]],lstHolidays)</f>
        <v>1</v>
      </c>
      <c r="M1562" s="27"/>
    </row>
    <row r="1563" spans="1:13" ht="30" customHeight="1" x14ac:dyDescent="0.3">
      <c r="A1563" s="27">
        <v>164</v>
      </c>
      <c r="B1563" s="31">
        <v>43879</v>
      </c>
      <c r="C1563" s="31">
        <v>43804</v>
      </c>
      <c r="D1563" s="20" t="s">
        <v>588</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56" t="s">
        <v>82</v>
      </c>
      <c r="K1563" s="51" t="str">
        <f ca="1">LeaveTracker[[#This Row],[Days]]&amp;" "&amp;LeaveTracker[[#This Row],[Type of Leave]]</f>
        <v>2 VL</v>
      </c>
      <c r="L1563" s="23">
        <f ca="1">NETWORKDAYS(LeaveTracker[[#This Row],[Start Date]],LeaveTracker[[#This Row],[End Date]],lstHolidays)</f>
        <v>2</v>
      </c>
      <c r="M1563" s="27"/>
    </row>
    <row r="1564" spans="1:13" ht="30" customHeight="1" x14ac:dyDescent="0.3">
      <c r="A1564" s="27">
        <v>164</v>
      </c>
      <c r="B1564" s="31">
        <v>43879</v>
      </c>
      <c r="C1564" s="31">
        <v>43804</v>
      </c>
      <c r="D1564" s="20" t="s">
        <v>588</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56" t="s">
        <v>82</v>
      </c>
      <c r="K1564" s="51" t="str">
        <f ca="1">LeaveTracker[[#This Row],[Days]]&amp;" "&amp;LeaveTracker[[#This Row],[Type of Leave]]</f>
        <v>2 VL</v>
      </c>
      <c r="L1564" s="23">
        <f ca="1">NETWORKDAYS(LeaveTracker[[#This Row],[Start Date]],LeaveTracker[[#This Row],[End Date]],lstHolidays)</f>
        <v>2</v>
      </c>
      <c r="M1564" s="27"/>
    </row>
    <row r="1565" spans="1:13" ht="30" customHeight="1" x14ac:dyDescent="0.3">
      <c r="A1565" s="27">
        <v>165</v>
      </c>
      <c r="B1565" s="31">
        <v>43879</v>
      </c>
      <c r="C1565" s="31">
        <v>43815</v>
      </c>
      <c r="D1565" s="19" t="s">
        <v>808</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57" t="s">
        <v>299</v>
      </c>
      <c r="J1565" s="43" t="s">
        <v>306</v>
      </c>
      <c r="K1565" s="51" t="str">
        <f ca="1">LeaveTracker[[#This Row],[Days]]&amp;" "&amp;LeaveTracker[[#This Row],[Type of Leave]]</f>
        <v>1 OTHER</v>
      </c>
      <c r="L1565" s="23">
        <f ca="1">NETWORKDAYS(LeaveTracker[[#This Row],[Start Date]],LeaveTracker[[#This Row],[End Date]],lstHolidays)</f>
        <v>1</v>
      </c>
      <c r="M1565" s="27"/>
    </row>
    <row r="1566" spans="1:13" ht="30" customHeight="1" x14ac:dyDescent="0.3">
      <c r="A1566" s="27">
        <v>165</v>
      </c>
      <c r="B1566" s="31">
        <v>43879</v>
      </c>
      <c r="C1566" s="31">
        <v>43815</v>
      </c>
      <c r="D1566" s="19" t="s">
        <v>808</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56" t="s">
        <v>299</v>
      </c>
      <c r="J1566" s="43" t="s">
        <v>306</v>
      </c>
      <c r="K1566" s="51" t="str">
        <f ca="1">LeaveTracker[[#This Row],[Days]]&amp;" "&amp;LeaveTracker[[#This Row],[Type of Leave]]</f>
        <v>1 OTHER</v>
      </c>
      <c r="L1566" s="23">
        <f ca="1">NETWORKDAYS(LeaveTracker[[#This Row],[Start Date]],LeaveTracker[[#This Row],[End Date]],lstHolidays)</f>
        <v>1</v>
      </c>
      <c r="M1566" s="27"/>
    </row>
    <row r="1567" spans="1:13" ht="30" customHeight="1" x14ac:dyDescent="0.3">
      <c r="A1567" s="27">
        <v>166</v>
      </c>
      <c r="B1567" s="31">
        <v>43879</v>
      </c>
      <c r="C1567" s="31">
        <v>43812</v>
      </c>
      <c r="D1567" s="19" t="s">
        <v>369</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56" t="s">
        <v>81</v>
      </c>
      <c r="K1567" s="51" t="str">
        <f ca="1">LeaveTracker[[#This Row],[Days]]&amp;" "&amp;LeaveTracker[[#This Row],[Type of Leave]]</f>
        <v>1 SL</v>
      </c>
      <c r="L1567" s="23">
        <f ca="1">NETWORKDAYS(LeaveTracker[[#This Row],[Start Date]],LeaveTracker[[#This Row],[End Date]],lstHolidays)</f>
        <v>1</v>
      </c>
      <c r="M1567" s="27"/>
    </row>
    <row r="1568" spans="1:13" ht="30" customHeight="1" x14ac:dyDescent="0.3">
      <c r="A1568" s="27">
        <v>167</v>
      </c>
      <c r="B1568" s="31">
        <v>43879</v>
      </c>
      <c r="C1568" s="31">
        <v>43801</v>
      </c>
      <c r="D1568" s="19" t="s">
        <v>369</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56" t="s">
        <v>81</v>
      </c>
      <c r="K1568" s="51" t="str">
        <f ca="1">LeaveTracker[[#This Row],[Days]]&amp;" "&amp;LeaveTracker[[#This Row],[Type of Leave]]</f>
        <v>1 SL</v>
      </c>
      <c r="L1568" s="23">
        <f ca="1">NETWORKDAYS(LeaveTracker[[#This Row],[Start Date]],LeaveTracker[[#This Row],[End Date]],lstHolidays)</f>
        <v>1</v>
      </c>
      <c r="M1568" s="27"/>
    </row>
    <row r="1569" spans="1:13" ht="30"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56" t="s">
        <v>82</v>
      </c>
      <c r="K1569" s="51" t="str">
        <f ca="1">LeaveTracker[[#This Row],[Days]]&amp;" "&amp;LeaveTracker[[#This Row],[Type of Leave]]</f>
        <v>2 VL</v>
      </c>
      <c r="L1569" s="23">
        <f ca="1">NETWORKDAYS(LeaveTracker[[#This Row],[Start Date]],LeaveTracker[[#This Row],[End Date]],lstHolidays)</f>
        <v>2</v>
      </c>
      <c r="M1569" s="27"/>
    </row>
    <row r="1570" spans="1:13" ht="30"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56" t="s">
        <v>82</v>
      </c>
      <c r="K1570" s="51" t="str">
        <f ca="1">LeaveTracker[[#This Row],[Days]]&amp;" "&amp;LeaveTracker[[#This Row],[Type of Leave]]</f>
        <v>1 VL</v>
      </c>
      <c r="L1570" s="23">
        <f ca="1">NETWORKDAYS(LeaveTracker[[#This Row],[Start Date]],LeaveTracker[[#This Row],[End Date]],lstHolidays)</f>
        <v>1</v>
      </c>
      <c r="M1570" s="27"/>
    </row>
    <row r="1571" spans="1:13" ht="30"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56" t="s">
        <v>82</v>
      </c>
      <c r="K1571" s="51" t="str">
        <f ca="1">LeaveTracker[[#This Row],[Days]]&amp;" "&amp;LeaveTracker[[#This Row],[Type of Leave]]</f>
        <v>2 VL</v>
      </c>
      <c r="L1571" s="23">
        <f ca="1">NETWORKDAYS(LeaveTracker[[#This Row],[Start Date]],LeaveTracker[[#This Row],[End Date]],lstHolidays)</f>
        <v>2</v>
      </c>
      <c r="M1571" s="27"/>
    </row>
    <row r="1572" spans="1:13" ht="30" customHeight="1" x14ac:dyDescent="0.3">
      <c r="A1572" s="27">
        <v>170</v>
      </c>
      <c r="B1572" s="31">
        <v>43879</v>
      </c>
      <c r="C1572" s="31">
        <v>43802</v>
      </c>
      <c r="D1572" s="19" t="s">
        <v>812</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56" t="s">
        <v>81</v>
      </c>
      <c r="K1572" s="51" t="str">
        <f ca="1">LeaveTracker[[#This Row],[Days]]&amp;" "&amp;LeaveTracker[[#This Row],[Type of Leave]]</f>
        <v>1 SL</v>
      </c>
      <c r="L1572" s="23">
        <f ca="1">NETWORKDAYS(LeaveTracker[[#This Row],[Start Date]],LeaveTracker[[#This Row],[End Date]],lstHolidays)</f>
        <v>1</v>
      </c>
      <c r="M1572" s="27"/>
    </row>
    <row r="1573" spans="1:13" ht="30"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56" t="s">
        <v>82</v>
      </c>
      <c r="K1573" s="51" t="str">
        <f ca="1">LeaveTracker[[#This Row],[Days]]&amp;" "&amp;LeaveTracker[[#This Row],[Type of Leave]]</f>
        <v>1 VL</v>
      </c>
      <c r="L1573" s="23">
        <f ca="1">NETWORKDAYS(LeaveTracker[[#This Row],[Start Date]],LeaveTracker[[#This Row],[End Date]],lstHolidays)</f>
        <v>1</v>
      </c>
      <c r="M1573" s="27"/>
    </row>
    <row r="1574" spans="1:13" ht="30"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56" t="s">
        <v>82</v>
      </c>
      <c r="K1574" s="51" t="str">
        <f ca="1">LeaveTracker[[#This Row],[Days]]&amp;" "&amp;LeaveTracker[[#This Row],[Type of Leave]]</f>
        <v>1 VL</v>
      </c>
      <c r="L1574" s="23">
        <f ca="1">NETWORKDAYS(LeaveTracker[[#This Row],[Start Date]],LeaveTracker[[#This Row],[End Date]],lstHolidays)</f>
        <v>1</v>
      </c>
      <c r="M1574" s="27"/>
    </row>
    <row r="1575" spans="1:13" ht="30"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56" t="s">
        <v>82</v>
      </c>
      <c r="K1575" s="51" t="str">
        <f ca="1">LeaveTracker[[#This Row],[Days]]&amp;" "&amp;LeaveTracker[[#This Row],[Type of Leave]]</f>
        <v>1 VL</v>
      </c>
      <c r="L1575" s="23">
        <f ca="1">NETWORKDAYS(LeaveTracker[[#This Row],[Start Date]],LeaveTracker[[#This Row],[End Date]],lstHolidays)</f>
        <v>1</v>
      </c>
      <c r="M1575" s="27"/>
    </row>
    <row r="1576" spans="1:13" ht="30" customHeight="1" x14ac:dyDescent="0.3">
      <c r="A1576" s="27">
        <v>173</v>
      </c>
      <c r="B1576" s="31">
        <v>43879</v>
      </c>
      <c r="C1576" s="31">
        <v>43791</v>
      </c>
      <c r="D1576" s="19" t="s">
        <v>817</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56" t="s">
        <v>82</v>
      </c>
      <c r="K1576" s="51" t="str">
        <f ca="1">LeaveTracker[[#This Row],[Days]]&amp;" "&amp;LeaveTracker[[#This Row],[Type of Leave]]</f>
        <v>1 VL</v>
      </c>
      <c r="L1576" s="23">
        <f ca="1">NETWORKDAYS(LeaveTracker[[#This Row],[Start Date]],LeaveTracker[[#This Row],[End Date]],lstHolidays)</f>
        <v>1</v>
      </c>
      <c r="M1576" s="27"/>
    </row>
    <row r="1577" spans="1:13" ht="30" customHeight="1" x14ac:dyDescent="0.3">
      <c r="A1577" s="27">
        <v>174</v>
      </c>
      <c r="B1577" s="31">
        <v>43879</v>
      </c>
      <c r="C1577" s="31">
        <v>43832</v>
      </c>
      <c r="D1577" s="19" t="s">
        <v>690</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56" t="s">
        <v>81</v>
      </c>
      <c r="K1577" s="51" t="str">
        <f ca="1">LeaveTracker[[#This Row],[Days]]&amp;" "&amp;LeaveTracker[[#This Row],[Type of Leave]]</f>
        <v>1 SL</v>
      </c>
      <c r="L1577" s="23">
        <f ca="1">NETWORKDAYS(LeaveTracker[[#This Row],[Start Date]],LeaveTracker[[#This Row],[End Date]],lstHolidays)</f>
        <v>1</v>
      </c>
      <c r="M1577" s="27"/>
    </row>
    <row r="1578" spans="1:13" ht="30" customHeight="1" x14ac:dyDescent="0.3">
      <c r="A1578" s="27">
        <v>175</v>
      </c>
      <c r="B1578" s="31">
        <v>43879</v>
      </c>
      <c r="C1578" s="31">
        <v>43791</v>
      </c>
      <c r="D1578" s="19" t="s">
        <v>690</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56" t="s">
        <v>299</v>
      </c>
      <c r="J1578" s="43" t="s">
        <v>105</v>
      </c>
      <c r="K1578" s="51" t="str">
        <f ca="1">LeaveTracker[[#This Row],[Days]]&amp;" "&amp;LeaveTracker[[#This Row],[Type of Leave]]</f>
        <v>1 OTHER</v>
      </c>
      <c r="L1578" s="23">
        <f ca="1">NETWORKDAYS(LeaveTracker[[#This Row],[Start Date]],LeaveTracker[[#This Row],[End Date]],lstHolidays)</f>
        <v>1</v>
      </c>
      <c r="M1578" s="27"/>
    </row>
    <row r="1579" spans="1:13" ht="30" customHeight="1" x14ac:dyDescent="0.3">
      <c r="A1579" s="27">
        <v>176</v>
      </c>
      <c r="B1579" s="31">
        <v>43879</v>
      </c>
      <c r="C1579" s="31">
        <v>43811</v>
      </c>
      <c r="D1579" s="19" t="s">
        <v>822</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56" t="s">
        <v>82</v>
      </c>
      <c r="K1579" s="51" t="str">
        <f ca="1">LeaveTracker[[#This Row],[Days]]&amp;" "&amp;LeaveTracker[[#This Row],[Type of Leave]]</f>
        <v>1 VL</v>
      </c>
      <c r="L1579" s="23">
        <f ca="1">NETWORKDAYS(LeaveTracker[[#This Row],[Start Date]],LeaveTracker[[#This Row],[End Date]],lstHolidays)</f>
        <v>1</v>
      </c>
      <c r="M1579" s="27"/>
    </row>
    <row r="1580" spans="1:13" ht="30" customHeight="1" x14ac:dyDescent="0.3">
      <c r="A1580" s="27">
        <v>176</v>
      </c>
      <c r="B1580" s="31">
        <v>43879</v>
      </c>
      <c r="C1580" s="31">
        <v>43811</v>
      </c>
      <c r="D1580" s="19" t="s">
        <v>822</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56" t="s">
        <v>82</v>
      </c>
      <c r="K1580" s="51" t="str">
        <f ca="1">LeaveTracker[[#This Row],[Days]]&amp;" "&amp;LeaveTracker[[#This Row],[Type of Leave]]</f>
        <v>1 VL</v>
      </c>
      <c r="L1580" s="23">
        <f ca="1">NETWORKDAYS(LeaveTracker[[#This Row],[Start Date]],LeaveTracker[[#This Row],[End Date]],lstHolidays)</f>
        <v>1</v>
      </c>
      <c r="M1580" s="27"/>
    </row>
    <row r="1581" spans="1:13" ht="30" customHeight="1" x14ac:dyDescent="0.3">
      <c r="A1581" s="27">
        <v>177</v>
      </c>
      <c r="B1581" s="31">
        <v>43879</v>
      </c>
      <c r="C1581" s="31">
        <v>43815</v>
      </c>
      <c r="D1581" s="19" t="s">
        <v>822</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56" t="s">
        <v>81</v>
      </c>
      <c r="K1581" s="51" t="str">
        <f ca="1">LeaveTracker[[#This Row],[Days]]&amp;" "&amp;LeaveTracker[[#This Row],[Type of Leave]]</f>
        <v>1 SL</v>
      </c>
      <c r="L1581" s="23">
        <f ca="1">NETWORKDAYS(LeaveTracker[[#This Row],[Start Date]],LeaveTracker[[#This Row],[End Date]],lstHolidays)</f>
        <v>1</v>
      </c>
      <c r="M1581" s="27"/>
    </row>
    <row r="1582" spans="1:13" ht="30" customHeight="1" x14ac:dyDescent="0.3">
      <c r="A1582" s="27">
        <v>178</v>
      </c>
      <c r="B1582" s="31">
        <v>43879</v>
      </c>
      <c r="C1582" s="31">
        <v>43798</v>
      </c>
      <c r="D1582" s="19" t="s">
        <v>822</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56" t="s">
        <v>82</v>
      </c>
      <c r="K1582" s="51" t="str">
        <f ca="1">LeaveTracker[[#This Row],[Days]]&amp;" "&amp;LeaveTracker[[#This Row],[Type of Leave]]</f>
        <v>1 VL</v>
      </c>
      <c r="L1582" s="23">
        <f ca="1">NETWORKDAYS(LeaveTracker[[#This Row],[Start Date]],LeaveTracker[[#This Row],[End Date]],lstHolidays)</f>
        <v>1</v>
      </c>
      <c r="M1582" s="27"/>
    </row>
    <row r="1583" spans="1:13" ht="30" customHeight="1" x14ac:dyDescent="0.3">
      <c r="A1583" s="27">
        <v>179</v>
      </c>
      <c r="B1583" s="31">
        <v>43879</v>
      </c>
      <c r="C1583" s="31">
        <v>43809</v>
      </c>
      <c r="D1583" s="19" t="s">
        <v>822</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56" t="s">
        <v>81</v>
      </c>
      <c r="K1583" s="51" t="str">
        <f ca="1">LeaveTracker[[#This Row],[Days]]&amp;" "&amp;LeaveTracker[[#This Row],[Type of Leave]]</f>
        <v>1 SL</v>
      </c>
      <c r="L1583" s="23">
        <f ca="1">NETWORKDAYS(LeaveTracker[[#This Row],[Start Date]],LeaveTracker[[#This Row],[End Date]],lstHolidays)</f>
        <v>1</v>
      </c>
      <c r="M1583" s="27"/>
    </row>
    <row r="1584" spans="1:13" ht="30" customHeight="1" x14ac:dyDescent="0.3">
      <c r="A1584" s="27">
        <v>180</v>
      </c>
      <c r="B1584" s="31">
        <v>43879</v>
      </c>
      <c r="C1584" s="31">
        <v>43808</v>
      </c>
      <c r="D1584" s="19" t="s">
        <v>825</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56" t="s">
        <v>82</v>
      </c>
      <c r="K1584" s="51" t="str">
        <f ca="1">LeaveTracker[[#This Row],[Days]]&amp;" "&amp;LeaveTracker[[#This Row],[Type of Leave]]</f>
        <v>1 VL</v>
      </c>
      <c r="L1584" s="23">
        <f ca="1">NETWORKDAYS(LeaveTracker[[#This Row],[Start Date]],LeaveTracker[[#This Row],[End Date]],lstHolidays)</f>
        <v>1</v>
      </c>
      <c r="M1584" s="27"/>
    </row>
    <row r="1585" spans="1:13" ht="30" customHeight="1" x14ac:dyDescent="0.3">
      <c r="A1585" s="27">
        <v>180</v>
      </c>
      <c r="B1585" s="31">
        <v>43879</v>
      </c>
      <c r="C1585" s="31">
        <v>43808</v>
      </c>
      <c r="D1585" s="19" t="s">
        <v>825</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56" t="s">
        <v>82</v>
      </c>
      <c r="K1585" s="51" t="str">
        <f ca="1">LeaveTracker[[#This Row],[Days]]&amp;" "&amp;LeaveTracker[[#This Row],[Type of Leave]]</f>
        <v>1 VL</v>
      </c>
      <c r="L1585" s="23">
        <f ca="1">NETWORKDAYS(LeaveTracker[[#This Row],[Start Date]],LeaveTracker[[#This Row],[End Date]],lstHolidays)</f>
        <v>1</v>
      </c>
      <c r="M1585" s="27"/>
    </row>
    <row r="1586" spans="1:13" ht="30" customHeight="1" x14ac:dyDescent="0.3">
      <c r="A1586" s="27">
        <v>181</v>
      </c>
      <c r="B1586" s="31">
        <v>43879</v>
      </c>
      <c r="C1586" s="31">
        <v>43798</v>
      </c>
      <c r="D1586" s="19" t="s">
        <v>829</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56" t="s">
        <v>82</v>
      </c>
      <c r="K1586" s="51" t="str">
        <f ca="1">LeaveTracker[[#This Row],[Days]]&amp;" "&amp;LeaveTracker[[#This Row],[Type of Leave]]</f>
        <v>1 VL</v>
      </c>
      <c r="L1586" s="23">
        <f ca="1">NETWORKDAYS(LeaveTracker[[#This Row],[Start Date]],LeaveTracker[[#This Row],[End Date]],lstHolidays)</f>
        <v>1</v>
      </c>
      <c r="M1586" s="27"/>
    </row>
    <row r="1587" spans="1:13" ht="30" customHeight="1" x14ac:dyDescent="0.3">
      <c r="A1587" s="27">
        <v>181</v>
      </c>
      <c r="B1587" s="31">
        <v>43879</v>
      </c>
      <c r="C1587" s="31">
        <v>43798</v>
      </c>
      <c r="D1587" s="19" t="s">
        <v>829</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56" t="s">
        <v>82</v>
      </c>
      <c r="K1587" s="51" t="str">
        <f ca="1">LeaveTracker[[#This Row],[Days]]&amp;" "&amp;LeaveTracker[[#This Row],[Type of Leave]]</f>
        <v>1 VL</v>
      </c>
      <c r="L1587" s="23">
        <f ca="1">NETWORKDAYS(LeaveTracker[[#This Row],[Start Date]],LeaveTracker[[#This Row],[End Date]],lstHolidays)</f>
        <v>1</v>
      </c>
      <c r="M1587" s="27"/>
    </row>
    <row r="1588" spans="1:13" ht="30" customHeight="1" x14ac:dyDescent="0.3">
      <c r="A1588" s="27">
        <v>181</v>
      </c>
      <c r="B1588" s="31">
        <v>43879</v>
      </c>
      <c r="C1588" s="31">
        <v>43798</v>
      </c>
      <c r="D1588" s="19" t="s">
        <v>829</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56" t="s">
        <v>82</v>
      </c>
      <c r="K1588" s="51" t="str">
        <f ca="1">LeaveTracker[[#This Row],[Days]]&amp;" "&amp;LeaveTracker[[#This Row],[Type of Leave]]</f>
        <v>1 VL</v>
      </c>
      <c r="L1588" s="23">
        <f ca="1">NETWORKDAYS(LeaveTracker[[#This Row],[Start Date]],LeaveTracker[[#This Row],[End Date]],lstHolidays)</f>
        <v>1</v>
      </c>
      <c r="M1588" s="27"/>
    </row>
    <row r="1589" spans="1:13" ht="30" customHeight="1" x14ac:dyDescent="0.3">
      <c r="A1589" s="27">
        <v>182</v>
      </c>
      <c r="B1589" s="31">
        <v>43879</v>
      </c>
      <c r="C1589" s="31">
        <v>43810</v>
      </c>
      <c r="D1589" s="19" t="s">
        <v>829</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56" t="s">
        <v>81</v>
      </c>
      <c r="K1589" s="51" t="str">
        <f ca="1">LeaveTracker[[#This Row],[Days]]&amp;" "&amp;LeaveTracker[[#This Row],[Type of Leave]]</f>
        <v>1 SL</v>
      </c>
      <c r="L1589" s="23">
        <f ca="1">NETWORKDAYS(LeaveTracker[[#This Row],[Start Date]],LeaveTracker[[#This Row],[End Date]],lstHolidays)</f>
        <v>1</v>
      </c>
      <c r="M1589" s="27"/>
    </row>
    <row r="1590" spans="1:13" ht="30"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56" t="s">
        <v>81</v>
      </c>
      <c r="K1590" s="51" t="str">
        <f ca="1">LeaveTracker[[#This Row],[Days]]&amp;" "&amp;LeaveTracker[[#This Row],[Type of Leave]]</f>
        <v>1 SL</v>
      </c>
      <c r="L1590" s="23">
        <f ca="1">NETWORKDAYS(LeaveTracker[[#This Row],[Start Date]],LeaveTracker[[#This Row],[End Date]],lstHolidays)</f>
        <v>1</v>
      </c>
      <c r="M1590" s="27"/>
    </row>
    <row r="1591" spans="1:13" ht="30" customHeight="1" x14ac:dyDescent="0.3">
      <c r="A1591" s="27">
        <v>184</v>
      </c>
      <c r="B1591" s="31">
        <v>43879</v>
      </c>
      <c r="C1591" s="31">
        <v>43803</v>
      </c>
      <c r="D1591" s="19" t="s">
        <v>832</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56" t="s">
        <v>82</v>
      </c>
      <c r="K1591" s="51" t="str">
        <f ca="1">LeaveTracker[[#This Row],[Days]]&amp;" "&amp;LeaveTracker[[#This Row],[Type of Leave]]</f>
        <v>1 VL</v>
      </c>
      <c r="L1591" s="23">
        <f ca="1">NETWORKDAYS(LeaveTracker[[#This Row],[Start Date]],LeaveTracker[[#This Row],[End Date]],lstHolidays)</f>
        <v>1</v>
      </c>
      <c r="M1591" s="27"/>
    </row>
    <row r="1592" spans="1:13" ht="30" customHeight="1" x14ac:dyDescent="0.3">
      <c r="A1592" s="27">
        <v>185</v>
      </c>
      <c r="B1592" s="31">
        <v>43879</v>
      </c>
      <c r="C1592" s="31">
        <v>43826</v>
      </c>
      <c r="D1592" s="19" t="s">
        <v>688</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56" t="s">
        <v>299</v>
      </c>
      <c r="J1592" s="43" t="s">
        <v>105</v>
      </c>
      <c r="K1592" s="51" t="str">
        <f ca="1">LeaveTracker[[#This Row],[Days]]&amp;" "&amp;LeaveTracker[[#This Row],[Type of Leave]]</f>
        <v>3 OTHER</v>
      </c>
      <c r="L1592" s="23">
        <f ca="1">NETWORKDAYS(LeaveTracker[[#This Row],[Start Date]],LeaveTracker[[#This Row],[End Date]],lstHolidays)</f>
        <v>3</v>
      </c>
      <c r="M1592" s="27"/>
    </row>
    <row r="1593" spans="1:13" ht="30" customHeight="1" x14ac:dyDescent="0.3">
      <c r="A1593" s="27">
        <v>186</v>
      </c>
      <c r="B1593" s="31">
        <v>43879</v>
      </c>
      <c r="C1593" s="31">
        <v>43819</v>
      </c>
      <c r="D1593" s="19" t="s">
        <v>832</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56" t="s">
        <v>82</v>
      </c>
      <c r="K1593" s="51" t="str">
        <f ca="1">LeaveTracker[[#This Row],[Days]]&amp;" "&amp;LeaveTracker[[#This Row],[Type of Leave]]</f>
        <v>2 VL</v>
      </c>
      <c r="L1593" s="23">
        <f ca="1">NETWORKDAYS(LeaveTracker[[#This Row],[Start Date]],LeaveTracker[[#This Row],[End Date]],lstHolidays)</f>
        <v>2</v>
      </c>
      <c r="M1593" s="27"/>
    </row>
    <row r="1594" spans="1:13" ht="30" customHeight="1" x14ac:dyDescent="0.3">
      <c r="A1594" s="27">
        <v>187</v>
      </c>
      <c r="B1594" s="31">
        <v>43879</v>
      </c>
      <c r="C1594" s="31">
        <v>43817</v>
      </c>
      <c r="D1594" s="19" t="s">
        <v>832</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56" t="s">
        <v>81</v>
      </c>
      <c r="K1594" s="51" t="str">
        <f ca="1">LeaveTracker[[#This Row],[Days]]&amp;" "&amp;LeaveTracker[[#This Row],[Type of Leave]]</f>
        <v>1 SL</v>
      </c>
      <c r="L1594" s="23">
        <f ca="1">NETWORKDAYS(LeaveTracker[[#This Row],[Start Date]],LeaveTracker[[#This Row],[End Date]],lstHolidays)</f>
        <v>1</v>
      </c>
      <c r="M1594" s="27"/>
    </row>
    <row r="1595" spans="1:13" ht="30" customHeight="1" x14ac:dyDescent="0.3">
      <c r="A1595" s="27">
        <v>188</v>
      </c>
      <c r="B1595" s="31">
        <v>43879</v>
      </c>
      <c r="C1595" s="31">
        <v>43817</v>
      </c>
      <c r="D1595" s="19" t="s">
        <v>832</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56" t="s">
        <v>81</v>
      </c>
      <c r="K1595" s="51" t="str">
        <f ca="1">LeaveTracker[[#This Row],[Days]]&amp;" "&amp;LeaveTracker[[#This Row],[Type of Leave]]</f>
        <v>1 SL</v>
      </c>
      <c r="L1595" s="23">
        <f ca="1">NETWORKDAYS(LeaveTracker[[#This Row],[Start Date]],LeaveTracker[[#This Row],[End Date]],lstHolidays)</f>
        <v>1</v>
      </c>
      <c r="M1595" s="27"/>
    </row>
    <row r="1596" spans="1:13" ht="30" customHeight="1" x14ac:dyDescent="0.3">
      <c r="A1596" s="27">
        <v>188</v>
      </c>
      <c r="B1596" s="31">
        <v>43879</v>
      </c>
      <c r="C1596" s="31">
        <v>43817</v>
      </c>
      <c r="D1596" s="19" t="s">
        <v>832</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56" t="s">
        <v>81</v>
      </c>
      <c r="K1596" s="51" t="str">
        <f ca="1">LeaveTracker[[#This Row],[Days]]&amp;" "&amp;LeaveTracker[[#This Row],[Type of Leave]]</f>
        <v>1 SL</v>
      </c>
      <c r="L1596" s="23">
        <f ca="1">NETWORKDAYS(LeaveTracker[[#This Row],[Start Date]],LeaveTracker[[#This Row],[End Date]],lstHolidays)</f>
        <v>1</v>
      </c>
      <c r="M1596" s="27"/>
    </row>
    <row r="1597" spans="1:13" ht="30" customHeight="1" x14ac:dyDescent="0.3">
      <c r="A1597" s="27">
        <v>189</v>
      </c>
      <c r="B1597" s="31">
        <v>43879</v>
      </c>
      <c r="C1597" s="31">
        <v>43809</v>
      </c>
      <c r="D1597" s="19" t="s">
        <v>688</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56" t="s">
        <v>299</v>
      </c>
      <c r="J1597" s="43" t="s">
        <v>306</v>
      </c>
      <c r="K1597" s="51" t="str">
        <f ca="1">LeaveTracker[[#This Row],[Days]]&amp;" "&amp;LeaveTracker[[#This Row],[Type of Leave]]</f>
        <v>2 OTHER</v>
      </c>
      <c r="L1597" s="23">
        <f ca="1">NETWORKDAYS(LeaveTracker[[#This Row],[Start Date]],LeaveTracker[[#This Row],[End Date]],lstHolidays)</f>
        <v>2</v>
      </c>
      <c r="M1597" s="27"/>
    </row>
    <row r="1598" spans="1:13" ht="30" customHeight="1" x14ac:dyDescent="0.3">
      <c r="A1598" s="27">
        <v>189</v>
      </c>
      <c r="B1598" s="31">
        <v>43879</v>
      </c>
      <c r="C1598" s="31">
        <v>43809</v>
      </c>
      <c r="D1598" s="19" t="s">
        <v>688</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56" t="s">
        <v>299</v>
      </c>
      <c r="J1598" s="43" t="s">
        <v>306</v>
      </c>
      <c r="K1598" s="51" t="str">
        <f ca="1">LeaveTracker[[#This Row],[Days]]&amp;" "&amp;LeaveTracker[[#This Row],[Type of Leave]]</f>
        <v>1 OTHER</v>
      </c>
      <c r="L1598" s="23">
        <f ca="1">NETWORKDAYS(LeaveTracker[[#This Row],[Start Date]],LeaveTracker[[#This Row],[End Date]],lstHolidays)</f>
        <v>1</v>
      </c>
      <c r="M1598" s="27"/>
    </row>
    <row r="1599" spans="1:13" ht="30" customHeight="1" x14ac:dyDescent="0.3">
      <c r="A1599" s="27">
        <v>189</v>
      </c>
      <c r="B1599" s="31">
        <v>43879</v>
      </c>
      <c r="C1599" s="31">
        <v>43809</v>
      </c>
      <c r="D1599" s="19" t="s">
        <v>688</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56" t="s">
        <v>299</v>
      </c>
      <c r="J1599" s="43" t="s">
        <v>306</v>
      </c>
      <c r="K1599" s="51" t="str">
        <f ca="1">LeaveTracker[[#This Row],[Days]]&amp;" "&amp;LeaveTracker[[#This Row],[Type of Leave]]</f>
        <v>1 OTHER</v>
      </c>
      <c r="L1599" s="23">
        <f ca="1">NETWORKDAYS(LeaveTracker[[#This Row],[Start Date]],LeaveTracker[[#This Row],[End Date]],lstHolidays)</f>
        <v>1</v>
      </c>
      <c r="M1599" s="27"/>
    </row>
    <row r="1600" spans="1:13" ht="30" customHeight="1" x14ac:dyDescent="0.3">
      <c r="A1600" s="27">
        <v>190</v>
      </c>
      <c r="B1600" s="31">
        <v>43879</v>
      </c>
      <c r="C1600" s="31">
        <v>43811</v>
      </c>
      <c r="D1600" s="19" t="s">
        <v>413</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56" t="s">
        <v>81</v>
      </c>
      <c r="K1600" s="51" t="str">
        <f ca="1">LeaveTracker[[#This Row],[Days]]&amp;" "&amp;LeaveTracker[[#This Row],[Type of Leave]]</f>
        <v>2 SL</v>
      </c>
      <c r="L1600" s="23">
        <f ca="1">NETWORKDAYS(LeaveTracker[[#This Row],[Start Date]],LeaveTracker[[#This Row],[End Date]],lstHolidays)</f>
        <v>2</v>
      </c>
      <c r="M1600" s="27"/>
    </row>
    <row r="1601" spans="1:13" ht="30" customHeight="1" x14ac:dyDescent="0.3">
      <c r="A1601" s="27">
        <v>190</v>
      </c>
      <c r="B1601" s="31">
        <v>43879</v>
      </c>
      <c r="C1601" s="31">
        <v>43811</v>
      </c>
      <c r="D1601" s="19" t="s">
        <v>413</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56" t="s">
        <v>81</v>
      </c>
      <c r="K1601" s="51" t="str">
        <f ca="1">LeaveTracker[[#This Row],[Days]]&amp;" "&amp;LeaveTracker[[#This Row],[Type of Leave]]</f>
        <v>1 SL</v>
      </c>
      <c r="L1601" s="23">
        <f ca="1">NETWORKDAYS(LeaveTracker[[#This Row],[Start Date]],LeaveTracker[[#This Row],[End Date]],lstHolidays)</f>
        <v>1</v>
      </c>
      <c r="M1601" s="27"/>
    </row>
    <row r="1602" spans="1:13" ht="30" customHeight="1" x14ac:dyDescent="0.3">
      <c r="A1602" s="27">
        <v>191</v>
      </c>
      <c r="B1602" s="31">
        <v>43879</v>
      </c>
      <c r="C1602" s="31">
        <v>43811</v>
      </c>
      <c r="D1602" s="19" t="s">
        <v>836</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56" t="s">
        <v>82</v>
      </c>
      <c r="K1602" s="51" t="str">
        <f ca="1">LeaveTracker[[#This Row],[Days]]&amp;" "&amp;LeaveTracker[[#This Row],[Type of Leave]]</f>
        <v>2 VL</v>
      </c>
      <c r="L1602" s="23">
        <f ca="1">NETWORKDAYS(LeaveTracker[[#This Row],[Start Date]],LeaveTracker[[#This Row],[End Date]],lstHolidays)</f>
        <v>2</v>
      </c>
      <c r="M1602" s="27"/>
    </row>
    <row r="1603" spans="1:13" ht="30" customHeight="1" x14ac:dyDescent="0.3">
      <c r="A1603" s="27">
        <v>192</v>
      </c>
      <c r="B1603" s="31">
        <v>43879</v>
      </c>
      <c r="C1603" s="31">
        <v>43812</v>
      </c>
      <c r="D1603" s="19" t="s">
        <v>396</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56" t="s">
        <v>299</v>
      </c>
      <c r="J1603" s="43" t="s">
        <v>105</v>
      </c>
      <c r="K1603" s="51" t="str">
        <f ca="1">LeaveTracker[[#This Row],[Days]]&amp;" "&amp;LeaveTracker[[#This Row],[Type of Leave]]</f>
        <v>1 OTHER</v>
      </c>
      <c r="L1603" s="23">
        <f ca="1">NETWORKDAYS(LeaveTracker[[#This Row],[Start Date]],LeaveTracker[[#This Row],[End Date]],lstHolidays)</f>
        <v>1</v>
      </c>
      <c r="M1603" s="27"/>
    </row>
    <row r="1604" spans="1:13" ht="30" customHeight="1" x14ac:dyDescent="0.3">
      <c r="A1604" s="27">
        <v>193</v>
      </c>
      <c r="B1604" s="31">
        <v>43879</v>
      </c>
      <c r="C1604" s="31">
        <v>43812</v>
      </c>
      <c r="D1604" s="19" t="s">
        <v>396</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56" t="s">
        <v>82</v>
      </c>
      <c r="K1604" s="51" t="str">
        <f ca="1">LeaveTracker[[#This Row],[Days]]&amp;" "&amp;LeaveTracker[[#This Row],[Type of Leave]]</f>
        <v>1 VL</v>
      </c>
      <c r="L1604" s="23">
        <f ca="1">NETWORKDAYS(LeaveTracker[[#This Row],[Start Date]],LeaveTracker[[#This Row],[End Date]],lstHolidays)</f>
        <v>1</v>
      </c>
      <c r="M1604" s="27"/>
    </row>
    <row r="1605" spans="1:13" ht="30" customHeight="1" x14ac:dyDescent="0.3">
      <c r="A1605" s="27">
        <v>194</v>
      </c>
      <c r="B1605" s="31">
        <v>43879</v>
      </c>
      <c r="C1605" s="31">
        <v>43812</v>
      </c>
      <c r="D1605" s="19" t="s">
        <v>396</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56" t="s">
        <v>81</v>
      </c>
      <c r="K1605" s="51" t="str">
        <f ca="1">LeaveTracker[[#This Row],[Days]]&amp;" "&amp;LeaveTracker[[#This Row],[Type of Leave]]</f>
        <v>1 SL</v>
      </c>
      <c r="L1605" s="23">
        <f ca="1">NETWORKDAYS(LeaveTracker[[#This Row],[Start Date]],LeaveTracker[[#This Row],[End Date]],lstHolidays)</f>
        <v>1</v>
      </c>
      <c r="M1605" s="27"/>
    </row>
    <row r="1606" spans="1:13" ht="30" customHeight="1" x14ac:dyDescent="0.3">
      <c r="A1606" s="27">
        <v>195</v>
      </c>
      <c r="B1606" s="31">
        <v>43879</v>
      </c>
      <c r="C1606" s="31">
        <v>43817</v>
      </c>
      <c r="D1606" s="19" t="s">
        <v>373</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56" t="s">
        <v>81</v>
      </c>
      <c r="K1606" s="51" t="str">
        <f ca="1">LeaveTracker[[#This Row],[Days]]&amp;" "&amp;LeaveTracker[[#This Row],[Type of Leave]]</f>
        <v>1 SL</v>
      </c>
      <c r="L1606" s="23">
        <f ca="1">NETWORKDAYS(LeaveTracker[[#This Row],[Start Date]],LeaveTracker[[#This Row],[End Date]],lstHolidays)</f>
        <v>1</v>
      </c>
      <c r="M1606" s="27"/>
    </row>
    <row r="1607" spans="1:13" ht="30" customHeight="1" x14ac:dyDescent="0.3">
      <c r="A1607" s="27">
        <v>196</v>
      </c>
      <c r="B1607" s="31">
        <v>43879</v>
      </c>
      <c r="C1607" s="31">
        <v>43811</v>
      </c>
      <c r="D1607" s="19" t="s">
        <v>626</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56" t="s">
        <v>82</v>
      </c>
      <c r="K1607" s="51" t="str">
        <f ca="1">LeaveTracker[[#This Row],[Days]]&amp;" "&amp;LeaveTracker[[#This Row],[Type of Leave]]</f>
        <v>1 VL</v>
      </c>
      <c r="L1607" s="23">
        <f ca="1">NETWORKDAYS(LeaveTracker[[#This Row],[Start Date]],LeaveTracker[[#This Row],[End Date]],lstHolidays)</f>
        <v>1</v>
      </c>
      <c r="M1607" s="27"/>
    </row>
    <row r="1608" spans="1:13" ht="30" customHeight="1" x14ac:dyDescent="0.3">
      <c r="A1608" s="27">
        <v>197</v>
      </c>
      <c r="B1608" s="31">
        <v>43879</v>
      </c>
      <c r="C1608" s="31">
        <v>43816</v>
      </c>
      <c r="D1608" s="19" t="s">
        <v>626</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56" t="s">
        <v>81</v>
      </c>
      <c r="K1608" s="51" t="str">
        <f ca="1">LeaveTracker[[#This Row],[Days]]&amp;" "&amp;LeaveTracker[[#This Row],[Type of Leave]]</f>
        <v>1 SL</v>
      </c>
      <c r="L1608" s="23">
        <f ca="1">NETWORKDAYS(LeaveTracker[[#This Row],[Start Date]],LeaveTracker[[#This Row],[End Date]],lstHolidays)</f>
        <v>1</v>
      </c>
      <c r="M1608" s="27"/>
    </row>
    <row r="1609" spans="1:13" ht="30" customHeight="1" x14ac:dyDescent="0.3">
      <c r="A1609" s="27">
        <v>198</v>
      </c>
      <c r="B1609" s="31">
        <v>43879</v>
      </c>
      <c r="C1609" s="31">
        <v>43776</v>
      </c>
      <c r="D1609" s="19" t="s">
        <v>626</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56"/>
      <c r="K1609" s="51" t="str">
        <f ca="1">LeaveTracker[[#This Row],[Days]]&amp;" "&amp;LeaveTracker[[#This Row],[Type of Leave]]</f>
        <v xml:space="preserve">1 </v>
      </c>
      <c r="L1609" s="23">
        <f ca="1">NETWORKDAYS(LeaveTracker[[#This Row],[Start Date]],LeaveTracker[[#This Row],[End Date]],lstHolidays)</f>
        <v>1</v>
      </c>
      <c r="M1609" s="27"/>
    </row>
    <row r="1610" spans="1:13" ht="30" customHeight="1" x14ac:dyDescent="0.3">
      <c r="A1610" s="27">
        <v>199</v>
      </c>
      <c r="B1610" s="31">
        <v>43879</v>
      </c>
      <c r="C1610" s="31">
        <v>43804</v>
      </c>
      <c r="D1610" s="19" t="s">
        <v>662</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57" t="s">
        <v>299</v>
      </c>
      <c r="J1610" s="43" t="s">
        <v>306</v>
      </c>
      <c r="K1610" s="51" t="str">
        <f ca="1">LeaveTracker[[#This Row],[Days]]&amp;" "&amp;LeaveTracker[[#This Row],[Type of Leave]]</f>
        <v>1 OTHER</v>
      </c>
      <c r="L1610" s="23">
        <f ca="1">NETWORKDAYS(LeaveTracker[[#This Row],[Start Date]],LeaveTracker[[#This Row],[End Date]],lstHolidays)</f>
        <v>1</v>
      </c>
      <c r="M1610" s="27"/>
    </row>
    <row r="1611" spans="1:13" ht="30" customHeight="1" x14ac:dyDescent="0.3">
      <c r="A1611" s="27">
        <v>199</v>
      </c>
      <c r="B1611" s="31">
        <v>43879</v>
      </c>
      <c r="C1611" s="31">
        <v>43804</v>
      </c>
      <c r="D1611" s="19" t="s">
        <v>662</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56" t="s">
        <v>299</v>
      </c>
      <c r="J1611" s="43" t="s">
        <v>306</v>
      </c>
      <c r="K1611" s="51" t="str">
        <f ca="1">LeaveTracker[[#This Row],[Days]]&amp;" "&amp;LeaveTracker[[#This Row],[Type of Leave]]</f>
        <v>1 OTHER</v>
      </c>
      <c r="L1611" s="23">
        <f ca="1">NETWORKDAYS(LeaveTracker[[#This Row],[Start Date]],LeaveTracker[[#This Row],[End Date]],lstHolidays)</f>
        <v>1</v>
      </c>
      <c r="M1611" s="27"/>
    </row>
    <row r="1612" spans="1:13" ht="30" customHeight="1" x14ac:dyDescent="0.3">
      <c r="A1612" s="27">
        <v>199</v>
      </c>
      <c r="B1612" s="31">
        <v>43879</v>
      </c>
      <c r="C1612" s="31">
        <v>43804</v>
      </c>
      <c r="D1612" s="19" t="s">
        <v>662</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56" t="s">
        <v>299</v>
      </c>
      <c r="J1612" s="43" t="s">
        <v>306</v>
      </c>
      <c r="K1612" s="51" t="str">
        <f ca="1">LeaveTracker[[#This Row],[Days]]&amp;" "&amp;LeaveTracker[[#This Row],[Type of Leave]]</f>
        <v>1 OTHER</v>
      </c>
      <c r="L1612" s="23">
        <f ca="1">NETWORKDAYS(LeaveTracker[[#This Row],[Start Date]],LeaveTracker[[#This Row],[End Date]],lstHolidays)</f>
        <v>1</v>
      </c>
      <c r="M1612" s="27"/>
    </row>
    <row r="1613" spans="1:13" ht="30" customHeight="1" x14ac:dyDescent="0.3">
      <c r="A1613" s="27">
        <v>200</v>
      </c>
      <c r="B1613" s="31">
        <v>43879</v>
      </c>
      <c r="C1613" s="31">
        <v>43780</v>
      </c>
      <c r="D1613" s="19" t="s">
        <v>662</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56" t="s">
        <v>82</v>
      </c>
      <c r="K1613" s="51" t="str">
        <f ca="1">LeaveTracker[[#This Row],[Days]]&amp;" "&amp;LeaveTracker[[#This Row],[Type of Leave]]</f>
        <v>1 VL</v>
      </c>
      <c r="L1613" s="23">
        <f ca="1">NETWORKDAYS(LeaveTracker[[#This Row],[Start Date]],LeaveTracker[[#This Row],[End Date]],lstHolidays)</f>
        <v>1</v>
      </c>
      <c r="M1613" s="27"/>
    </row>
    <row r="1614" spans="1:13" ht="30" customHeight="1" x14ac:dyDescent="0.3">
      <c r="A1614" s="27">
        <v>201</v>
      </c>
      <c r="B1614" s="31">
        <v>43879</v>
      </c>
      <c r="C1614" s="31">
        <v>43780</v>
      </c>
      <c r="D1614" s="19" t="s">
        <v>424</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56" t="s">
        <v>81</v>
      </c>
      <c r="K1614" s="51" t="str">
        <f ca="1">LeaveTracker[[#This Row],[Days]]&amp;" "&amp;LeaveTracker[[#This Row],[Type of Leave]]</f>
        <v>1 SL</v>
      </c>
      <c r="L1614" s="23">
        <f ca="1">NETWORKDAYS(LeaveTracker[[#This Row],[Start Date]],LeaveTracker[[#This Row],[End Date]],lstHolidays)</f>
        <v>1</v>
      </c>
      <c r="M1614" s="27"/>
    </row>
    <row r="1615" spans="1:13" ht="30" customHeight="1" x14ac:dyDescent="0.3">
      <c r="A1615" s="27">
        <v>202</v>
      </c>
      <c r="B1615" s="31">
        <v>43893</v>
      </c>
      <c r="C1615" s="31">
        <v>43781</v>
      </c>
      <c r="D1615" s="19" t="s">
        <v>837</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56" t="s">
        <v>82</v>
      </c>
      <c r="K1615" s="51" t="str">
        <f ca="1">LeaveTracker[[#This Row],[Days]]&amp;" "&amp;LeaveTracker[[#This Row],[Type of Leave]]</f>
        <v>1 VL</v>
      </c>
      <c r="L1615" s="23">
        <f ca="1">NETWORKDAYS(LeaveTracker[[#This Row],[Start Date]],LeaveTracker[[#This Row],[End Date]],lstHolidays)</f>
        <v>1</v>
      </c>
      <c r="M1615" s="27"/>
    </row>
    <row r="1616" spans="1:13" ht="30" customHeight="1" x14ac:dyDescent="0.3">
      <c r="A1616" s="27">
        <v>202</v>
      </c>
      <c r="B1616" s="31">
        <v>43893</v>
      </c>
      <c r="C1616" s="31">
        <v>43781</v>
      </c>
      <c r="D1616" s="19" t="s">
        <v>837</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56" t="s">
        <v>82</v>
      </c>
      <c r="K1616" s="51" t="str">
        <f ca="1">LeaveTracker[[#This Row],[Days]]&amp;" "&amp;LeaveTracker[[#This Row],[Type of Leave]]</f>
        <v>1 VL</v>
      </c>
      <c r="L1616" s="23">
        <f ca="1">NETWORKDAYS(LeaveTracker[[#This Row],[Start Date]],LeaveTracker[[#This Row],[End Date]],lstHolidays)</f>
        <v>1</v>
      </c>
      <c r="M1616" s="27"/>
    </row>
    <row r="1617" spans="1:13" ht="30" customHeight="1" x14ac:dyDescent="0.3">
      <c r="A1617" s="27">
        <v>203</v>
      </c>
      <c r="B1617" s="31">
        <v>43893</v>
      </c>
      <c r="C1617" s="31">
        <v>43801</v>
      </c>
      <c r="D1617" s="19" t="s">
        <v>413</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56" t="s">
        <v>81</v>
      </c>
      <c r="K1617" s="51" t="str">
        <f ca="1">LeaveTracker[[#This Row],[Days]]&amp;" "&amp;LeaveTracker[[#This Row],[Type of Leave]]</f>
        <v>2 SL</v>
      </c>
      <c r="L1617" s="23">
        <f ca="1">NETWORKDAYS(LeaveTracker[[#This Row],[Start Date]],LeaveTracker[[#This Row],[End Date]],lstHolidays)</f>
        <v>2</v>
      </c>
      <c r="M1617" s="27"/>
    </row>
    <row r="1618" spans="1:13" ht="30" customHeight="1" x14ac:dyDescent="0.3">
      <c r="A1618" s="27">
        <v>204</v>
      </c>
      <c r="B1618" s="31">
        <v>43893</v>
      </c>
      <c r="C1618" s="31">
        <v>43788</v>
      </c>
      <c r="D1618" s="19" t="s">
        <v>413</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56" t="s">
        <v>81</v>
      </c>
      <c r="K1618" s="51" t="str">
        <f ca="1">LeaveTracker[[#This Row],[Days]]&amp;" "&amp;LeaveTracker[[#This Row],[Type of Leave]]</f>
        <v>1 SL</v>
      </c>
      <c r="L1618" s="23">
        <f ca="1">NETWORKDAYS(LeaveTracker[[#This Row],[Start Date]],LeaveTracker[[#This Row],[End Date]],lstHolidays)</f>
        <v>1</v>
      </c>
      <c r="M1618" s="27"/>
    </row>
    <row r="1619" spans="1:13" ht="30" customHeight="1" x14ac:dyDescent="0.3">
      <c r="A1619" s="27">
        <v>205</v>
      </c>
      <c r="B1619" s="31">
        <v>43893</v>
      </c>
      <c r="C1619" s="31">
        <v>43788</v>
      </c>
      <c r="D1619" s="19" t="s">
        <v>413</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56" t="s">
        <v>81</v>
      </c>
      <c r="K1619" s="51" t="str">
        <f ca="1">LeaveTracker[[#This Row],[Days]]&amp;" "&amp;LeaveTracker[[#This Row],[Type of Leave]]</f>
        <v>1 SL</v>
      </c>
      <c r="L1619" s="23">
        <f ca="1">NETWORKDAYS(LeaveTracker[[#This Row],[Start Date]],LeaveTracker[[#This Row],[End Date]],lstHolidays)</f>
        <v>1</v>
      </c>
      <c r="M1619" s="27"/>
    </row>
    <row r="1620" spans="1:13" ht="30" customHeight="1" x14ac:dyDescent="0.3">
      <c r="A1620" s="27">
        <v>205</v>
      </c>
      <c r="B1620" s="31">
        <v>43893</v>
      </c>
      <c r="C1620" s="31">
        <v>43788</v>
      </c>
      <c r="D1620" s="19" t="s">
        <v>413</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56" t="s">
        <v>81</v>
      </c>
      <c r="K1620" s="51" t="str">
        <f ca="1">LeaveTracker[[#This Row],[Days]]&amp;" "&amp;LeaveTracker[[#This Row],[Type of Leave]]</f>
        <v>2 SL</v>
      </c>
      <c r="L1620" s="23">
        <f ca="1">NETWORKDAYS(LeaveTracker[[#This Row],[Start Date]],LeaveTracker[[#This Row],[End Date]],lstHolidays)</f>
        <v>2</v>
      </c>
      <c r="M1620" s="27"/>
    </row>
    <row r="1621" spans="1:13" ht="30" customHeight="1" x14ac:dyDescent="0.3">
      <c r="A1621" s="27">
        <v>206</v>
      </c>
      <c r="B1621" s="31">
        <v>43893</v>
      </c>
      <c r="C1621" s="31">
        <v>43788</v>
      </c>
      <c r="D1621" s="19" t="s">
        <v>840</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56" t="s">
        <v>299</v>
      </c>
      <c r="J1621" s="43" t="s">
        <v>105</v>
      </c>
      <c r="K1621" s="51" t="str">
        <f ca="1">LeaveTracker[[#This Row],[Days]]&amp;" "&amp;LeaveTracker[[#This Row],[Type of Leave]]</f>
        <v>1 OTHER</v>
      </c>
      <c r="L1621" s="23">
        <f ca="1">NETWORKDAYS(LeaveTracker[[#This Row],[Start Date]],LeaveTracker[[#This Row],[End Date]],lstHolidays)</f>
        <v>1</v>
      </c>
      <c r="M1621" s="27"/>
    </row>
    <row r="1622" spans="1:13" ht="30" customHeight="1" x14ac:dyDescent="0.3">
      <c r="A1622" s="27">
        <v>207</v>
      </c>
      <c r="B1622" s="31">
        <v>43893</v>
      </c>
      <c r="C1622" s="31">
        <v>43794</v>
      </c>
      <c r="D1622" s="19" t="s">
        <v>840</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56" t="s">
        <v>82</v>
      </c>
      <c r="K1622" s="51" t="str">
        <f ca="1">LeaveTracker[[#This Row],[Days]]&amp;" "&amp;LeaveTracker[[#This Row],[Type of Leave]]</f>
        <v>1 VL</v>
      </c>
      <c r="L1622" s="23">
        <f ca="1">NETWORKDAYS(LeaveTracker[[#This Row],[Start Date]],LeaveTracker[[#This Row],[End Date]],lstHolidays)</f>
        <v>1</v>
      </c>
      <c r="M1622" s="27"/>
    </row>
    <row r="1623" spans="1:13" ht="30" customHeight="1" x14ac:dyDescent="0.3">
      <c r="A1623" s="27">
        <v>208</v>
      </c>
      <c r="B1623" s="31">
        <v>43893</v>
      </c>
      <c r="C1623" s="31">
        <v>43794</v>
      </c>
      <c r="D1623" s="19" t="s">
        <v>417</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56" t="s">
        <v>82</v>
      </c>
      <c r="K1623" s="51" t="str">
        <f ca="1">LeaveTracker[[#This Row],[Days]]&amp;" "&amp;LeaveTracker[[#This Row],[Type of Leave]]</f>
        <v>1 VL</v>
      </c>
      <c r="L1623" s="23">
        <f ca="1">NETWORKDAYS(LeaveTracker[[#This Row],[Start Date]],LeaveTracker[[#This Row],[End Date]],lstHolidays)</f>
        <v>1</v>
      </c>
      <c r="M1623" s="27"/>
    </row>
    <row r="1624" spans="1:13" ht="30" customHeight="1" x14ac:dyDescent="0.3">
      <c r="A1624" s="27">
        <v>209</v>
      </c>
      <c r="B1624" s="31">
        <v>43893</v>
      </c>
      <c r="C1624" s="31">
        <v>43815</v>
      </c>
      <c r="D1624" s="19" t="s">
        <v>1024</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56" t="s">
        <v>299</v>
      </c>
      <c r="J1624" s="43" t="s">
        <v>306</v>
      </c>
      <c r="K1624" s="51" t="str">
        <f ca="1">LeaveTracker[[#This Row],[Days]]&amp;" "&amp;LeaveTracker[[#This Row],[Type of Leave]]</f>
        <v>1 OTHER</v>
      </c>
      <c r="L1624" s="23">
        <f ca="1">NETWORKDAYS(LeaveTracker[[#This Row],[Start Date]],LeaveTracker[[#This Row],[End Date]],lstHolidays)</f>
        <v>1</v>
      </c>
      <c r="M1624" s="27"/>
    </row>
    <row r="1625" spans="1:13" ht="30" customHeight="1" x14ac:dyDescent="0.3">
      <c r="A1625" s="27">
        <v>210</v>
      </c>
      <c r="B1625" s="31">
        <v>43893</v>
      </c>
      <c r="C1625" s="31">
        <v>43811</v>
      </c>
      <c r="D1625" s="19" t="s">
        <v>1024</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56" t="s">
        <v>299</v>
      </c>
      <c r="J1625" s="43" t="s">
        <v>306</v>
      </c>
      <c r="K1625" s="51" t="str">
        <f ca="1">LeaveTracker[[#This Row],[Days]]&amp;" "&amp;LeaveTracker[[#This Row],[Type of Leave]]</f>
        <v>1 OTHER</v>
      </c>
      <c r="L1625" s="23">
        <f ca="1">NETWORKDAYS(LeaveTracker[[#This Row],[Start Date]],LeaveTracker[[#This Row],[End Date]],lstHolidays)</f>
        <v>1</v>
      </c>
      <c r="M1625" s="27"/>
    </row>
    <row r="1626" spans="1:13" ht="30" customHeight="1" x14ac:dyDescent="0.3">
      <c r="A1626" s="27">
        <v>211</v>
      </c>
      <c r="B1626" s="31">
        <v>43893</v>
      </c>
      <c r="C1626" s="31">
        <v>43789</v>
      </c>
      <c r="D1626" s="19" t="s">
        <v>1024</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56" t="s">
        <v>299</v>
      </c>
      <c r="J1626" s="43" t="s">
        <v>306</v>
      </c>
      <c r="K1626" s="51" t="str">
        <f ca="1">LeaveTracker[[#This Row],[Days]]&amp;" "&amp;LeaveTracker[[#This Row],[Type of Leave]]</f>
        <v>2 OTHER</v>
      </c>
      <c r="L1626" s="23">
        <f ca="1">NETWORKDAYS(LeaveTracker[[#This Row],[Start Date]],LeaveTracker[[#This Row],[End Date]],lstHolidays)</f>
        <v>2</v>
      </c>
      <c r="M1626" s="27"/>
    </row>
    <row r="1627" spans="1:13" ht="30" customHeight="1" x14ac:dyDescent="0.3">
      <c r="A1627" s="27">
        <v>212</v>
      </c>
      <c r="B1627" s="31">
        <v>43893</v>
      </c>
      <c r="C1627" s="31">
        <v>43774</v>
      </c>
      <c r="D1627" s="19" t="s">
        <v>1024</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56" t="s">
        <v>81</v>
      </c>
      <c r="K1627" s="51" t="str">
        <f ca="1">LeaveTracker[[#This Row],[Days]]&amp;" "&amp;LeaveTracker[[#This Row],[Type of Leave]]</f>
        <v>1 SL</v>
      </c>
      <c r="L1627" s="23">
        <f ca="1">NETWORKDAYS(LeaveTracker[[#This Row],[Start Date]],LeaveTracker[[#This Row],[End Date]],lstHolidays)</f>
        <v>1</v>
      </c>
      <c r="M1627" s="27"/>
    </row>
    <row r="1628" spans="1:13" ht="30" customHeight="1" x14ac:dyDescent="0.3">
      <c r="A1628" s="27">
        <v>213</v>
      </c>
      <c r="B1628" s="31">
        <v>43893</v>
      </c>
      <c r="C1628" s="31">
        <v>43836</v>
      </c>
      <c r="D1628" s="19" t="s">
        <v>409</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56" t="s">
        <v>81</v>
      </c>
      <c r="K1628" s="51" t="str">
        <f ca="1">LeaveTracker[[#This Row],[Days]]&amp;" "&amp;LeaveTracker[[#This Row],[Type of Leave]]</f>
        <v>1 SL</v>
      </c>
      <c r="L1628" s="23">
        <f ca="1">NETWORKDAYS(LeaveTracker[[#This Row],[Start Date]],LeaveTracker[[#This Row],[End Date]],lstHolidays)</f>
        <v>1</v>
      </c>
      <c r="M1628" s="27"/>
    </row>
    <row r="1629" spans="1:13" ht="30" customHeight="1" x14ac:dyDescent="0.3">
      <c r="A1629" s="27">
        <v>214</v>
      </c>
      <c r="B1629" s="31">
        <v>43893</v>
      </c>
      <c r="C1629" s="31">
        <v>43783</v>
      </c>
      <c r="D1629" s="19" t="s">
        <v>409</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56" t="s">
        <v>82</v>
      </c>
      <c r="K1629" s="51" t="str">
        <f ca="1">LeaveTracker[[#This Row],[Days]]&amp;" "&amp;LeaveTracker[[#This Row],[Type of Leave]]</f>
        <v>2 VL</v>
      </c>
      <c r="L1629" s="23">
        <f ca="1">NETWORKDAYS(LeaveTracker[[#This Row],[Start Date]],LeaveTracker[[#This Row],[End Date]],lstHolidays)</f>
        <v>2</v>
      </c>
      <c r="M1629" s="27"/>
    </row>
    <row r="1630" spans="1:13" ht="30" customHeight="1" x14ac:dyDescent="0.3">
      <c r="A1630" s="27">
        <v>214</v>
      </c>
      <c r="B1630" s="31">
        <v>43893</v>
      </c>
      <c r="C1630" s="31">
        <v>43783</v>
      </c>
      <c r="D1630" s="19" t="s">
        <v>409</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56" t="s">
        <v>82</v>
      </c>
      <c r="K1630" s="51" t="str">
        <f ca="1">LeaveTracker[[#This Row],[Days]]&amp;" "&amp;LeaveTracker[[#This Row],[Type of Leave]]</f>
        <v>2 VL</v>
      </c>
      <c r="L1630" s="23">
        <f ca="1">NETWORKDAYS(LeaveTracker[[#This Row],[Start Date]],LeaveTracker[[#This Row],[End Date]],lstHolidays)</f>
        <v>2</v>
      </c>
      <c r="M1630" s="27"/>
    </row>
    <row r="1631" spans="1:13" ht="30" customHeight="1" x14ac:dyDescent="0.3">
      <c r="A1631" s="27">
        <v>215</v>
      </c>
      <c r="B1631" s="31">
        <v>43893</v>
      </c>
      <c r="C1631" s="31">
        <v>43804</v>
      </c>
      <c r="D1631" s="19" t="s">
        <v>409</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56" t="s">
        <v>82</v>
      </c>
      <c r="K1631" s="51" t="str">
        <f ca="1">LeaveTracker[[#This Row],[Days]]&amp;" "&amp;LeaveTracker[[#This Row],[Type of Leave]]</f>
        <v>1 VL</v>
      </c>
      <c r="L1631" s="23">
        <f ca="1">NETWORKDAYS(LeaveTracker[[#This Row],[Start Date]],LeaveTracker[[#This Row],[End Date]],lstHolidays)</f>
        <v>1</v>
      </c>
      <c r="M1631" s="27"/>
    </row>
    <row r="1632" spans="1:13" ht="30" customHeight="1" x14ac:dyDescent="0.3">
      <c r="A1632" s="27">
        <v>216</v>
      </c>
      <c r="B1632" s="31">
        <v>43893</v>
      </c>
      <c r="C1632" s="31">
        <v>43801</v>
      </c>
      <c r="D1632" s="19" t="s">
        <v>409</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56" t="s">
        <v>81</v>
      </c>
      <c r="K1632" s="51" t="str">
        <f ca="1">LeaveTracker[[#This Row],[Days]]&amp;" "&amp;LeaveTracker[[#This Row],[Type of Leave]]</f>
        <v>2 SL</v>
      </c>
      <c r="L1632" s="23">
        <f ca="1">NETWORKDAYS(LeaveTracker[[#This Row],[Start Date]],LeaveTracker[[#This Row],[End Date]],lstHolidays)</f>
        <v>2</v>
      </c>
      <c r="M1632" s="27"/>
    </row>
    <row r="1633" spans="1:13" ht="30" customHeight="1" x14ac:dyDescent="0.3">
      <c r="A1633" s="27">
        <v>217</v>
      </c>
      <c r="B1633" s="31">
        <v>43893</v>
      </c>
      <c r="C1633" s="31">
        <v>43815</v>
      </c>
      <c r="D1633" s="19" t="s">
        <v>472</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56" t="s">
        <v>82</v>
      </c>
      <c r="K1633" s="51" t="str">
        <f ca="1">LeaveTracker[[#This Row],[Days]]&amp;" "&amp;LeaveTracker[[#This Row],[Type of Leave]]</f>
        <v>1 VL</v>
      </c>
      <c r="L1633" s="23">
        <f ca="1">NETWORKDAYS(LeaveTracker[[#This Row],[Start Date]],LeaveTracker[[#This Row],[End Date]],lstHolidays)</f>
        <v>1</v>
      </c>
      <c r="M1633" s="27"/>
    </row>
    <row r="1634" spans="1:13" ht="30" customHeight="1" x14ac:dyDescent="0.3">
      <c r="A1634" s="27">
        <v>218</v>
      </c>
      <c r="B1634" s="31">
        <v>43893</v>
      </c>
      <c r="C1634" s="31">
        <v>43826</v>
      </c>
      <c r="D1634" s="19" t="s">
        <v>472</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56" t="s">
        <v>81</v>
      </c>
      <c r="K1634" s="51" t="str">
        <f ca="1">LeaveTracker[[#This Row],[Days]]&amp;" "&amp;LeaveTracker[[#This Row],[Type of Leave]]</f>
        <v>1 SL</v>
      </c>
      <c r="L1634" s="23">
        <f ca="1">NETWORKDAYS(LeaveTracker[[#This Row],[Start Date]],LeaveTracker[[#This Row],[End Date]],lstHolidays)</f>
        <v>1</v>
      </c>
      <c r="M1634" s="27"/>
    </row>
    <row r="1635" spans="1:13" ht="30" customHeight="1" x14ac:dyDescent="0.3">
      <c r="A1635" s="27">
        <v>218</v>
      </c>
      <c r="B1635" s="31">
        <v>43893</v>
      </c>
      <c r="C1635" s="31">
        <v>43826</v>
      </c>
      <c r="D1635" s="19" t="s">
        <v>472</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56" t="s">
        <v>81</v>
      </c>
      <c r="K1635" s="51" t="str">
        <f ca="1">LeaveTracker[[#This Row],[Days]]&amp;" "&amp;LeaveTracker[[#This Row],[Type of Leave]]</f>
        <v>1 SL</v>
      </c>
      <c r="L1635" s="23">
        <f ca="1">NETWORKDAYS(LeaveTracker[[#This Row],[Start Date]],LeaveTracker[[#This Row],[End Date]],lstHolidays)</f>
        <v>1</v>
      </c>
      <c r="M1635" s="27"/>
    </row>
    <row r="1636" spans="1:13" ht="30" customHeight="1" x14ac:dyDescent="0.3">
      <c r="A1636" s="27">
        <v>219</v>
      </c>
      <c r="B1636" s="31">
        <v>43893</v>
      </c>
      <c r="C1636" s="31">
        <v>43826</v>
      </c>
      <c r="D1636" s="19" t="s">
        <v>634</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56" t="s">
        <v>81</v>
      </c>
      <c r="K1636" s="51" t="str">
        <f ca="1">LeaveTracker[[#This Row],[Days]]&amp;" "&amp;LeaveTracker[[#This Row],[Type of Leave]]</f>
        <v>1 SL</v>
      </c>
      <c r="L1636" s="23">
        <f ca="1">NETWORKDAYS(LeaveTracker[[#This Row],[Start Date]],LeaveTracker[[#This Row],[End Date]],lstHolidays)</f>
        <v>1</v>
      </c>
      <c r="M1636" s="27"/>
    </row>
    <row r="1637" spans="1:13" ht="30" customHeight="1" x14ac:dyDescent="0.3">
      <c r="A1637" s="27">
        <v>219</v>
      </c>
      <c r="B1637" s="31">
        <v>43893</v>
      </c>
      <c r="C1637" s="31">
        <v>43826</v>
      </c>
      <c r="D1637" s="19" t="s">
        <v>634</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56" t="s">
        <v>81</v>
      </c>
      <c r="K1637" s="51" t="str">
        <f ca="1">LeaveTracker[[#This Row],[Days]]&amp;" "&amp;LeaveTracker[[#This Row],[Type of Leave]]</f>
        <v>1 SL</v>
      </c>
      <c r="L1637" s="23">
        <f ca="1">NETWORKDAYS(LeaveTracker[[#This Row],[Start Date]],LeaveTracker[[#This Row],[End Date]],lstHolidays)</f>
        <v>1</v>
      </c>
      <c r="M1637" s="27"/>
    </row>
    <row r="1638" spans="1:13" ht="30" customHeight="1" x14ac:dyDescent="0.3">
      <c r="A1638" s="27">
        <v>220</v>
      </c>
      <c r="B1638" s="31">
        <v>43893</v>
      </c>
      <c r="C1638" s="31">
        <v>43810</v>
      </c>
      <c r="D1638" s="19" t="s">
        <v>685</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56" t="s">
        <v>81</v>
      </c>
      <c r="K1638" s="51" t="str">
        <f ca="1">LeaveTracker[[#This Row],[Days]]&amp;" "&amp;LeaveTracker[[#This Row],[Type of Leave]]</f>
        <v>1 SL</v>
      </c>
      <c r="L1638" s="23">
        <f ca="1">NETWORKDAYS(LeaveTracker[[#This Row],[Start Date]],LeaveTracker[[#This Row],[End Date]],lstHolidays)</f>
        <v>1</v>
      </c>
      <c r="M1638" s="27"/>
    </row>
    <row r="1639" spans="1:13" ht="30" customHeight="1" x14ac:dyDescent="0.3">
      <c r="A1639" s="27">
        <v>221</v>
      </c>
      <c r="B1639" s="31">
        <v>43893</v>
      </c>
      <c r="C1639" s="31">
        <v>43819</v>
      </c>
      <c r="D1639" s="19" t="s">
        <v>325</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56" t="s">
        <v>81</v>
      </c>
      <c r="K1639" s="51" t="str">
        <f ca="1">LeaveTracker[[#This Row],[Days]]&amp;" "&amp;LeaveTracker[[#This Row],[Type of Leave]]</f>
        <v>1 SL</v>
      </c>
      <c r="L1639" s="23">
        <f ca="1">NETWORKDAYS(LeaveTracker[[#This Row],[Start Date]],LeaveTracker[[#This Row],[End Date]],lstHolidays)</f>
        <v>1</v>
      </c>
      <c r="M1639" s="27"/>
    </row>
    <row r="1640" spans="1:13" ht="30"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56" t="s">
        <v>82</v>
      </c>
      <c r="K1640" s="51" t="str">
        <f ca="1">LeaveTracker[[#This Row],[Days]]&amp;" "&amp;LeaveTracker[[#This Row],[Type of Leave]]</f>
        <v>3 VL</v>
      </c>
      <c r="L1640" s="23">
        <f ca="1">NETWORKDAYS(LeaveTracker[[#This Row],[Start Date]],LeaveTracker[[#This Row],[End Date]],lstHolidays)</f>
        <v>3</v>
      </c>
      <c r="M1640" s="27"/>
    </row>
    <row r="1641" spans="1:13" ht="30" customHeight="1" x14ac:dyDescent="0.3">
      <c r="A1641" s="27">
        <v>223</v>
      </c>
      <c r="B1641" s="31">
        <v>43893</v>
      </c>
      <c r="C1641" s="31">
        <v>43822</v>
      </c>
      <c r="D1641" s="19" t="s">
        <v>843</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56" t="s">
        <v>81</v>
      </c>
      <c r="K1641" s="51" t="str">
        <f ca="1">LeaveTracker[[#This Row],[Days]]&amp;" "&amp;LeaveTracker[[#This Row],[Type of Leave]]</f>
        <v>1 SL</v>
      </c>
      <c r="L1641" s="23">
        <f ca="1">NETWORKDAYS(LeaveTracker[[#This Row],[Start Date]],LeaveTracker[[#This Row],[End Date]],lstHolidays)</f>
        <v>1</v>
      </c>
      <c r="M1641" s="27"/>
    </row>
    <row r="1642" spans="1:13" ht="30" customHeight="1" x14ac:dyDescent="0.3">
      <c r="A1642" s="27">
        <v>224</v>
      </c>
      <c r="B1642" s="31">
        <v>43893</v>
      </c>
      <c r="C1642" s="31">
        <v>43832</v>
      </c>
      <c r="D1642" s="19" t="s">
        <v>315</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56" t="s">
        <v>81</v>
      </c>
      <c r="K1642" s="51" t="str">
        <f ca="1">LeaveTracker[[#This Row],[Days]]&amp;" "&amp;LeaveTracker[[#This Row],[Type of Leave]]</f>
        <v>2 SL</v>
      </c>
      <c r="L1642" s="23">
        <f ca="1">NETWORKDAYS(LeaveTracker[[#This Row],[Start Date]],LeaveTracker[[#This Row],[End Date]],lstHolidays)</f>
        <v>2</v>
      </c>
      <c r="M1642" s="27"/>
    </row>
    <row r="1643" spans="1:13" ht="30" customHeight="1" x14ac:dyDescent="0.3">
      <c r="A1643" s="27">
        <v>225</v>
      </c>
      <c r="B1643" s="31">
        <v>43893</v>
      </c>
      <c r="C1643" s="31">
        <v>43817</v>
      </c>
      <c r="D1643" s="19" t="s">
        <v>317</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56" t="s">
        <v>81</v>
      </c>
      <c r="K1643" s="51" t="str">
        <f ca="1">LeaveTracker[[#This Row],[Days]]&amp;" "&amp;LeaveTracker[[#This Row],[Type of Leave]]</f>
        <v>1 SL</v>
      </c>
      <c r="L1643" s="23">
        <f ca="1">NETWORKDAYS(LeaveTracker[[#This Row],[Start Date]],LeaveTracker[[#This Row],[End Date]],lstHolidays)</f>
        <v>1</v>
      </c>
      <c r="M1643" s="27"/>
    </row>
    <row r="1644" spans="1:13" ht="30" customHeight="1" x14ac:dyDescent="0.3">
      <c r="A1644" s="27">
        <v>226</v>
      </c>
      <c r="B1644" s="31">
        <v>43893</v>
      </c>
      <c r="C1644" s="31">
        <v>43817</v>
      </c>
      <c r="D1644" s="19" t="s">
        <v>317</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56" t="s">
        <v>81</v>
      </c>
      <c r="K1644" s="51" t="str">
        <f ca="1">LeaveTracker[[#This Row],[Days]]&amp;" "&amp;LeaveTracker[[#This Row],[Type of Leave]]</f>
        <v>1 SL</v>
      </c>
      <c r="L1644" s="23">
        <f ca="1">NETWORKDAYS(LeaveTracker[[#This Row],[Start Date]],LeaveTracker[[#This Row],[End Date]],lstHolidays)</f>
        <v>1</v>
      </c>
      <c r="M1644" s="27"/>
    </row>
    <row r="1645" spans="1:13" ht="30" customHeight="1" x14ac:dyDescent="0.3">
      <c r="A1645" s="27">
        <v>227</v>
      </c>
      <c r="B1645" s="31">
        <v>43893</v>
      </c>
      <c r="C1645" s="31">
        <v>43817</v>
      </c>
      <c r="D1645" s="19" t="s">
        <v>317</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56" t="s">
        <v>299</v>
      </c>
      <c r="J1645" s="43" t="s">
        <v>158</v>
      </c>
      <c r="K1645" s="51" t="str">
        <f ca="1">LeaveTracker[[#This Row],[Days]]&amp;" "&amp;LeaveTracker[[#This Row],[Type of Leave]]</f>
        <v>1 OTHER</v>
      </c>
      <c r="L1645" s="23">
        <f ca="1">NETWORKDAYS(LeaveTracker[[#This Row],[Start Date]],LeaveTracker[[#This Row],[End Date]],lstHolidays)</f>
        <v>1</v>
      </c>
      <c r="M1645" s="27"/>
    </row>
    <row r="1646" spans="1:13" ht="30" customHeight="1" x14ac:dyDescent="0.3">
      <c r="A1646" s="27">
        <v>228</v>
      </c>
      <c r="B1646" s="31">
        <v>43893</v>
      </c>
      <c r="C1646" s="31">
        <v>43817</v>
      </c>
      <c r="D1646" s="19" t="s">
        <v>317</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56" t="s">
        <v>81</v>
      </c>
      <c r="K1646" s="51" t="str">
        <f ca="1">LeaveTracker[[#This Row],[Days]]&amp;" "&amp;LeaveTracker[[#This Row],[Type of Leave]]</f>
        <v>1 SL</v>
      </c>
      <c r="L1646" s="23">
        <f ca="1">NETWORKDAYS(LeaveTracker[[#This Row],[Start Date]],LeaveTracker[[#This Row],[End Date]],lstHolidays)</f>
        <v>1</v>
      </c>
      <c r="M1646" s="27"/>
    </row>
    <row r="1647" spans="1:13" ht="30" customHeight="1" x14ac:dyDescent="0.3">
      <c r="A1647" s="27">
        <v>229</v>
      </c>
      <c r="B1647" s="31">
        <v>43893</v>
      </c>
      <c r="C1647" s="31">
        <v>43817</v>
      </c>
      <c r="D1647" s="19" t="s">
        <v>321</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56" t="s">
        <v>81</v>
      </c>
      <c r="K1647" s="51" t="str">
        <f ca="1">LeaveTracker[[#This Row],[Days]]&amp;" "&amp;LeaveTracker[[#This Row],[Type of Leave]]</f>
        <v>1 SL</v>
      </c>
      <c r="L1647" s="23">
        <f ca="1">NETWORKDAYS(LeaveTracker[[#This Row],[Start Date]],LeaveTracker[[#This Row],[End Date]],lstHolidays)</f>
        <v>1</v>
      </c>
      <c r="M1647" s="27"/>
    </row>
    <row r="1648" spans="1:13" ht="30" customHeight="1" x14ac:dyDescent="0.3">
      <c r="A1648" s="27">
        <v>230</v>
      </c>
      <c r="B1648" s="31">
        <v>43893</v>
      </c>
      <c r="C1648" s="31">
        <v>43817</v>
      </c>
      <c r="D1648" s="19" t="s">
        <v>321</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56" t="s">
        <v>81</v>
      </c>
      <c r="K1648" s="51" t="str">
        <f ca="1">LeaveTracker[[#This Row],[Days]]&amp;" "&amp;LeaveTracker[[#This Row],[Type of Leave]]</f>
        <v>1 SL</v>
      </c>
      <c r="L1648" s="23">
        <f ca="1">NETWORKDAYS(LeaveTracker[[#This Row],[Start Date]],LeaveTracker[[#This Row],[End Date]],lstHolidays)</f>
        <v>1</v>
      </c>
      <c r="M1648" s="27"/>
    </row>
    <row r="1649" spans="1:13" ht="30" customHeight="1" x14ac:dyDescent="0.3">
      <c r="A1649" s="27">
        <v>231</v>
      </c>
      <c r="B1649" s="31">
        <v>43893</v>
      </c>
      <c r="C1649" s="31">
        <v>43817</v>
      </c>
      <c r="D1649" s="19" t="s">
        <v>321</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56" t="s">
        <v>81</v>
      </c>
      <c r="K1649" s="51" t="str">
        <f ca="1">LeaveTracker[[#This Row],[Days]]&amp;" "&amp;LeaveTracker[[#This Row],[Type of Leave]]</f>
        <v>1 SL</v>
      </c>
      <c r="L1649" s="23">
        <f ca="1">NETWORKDAYS(LeaveTracker[[#This Row],[Start Date]],LeaveTracker[[#This Row],[End Date]],lstHolidays)</f>
        <v>1</v>
      </c>
      <c r="M1649" s="27"/>
    </row>
    <row r="1650" spans="1:13" ht="30" customHeight="1" x14ac:dyDescent="0.3">
      <c r="A1650" s="27">
        <v>232</v>
      </c>
      <c r="B1650" s="31">
        <v>43893</v>
      </c>
      <c r="C1650" s="31">
        <v>43817</v>
      </c>
      <c r="D1650" s="19" t="s">
        <v>321</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56" t="s">
        <v>81</v>
      </c>
      <c r="K1650" s="51" t="str">
        <f ca="1">LeaveTracker[[#This Row],[Days]]&amp;" "&amp;LeaveTracker[[#This Row],[Type of Leave]]</f>
        <v>1 SL</v>
      </c>
      <c r="L1650" s="23">
        <f ca="1">NETWORKDAYS(LeaveTracker[[#This Row],[Start Date]],LeaveTracker[[#This Row],[End Date]],lstHolidays)</f>
        <v>1</v>
      </c>
      <c r="M1650" s="27"/>
    </row>
    <row r="1651" spans="1:13" ht="30" customHeight="1" x14ac:dyDescent="0.3">
      <c r="A1651" s="27">
        <v>233</v>
      </c>
      <c r="B1651" s="31">
        <v>43893</v>
      </c>
      <c r="C1651" s="31">
        <v>43871</v>
      </c>
      <c r="D1651" s="19" t="s">
        <v>574</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56" t="s">
        <v>299</v>
      </c>
      <c r="J1651" s="43" t="s">
        <v>845</v>
      </c>
      <c r="K1651" s="51" t="str">
        <f ca="1">LeaveTracker[[#This Row],[Days]]&amp;" "&amp;LeaveTracker[[#This Row],[Type of Leave]]</f>
        <v>3 OTHER</v>
      </c>
      <c r="L1651" s="23">
        <f ca="1">NETWORKDAYS(LeaveTracker[[#This Row],[Start Date]],LeaveTracker[[#This Row],[End Date]],lstHolidays)</f>
        <v>3</v>
      </c>
      <c r="M1651" s="27"/>
    </row>
    <row r="1652" spans="1:13" ht="30" customHeight="1" x14ac:dyDescent="0.3">
      <c r="A1652" s="27">
        <v>234</v>
      </c>
      <c r="B1652" s="31">
        <v>43893</v>
      </c>
      <c r="C1652" s="31">
        <v>43852</v>
      </c>
      <c r="D1652" s="19" t="s">
        <v>634</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56" t="s">
        <v>299</v>
      </c>
      <c r="J1652" s="43" t="s">
        <v>766</v>
      </c>
      <c r="K1652" s="51" t="str">
        <f ca="1">LeaveTracker[[#This Row],[Days]]&amp;" "&amp;LeaveTracker[[#This Row],[Type of Leave]]</f>
        <v>3 OTHER</v>
      </c>
      <c r="L1652" s="23">
        <f ca="1">NETWORKDAYS(LeaveTracker[[#This Row],[Start Date]],LeaveTracker[[#This Row],[End Date]],lstHolidays)</f>
        <v>3</v>
      </c>
      <c r="M1652" s="27"/>
    </row>
    <row r="1653" spans="1:13" ht="30" customHeight="1" x14ac:dyDescent="0.3">
      <c r="A1653" s="27">
        <v>234</v>
      </c>
      <c r="B1653" s="31">
        <v>43893</v>
      </c>
      <c r="C1653" s="31">
        <v>43852</v>
      </c>
      <c r="D1653" s="19" t="s">
        <v>634</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56" t="s">
        <v>299</v>
      </c>
      <c r="J1653" s="43" t="s">
        <v>766</v>
      </c>
      <c r="K1653" s="51" t="str">
        <f ca="1">LeaveTracker[[#This Row],[Days]]&amp;" "&amp;LeaveTracker[[#This Row],[Type of Leave]]</f>
        <v>2 OTHER</v>
      </c>
      <c r="L1653" s="23">
        <f ca="1">NETWORKDAYS(LeaveTracker[[#This Row],[Start Date]],LeaveTracker[[#This Row],[End Date]],lstHolidays)</f>
        <v>2</v>
      </c>
      <c r="M1653" s="27"/>
    </row>
    <row r="1654" spans="1:13" ht="30" customHeight="1" x14ac:dyDescent="0.3">
      <c r="A1654" s="27">
        <v>235</v>
      </c>
      <c r="B1654" s="31">
        <v>43893</v>
      </c>
      <c r="C1654" s="31">
        <v>43860</v>
      </c>
      <c r="D1654" s="19" t="s">
        <v>808</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56" t="s">
        <v>299</v>
      </c>
      <c r="J1654" s="43" t="s">
        <v>845</v>
      </c>
      <c r="K1654" s="51" t="str">
        <f ca="1">LeaveTracker[[#This Row],[Days]]&amp;" "&amp;LeaveTracker[[#This Row],[Type of Leave]]</f>
        <v>4 OTHER</v>
      </c>
      <c r="L1654" s="23">
        <f ca="1">NETWORKDAYS(LeaveTracker[[#This Row],[Start Date]],LeaveTracker[[#This Row],[End Date]],lstHolidays)</f>
        <v>4</v>
      </c>
      <c r="M1654" s="27"/>
    </row>
    <row r="1655" spans="1:13" ht="30" customHeight="1" x14ac:dyDescent="0.3">
      <c r="A1655" s="27">
        <v>236</v>
      </c>
      <c r="B1655" s="31">
        <v>43893</v>
      </c>
      <c r="C1655" s="31">
        <v>43850</v>
      </c>
      <c r="D1655" s="20" t="s">
        <v>808</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56" t="s">
        <v>82</v>
      </c>
      <c r="K1655" s="51" t="str">
        <f ca="1">LeaveTracker[[#This Row],[Days]]&amp;" "&amp;LeaveTracker[[#This Row],[Type of Leave]]</f>
        <v>2 VL</v>
      </c>
      <c r="L1655" s="23">
        <f ca="1">NETWORKDAYS(LeaveTracker[[#This Row],[Start Date]],LeaveTracker[[#This Row],[End Date]],lstHolidays)</f>
        <v>2</v>
      </c>
      <c r="M1655" s="27"/>
    </row>
    <row r="1656" spans="1:13" ht="30" customHeight="1" x14ac:dyDescent="0.3">
      <c r="A1656" s="27">
        <v>237</v>
      </c>
      <c r="B1656" s="31">
        <v>43893</v>
      </c>
      <c r="C1656" s="31">
        <v>43866</v>
      </c>
      <c r="D1656" s="19" t="s">
        <v>377</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56" t="s">
        <v>299</v>
      </c>
      <c r="J1656" s="43" t="s">
        <v>845</v>
      </c>
      <c r="K1656" s="51" t="str">
        <f ca="1">LeaveTracker[[#This Row],[Days]]&amp;" "&amp;LeaveTracker[[#This Row],[Type of Leave]]</f>
        <v>1 OTHER</v>
      </c>
      <c r="L1656" s="23">
        <f ca="1">NETWORKDAYS(LeaveTracker[[#This Row],[Start Date]],LeaveTracker[[#This Row],[End Date]],lstHolidays)</f>
        <v>1</v>
      </c>
      <c r="M1656" s="27"/>
    </row>
    <row r="1657" spans="1:13" ht="30" customHeight="1" x14ac:dyDescent="0.3">
      <c r="A1657" s="27">
        <v>237</v>
      </c>
      <c r="B1657" s="31">
        <v>43893</v>
      </c>
      <c r="C1657" s="31">
        <v>43866</v>
      </c>
      <c r="D1657" s="19" t="s">
        <v>377</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56" t="s">
        <v>299</v>
      </c>
      <c r="J1657" s="43" t="s">
        <v>845</v>
      </c>
      <c r="K1657" s="51" t="str">
        <f ca="1">LeaveTracker[[#This Row],[Days]]&amp;" "&amp;LeaveTracker[[#This Row],[Type of Leave]]</f>
        <v>1 OTHER</v>
      </c>
      <c r="L1657" s="23">
        <f ca="1">NETWORKDAYS(LeaveTracker[[#This Row],[Start Date]],LeaveTracker[[#This Row],[End Date]],lstHolidays)</f>
        <v>1</v>
      </c>
      <c r="M1657" s="27"/>
    </row>
    <row r="1658" spans="1:13" ht="30" customHeight="1" x14ac:dyDescent="0.3">
      <c r="A1658" s="27">
        <v>238</v>
      </c>
      <c r="B1658" s="31">
        <v>43893</v>
      </c>
      <c r="C1658" s="31">
        <v>43857</v>
      </c>
      <c r="D1658" s="19" t="s">
        <v>377</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56" t="s">
        <v>299</v>
      </c>
      <c r="J1658" s="43" t="s">
        <v>845</v>
      </c>
      <c r="K1658" s="51" t="str">
        <f ca="1">LeaveTracker[[#This Row],[Days]]&amp;" "&amp;LeaveTracker[[#This Row],[Type of Leave]]</f>
        <v>1 OTHER</v>
      </c>
      <c r="L1658" s="23">
        <f ca="1">NETWORKDAYS(LeaveTracker[[#This Row],[Start Date]],LeaveTracker[[#This Row],[End Date]],lstHolidays)</f>
        <v>1</v>
      </c>
      <c r="M1658" s="27"/>
    </row>
    <row r="1659" spans="1:13" ht="30" customHeight="1" x14ac:dyDescent="0.3">
      <c r="A1659" s="27">
        <v>238</v>
      </c>
      <c r="B1659" s="31">
        <v>43893</v>
      </c>
      <c r="C1659" s="31">
        <v>43857</v>
      </c>
      <c r="D1659" s="19" t="s">
        <v>377</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56" t="s">
        <v>299</v>
      </c>
      <c r="J1659" s="43" t="s">
        <v>845</v>
      </c>
      <c r="K1659" s="51" t="str">
        <f ca="1">LeaveTracker[[#This Row],[Days]]&amp;" "&amp;LeaveTracker[[#This Row],[Type of Leave]]</f>
        <v>1 OTHER</v>
      </c>
      <c r="L1659" s="23">
        <f ca="1">NETWORKDAYS(LeaveTracker[[#This Row],[Start Date]],LeaveTracker[[#This Row],[End Date]],lstHolidays)</f>
        <v>1</v>
      </c>
      <c r="M1659" s="27"/>
    </row>
    <row r="1660" spans="1:13" ht="30" customHeight="1" x14ac:dyDescent="0.3">
      <c r="A1660" s="27">
        <v>238</v>
      </c>
      <c r="B1660" s="31">
        <v>43893</v>
      </c>
      <c r="C1660" s="31">
        <v>43857</v>
      </c>
      <c r="D1660" s="19" t="s">
        <v>377</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56" t="s">
        <v>299</v>
      </c>
      <c r="J1660" s="43" t="s">
        <v>845</v>
      </c>
      <c r="K1660" s="51" t="str">
        <f ca="1">LeaveTracker[[#This Row],[Days]]&amp;" "&amp;LeaveTracker[[#This Row],[Type of Leave]]</f>
        <v>1 OTHER</v>
      </c>
      <c r="L1660" s="23">
        <f ca="1">NETWORKDAYS(LeaveTracker[[#This Row],[Start Date]],LeaveTracker[[#This Row],[End Date]],lstHolidays)</f>
        <v>1</v>
      </c>
      <c r="M1660" s="27"/>
    </row>
    <row r="1661" spans="1:13" ht="30" customHeight="1" x14ac:dyDescent="0.3">
      <c r="A1661" s="27">
        <v>239</v>
      </c>
      <c r="B1661" s="31">
        <v>43893</v>
      </c>
      <c r="C1661" s="31">
        <v>43864</v>
      </c>
      <c r="D1661" s="19" t="s">
        <v>382</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56" t="s">
        <v>299</v>
      </c>
      <c r="J1661" s="43" t="s">
        <v>845</v>
      </c>
      <c r="K1661" s="51" t="str">
        <f ca="1">LeaveTracker[[#This Row],[Days]]&amp;" "&amp;LeaveTracker[[#This Row],[Type of Leave]]</f>
        <v>2 OTHER</v>
      </c>
      <c r="L1661" s="23">
        <f ca="1">NETWORKDAYS(LeaveTracker[[#This Row],[Start Date]],LeaveTracker[[#This Row],[End Date]],lstHolidays)</f>
        <v>2</v>
      </c>
      <c r="M1661" s="27"/>
    </row>
    <row r="1662" spans="1:13" ht="30" customHeight="1" x14ac:dyDescent="0.3">
      <c r="A1662" s="27">
        <v>240</v>
      </c>
      <c r="B1662" s="31">
        <v>43893</v>
      </c>
      <c r="C1662" s="31">
        <v>43850</v>
      </c>
      <c r="D1662" s="20" t="s">
        <v>382</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56" t="s">
        <v>299</v>
      </c>
      <c r="J1662" s="43" t="s">
        <v>845</v>
      </c>
      <c r="K1662" s="51" t="str">
        <f ca="1">LeaveTracker[[#This Row],[Days]]&amp;" "&amp;LeaveTracker[[#This Row],[Type of Leave]]</f>
        <v>3 OTHER</v>
      </c>
      <c r="L1662" s="23">
        <f ca="1">NETWORKDAYS(LeaveTracker[[#This Row],[Start Date]],LeaveTracker[[#This Row],[End Date]],lstHolidays)</f>
        <v>3</v>
      </c>
      <c r="M1662" s="27"/>
    </row>
    <row r="1663" spans="1:13" ht="30" customHeight="1" x14ac:dyDescent="0.3">
      <c r="A1663" s="27">
        <v>241</v>
      </c>
      <c r="B1663" s="31">
        <v>43893</v>
      </c>
      <c r="C1663" s="31">
        <v>43838</v>
      </c>
      <c r="D1663" s="20" t="s">
        <v>382</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56" t="s">
        <v>81</v>
      </c>
      <c r="K1663" s="51" t="str">
        <f ca="1">LeaveTracker[[#This Row],[Days]]&amp;" "&amp;LeaveTracker[[#This Row],[Type of Leave]]</f>
        <v>1 SL</v>
      </c>
      <c r="L1663" s="23">
        <f ca="1">NETWORKDAYS(LeaveTracker[[#This Row],[Start Date]],LeaveTracker[[#This Row],[End Date]],lstHolidays)</f>
        <v>1</v>
      </c>
      <c r="M1663" s="27"/>
    </row>
    <row r="1664" spans="1:13" ht="30" customHeight="1" x14ac:dyDescent="0.3">
      <c r="A1664" s="27">
        <v>242</v>
      </c>
      <c r="B1664" s="31">
        <v>43893</v>
      </c>
      <c r="C1664" s="31">
        <v>43833</v>
      </c>
      <c r="D1664" s="19" t="s">
        <v>382</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56" t="s">
        <v>81</v>
      </c>
      <c r="K1664" s="51" t="str">
        <f ca="1">LeaveTracker[[#This Row],[Days]]&amp;" "&amp;LeaveTracker[[#This Row],[Type of Leave]]</f>
        <v>1 SL</v>
      </c>
      <c r="L1664" s="23">
        <f ca="1">NETWORKDAYS(LeaveTracker[[#This Row],[Start Date]],LeaveTracker[[#This Row],[End Date]],lstHolidays)</f>
        <v>1</v>
      </c>
      <c r="M1664" s="27"/>
    </row>
    <row r="1665" spans="1:13" ht="30" customHeight="1" x14ac:dyDescent="0.3">
      <c r="A1665" s="27">
        <v>243</v>
      </c>
      <c r="B1665" s="31">
        <v>43893</v>
      </c>
      <c r="C1665" s="31">
        <v>43833</v>
      </c>
      <c r="D1665" s="19" t="s">
        <v>382</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56" t="s">
        <v>81</v>
      </c>
      <c r="K1665" s="51" t="str">
        <f ca="1">LeaveTracker[[#This Row],[Days]]&amp;" "&amp;LeaveTracker[[#This Row],[Type of Leave]]</f>
        <v>1 SL</v>
      </c>
      <c r="L1665" s="23">
        <f ca="1">NETWORKDAYS(LeaveTracker[[#This Row],[Start Date]],LeaveTracker[[#This Row],[End Date]],lstHolidays)</f>
        <v>1</v>
      </c>
      <c r="M1665" s="27"/>
    </row>
    <row r="1666" spans="1:13" ht="30" customHeight="1" x14ac:dyDescent="0.3">
      <c r="A1666" s="27">
        <v>244</v>
      </c>
      <c r="B1666" s="31">
        <v>43893</v>
      </c>
      <c r="C1666" s="24">
        <v>43864</v>
      </c>
      <c r="D1666" s="19" t="s">
        <v>847</v>
      </c>
      <c r="E1666" s="51" t="str">
        <f>IF(ISBLANK(LeaveTracker[[#This Row],[Employee Name]]),"-----",VLOOKUP(LeaveTracker[[#This Row],[Employee Name]],Employees[[Employee Name]:[Office]],7))</f>
        <v>CCT</v>
      </c>
      <c r="F1666" s="51" t="str">
        <f>IF(ISBLANK(LeaveTracker[[#This Row],[Employee Name]]),"-----",VLOOKUP(LeaveTracker[[#This Row],[Employee Name]],Employees[[Employee Name]:[Office]],6))</f>
        <v>CASUAL</v>
      </c>
      <c r="G1666" s="24">
        <v>43864</v>
      </c>
      <c r="H1666" s="24">
        <v>43864</v>
      </c>
      <c r="I1666" s="56" t="s">
        <v>299</v>
      </c>
      <c r="J1666" s="43" t="s">
        <v>845</v>
      </c>
      <c r="K1666" s="51" t="str">
        <f ca="1">LeaveTracker[[#This Row],[Days]]&amp;" "&amp;LeaveTracker[[#This Row],[Type of Leave]]</f>
        <v>1 OTHER</v>
      </c>
      <c r="L1666" s="23">
        <f ca="1">NETWORKDAYS(LeaveTracker[[#This Row],[Start Date]],LeaveTracker[[#This Row],[End Date]],lstHolidays)</f>
        <v>1</v>
      </c>
      <c r="M1666" s="27"/>
    </row>
    <row r="1667" spans="1:13" ht="30" customHeight="1" x14ac:dyDescent="0.3">
      <c r="A1667" s="27">
        <v>244</v>
      </c>
      <c r="B1667" s="31">
        <v>43893</v>
      </c>
      <c r="C1667" s="31">
        <v>43874</v>
      </c>
      <c r="D1667" s="19" t="s">
        <v>847</v>
      </c>
      <c r="E1667" s="51" t="str">
        <f>IF(ISBLANK(LeaveTracker[[#This Row],[Employee Name]]),"-----",VLOOKUP(LeaveTracker[[#This Row],[Employee Name]],Employees[[Employee Name]:[Office]],7))</f>
        <v>CCT</v>
      </c>
      <c r="F1667" s="51" t="str">
        <f>IF(ISBLANK(LeaveTracker[[#This Row],[Employee Name]]),"-----",VLOOKUP(LeaveTracker[[#This Row],[Employee Name]],Employees[[Employee Name]:[Office]],6))</f>
        <v>CASUAL</v>
      </c>
      <c r="G1667" s="24">
        <v>43874</v>
      </c>
      <c r="H1667" s="24">
        <v>43874</v>
      </c>
      <c r="I1667" s="56" t="s">
        <v>299</v>
      </c>
      <c r="J1667" s="43" t="s">
        <v>845</v>
      </c>
      <c r="K1667" s="51" t="str">
        <f ca="1">LeaveTracker[[#This Row],[Days]]&amp;" "&amp;LeaveTracker[[#This Row],[Type of Leave]]</f>
        <v>1 OTHER</v>
      </c>
      <c r="L1667" s="23">
        <f ca="1">NETWORKDAYS(LeaveTracker[[#This Row],[Start Date]],LeaveTracker[[#This Row],[End Date]],lstHolidays)</f>
        <v>1</v>
      </c>
      <c r="M1667" s="27"/>
    </row>
    <row r="1668" spans="1:13" ht="30" customHeight="1" x14ac:dyDescent="0.3">
      <c r="A1668" s="27">
        <v>244</v>
      </c>
      <c r="B1668" s="31">
        <v>43893</v>
      </c>
      <c r="C1668" s="31">
        <v>43875</v>
      </c>
      <c r="D1668" s="19" t="s">
        <v>847</v>
      </c>
      <c r="E1668" s="51" t="str">
        <f>IF(ISBLANK(LeaveTracker[[#This Row],[Employee Name]]),"-----",VLOOKUP(LeaveTracker[[#This Row],[Employee Name]],Employees[[Employee Name]:[Office]],7))</f>
        <v>CCT</v>
      </c>
      <c r="F1668" s="51" t="str">
        <f>IF(ISBLANK(LeaveTracker[[#This Row],[Employee Name]]),"-----",VLOOKUP(LeaveTracker[[#This Row],[Employee Name]],Employees[[Employee Name]:[Office]],6))</f>
        <v>CASUAL</v>
      </c>
      <c r="G1668" s="24">
        <v>43875</v>
      </c>
      <c r="H1668" s="24">
        <v>43875</v>
      </c>
      <c r="I1668" s="56" t="s">
        <v>299</v>
      </c>
      <c r="J1668" s="43" t="s">
        <v>845</v>
      </c>
      <c r="K1668" s="51" t="str">
        <f ca="1">LeaveTracker[[#This Row],[Days]]&amp;" "&amp;LeaveTracker[[#This Row],[Type of Leave]]</f>
        <v>1 OTHER</v>
      </c>
      <c r="L1668" s="23">
        <f ca="1">NETWORKDAYS(LeaveTracker[[#This Row],[Start Date]],LeaveTracker[[#This Row],[End Date]],lstHolidays)</f>
        <v>1</v>
      </c>
      <c r="M1668" s="27"/>
    </row>
    <row r="1669" spans="1:13" ht="30" customHeight="1" x14ac:dyDescent="0.3">
      <c r="A1669" s="27">
        <v>245</v>
      </c>
      <c r="B1669" s="31">
        <v>43893</v>
      </c>
      <c r="C1669" s="31">
        <v>43861</v>
      </c>
      <c r="D1669" s="19" t="s">
        <v>585</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56" t="s">
        <v>299</v>
      </c>
      <c r="J1669" s="43" t="s">
        <v>845</v>
      </c>
      <c r="K1669" s="51" t="str">
        <f ca="1">LeaveTracker[[#This Row],[Days]]&amp;" "&amp;LeaveTracker[[#This Row],[Type of Leave]]</f>
        <v>3 OTHER</v>
      </c>
      <c r="L1669" s="23">
        <f ca="1">NETWORKDAYS(LeaveTracker[[#This Row],[Start Date]],LeaveTracker[[#This Row],[End Date]],lstHolidays)</f>
        <v>3</v>
      </c>
      <c r="M1669" s="27"/>
    </row>
    <row r="1670" spans="1:13" ht="30" customHeight="1" x14ac:dyDescent="0.3">
      <c r="A1670" s="27">
        <v>246</v>
      </c>
      <c r="B1670" s="31">
        <v>43893</v>
      </c>
      <c r="C1670" s="31">
        <v>43857</v>
      </c>
      <c r="D1670" s="19" t="s">
        <v>585</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56" t="s">
        <v>299</v>
      </c>
      <c r="J1670" s="43" t="s">
        <v>845</v>
      </c>
      <c r="K1670" s="51" t="str">
        <f ca="1">LeaveTracker[[#This Row],[Days]]&amp;" "&amp;LeaveTracker[[#This Row],[Type of Leave]]</f>
        <v>1 OTHER</v>
      </c>
      <c r="L1670" s="23">
        <f ca="1">NETWORKDAYS(LeaveTracker[[#This Row],[Start Date]],LeaveTracker[[#This Row],[End Date]],lstHolidays)</f>
        <v>1</v>
      </c>
      <c r="M1670" s="27"/>
    </row>
    <row r="1671" spans="1:13" ht="30" customHeight="1" x14ac:dyDescent="0.3">
      <c r="A1671" s="27">
        <v>246</v>
      </c>
      <c r="B1671" s="31">
        <v>43893</v>
      </c>
      <c r="C1671" s="31">
        <v>43857</v>
      </c>
      <c r="D1671" s="19" t="s">
        <v>585</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56" t="s">
        <v>299</v>
      </c>
      <c r="J1671" s="43" t="s">
        <v>845</v>
      </c>
      <c r="K1671" s="51" t="str">
        <f ca="1">LeaveTracker[[#This Row],[Days]]&amp;" "&amp;LeaveTracker[[#This Row],[Type of Leave]]</f>
        <v>1 OTHER</v>
      </c>
      <c r="L1671" s="23">
        <f ca="1">NETWORKDAYS(LeaveTracker[[#This Row],[Start Date]],LeaveTracker[[#This Row],[End Date]],lstHolidays)</f>
        <v>1</v>
      </c>
      <c r="M1671" s="27"/>
    </row>
    <row r="1672" spans="1:13" ht="30" customHeight="1" x14ac:dyDescent="0.3">
      <c r="A1672" s="27">
        <v>247</v>
      </c>
      <c r="B1672" s="31">
        <v>43893</v>
      </c>
      <c r="C1672" s="31">
        <v>43882</v>
      </c>
      <c r="D1672" s="19" t="s">
        <v>576</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56" t="s">
        <v>81</v>
      </c>
      <c r="K1672" s="51" t="str">
        <f ca="1">LeaveTracker[[#This Row],[Days]]&amp;" "&amp;LeaveTracker[[#This Row],[Type of Leave]]</f>
        <v>2 SL</v>
      </c>
      <c r="L1672" s="23">
        <f ca="1">NETWORKDAYS(LeaveTracker[[#This Row],[Start Date]],LeaveTracker[[#This Row],[End Date]],lstHolidays)</f>
        <v>2</v>
      </c>
      <c r="M1672" s="27"/>
    </row>
    <row r="1673" spans="1:13" ht="30" customHeight="1" x14ac:dyDescent="0.3">
      <c r="A1673" s="27">
        <v>248</v>
      </c>
      <c r="B1673" s="31">
        <v>43893</v>
      </c>
      <c r="C1673" s="31">
        <v>43867</v>
      </c>
      <c r="D1673" s="19" t="s">
        <v>576</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56" t="s">
        <v>299</v>
      </c>
      <c r="J1673" s="43" t="s">
        <v>845</v>
      </c>
      <c r="K1673" s="51" t="str">
        <f ca="1">LeaveTracker[[#This Row],[Days]]&amp;" "&amp;LeaveTracker[[#This Row],[Type of Leave]]</f>
        <v>1 OTHER</v>
      </c>
      <c r="L1673" s="23">
        <f ca="1">NETWORKDAYS(LeaveTracker[[#This Row],[Start Date]],LeaveTracker[[#This Row],[End Date]],lstHolidays)</f>
        <v>1</v>
      </c>
      <c r="M1673" s="27"/>
    </row>
    <row r="1674" spans="1:13" ht="30" customHeight="1" x14ac:dyDescent="0.3">
      <c r="A1674" s="27">
        <v>249</v>
      </c>
      <c r="B1674" s="31">
        <v>43893</v>
      </c>
      <c r="C1674" s="31">
        <v>43864</v>
      </c>
      <c r="D1674" s="19" t="s">
        <v>576</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56" t="s">
        <v>299</v>
      </c>
      <c r="J1674" s="43" t="s">
        <v>845</v>
      </c>
      <c r="K1674" s="51" t="str">
        <f ca="1">LeaveTracker[[#This Row],[Days]]&amp;" "&amp;LeaveTracker[[#This Row],[Type of Leave]]</f>
        <v>2 OTHER</v>
      </c>
      <c r="L1674" s="23">
        <f ca="1">NETWORKDAYS(LeaveTracker[[#This Row],[Start Date]],LeaveTracker[[#This Row],[End Date]],lstHolidays)</f>
        <v>2</v>
      </c>
      <c r="M1674" s="27"/>
    </row>
    <row r="1675" spans="1:13" ht="30" customHeight="1" x14ac:dyDescent="0.3">
      <c r="A1675" s="27">
        <v>250</v>
      </c>
      <c r="B1675" s="31">
        <v>43893</v>
      </c>
      <c r="C1675" s="31">
        <v>43845</v>
      </c>
      <c r="D1675" s="19" t="s">
        <v>576</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56" t="s">
        <v>299</v>
      </c>
      <c r="J1675" s="43" t="s">
        <v>845</v>
      </c>
      <c r="K1675" s="51" t="str">
        <f ca="1">LeaveTracker[[#This Row],[Days]]&amp;" "&amp;LeaveTracker[[#This Row],[Type of Leave]]</f>
        <v>1 OTHER</v>
      </c>
      <c r="L1675" s="23">
        <f ca="1">NETWORKDAYS(LeaveTracker[[#This Row],[Start Date]],LeaveTracker[[#This Row],[End Date]],lstHolidays)</f>
        <v>1</v>
      </c>
      <c r="M1675" s="27"/>
    </row>
    <row r="1676" spans="1:13" ht="30" customHeight="1" x14ac:dyDescent="0.3">
      <c r="A1676" s="27">
        <v>251</v>
      </c>
      <c r="B1676" s="31">
        <v>43893</v>
      </c>
      <c r="C1676" s="31">
        <v>43857</v>
      </c>
      <c r="D1676" s="19" t="s">
        <v>576</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56" t="s">
        <v>299</v>
      </c>
      <c r="J1676" s="43" t="s">
        <v>845</v>
      </c>
      <c r="K1676" s="51" t="str">
        <f ca="1">LeaveTracker[[#This Row],[Days]]&amp;" "&amp;LeaveTracker[[#This Row],[Type of Leave]]</f>
        <v>1 OTHER</v>
      </c>
      <c r="L1676" s="23">
        <f ca="1">NETWORKDAYS(LeaveTracker[[#This Row],[Start Date]],LeaveTracker[[#This Row],[End Date]],lstHolidays)</f>
        <v>1</v>
      </c>
      <c r="M1676" s="27"/>
    </row>
    <row r="1677" spans="1:13" ht="30" customHeight="1" x14ac:dyDescent="0.3">
      <c r="A1677" s="27">
        <v>252</v>
      </c>
      <c r="B1677" s="31">
        <v>43893</v>
      </c>
      <c r="C1677" s="31">
        <v>43838</v>
      </c>
      <c r="D1677" s="19" t="s">
        <v>576</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56" t="s">
        <v>81</v>
      </c>
      <c r="K1677" s="51" t="str">
        <f ca="1">LeaveTracker[[#This Row],[Days]]&amp;" "&amp;LeaveTracker[[#This Row],[Type of Leave]]</f>
        <v>1 SL</v>
      </c>
      <c r="L1677" s="23">
        <f ca="1">NETWORKDAYS(LeaveTracker[[#This Row],[Start Date]],LeaveTracker[[#This Row],[End Date]],lstHolidays)</f>
        <v>1</v>
      </c>
      <c r="M1677" s="27"/>
    </row>
    <row r="1678" spans="1:13" ht="30" customHeight="1" x14ac:dyDescent="0.3">
      <c r="A1678" s="27">
        <v>253</v>
      </c>
      <c r="B1678" s="31">
        <v>43893</v>
      </c>
      <c r="C1678" s="31">
        <v>43858</v>
      </c>
      <c r="D1678" s="19" t="s">
        <v>580</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56" t="s">
        <v>299</v>
      </c>
      <c r="J1678" s="43" t="s">
        <v>845</v>
      </c>
      <c r="K1678" s="51" t="str">
        <f ca="1">LeaveTracker[[#This Row],[Days]]&amp;" "&amp;LeaveTracker[[#This Row],[Type of Leave]]</f>
        <v>1 OTHER</v>
      </c>
      <c r="L1678" s="23">
        <f ca="1">NETWORKDAYS(LeaveTracker[[#This Row],[Start Date]],LeaveTracker[[#This Row],[End Date]],lstHolidays)</f>
        <v>1</v>
      </c>
      <c r="M1678" s="27"/>
    </row>
    <row r="1679" spans="1:13" ht="30" customHeight="1" x14ac:dyDescent="0.3">
      <c r="A1679" s="27">
        <v>253</v>
      </c>
      <c r="B1679" s="31">
        <v>43893</v>
      </c>
      <c r="C1679" s="31">
        <v>43858</v>
      </c>
      <c r="D1679" s="19" t="s">
        <v>580</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56" t="s">
        <v>299</v>
      </c>
      <c r="J1679" s="43" t="s">
        <v>845</v>
      </c>
      <c r="K1679" s="51" t="str">
        <f ca="1">LeaveTracker[[#This Row],[Days]]&amp;" "&amp;LeaveTracker[[#This Row],[Type of Leave]]</f>
        <v>1 OTHER</v>
      </c>
      <c r="L1679" s="23">
        <f ca="1">NETWORKDAYS(LeaveTracker[[#This Row],[Start Date]],LeaveTracker[[#This Row],[End Date]],lstHolidays)</f>
        <v>1</v>
      </c>
      <c r="M1679" s="27"/>
    </row>
    <row r="1680" spans="1:13" ht="30" customHeight="1" x14ac:dyDescent="0.3">
      <c r="A1680" s="27">
        <v>253</v>
      </c>
      <c r="B1680" s="31">
        <v>43893</v>
      </c>
      <c r="C1680" s="31">
        <v>43858</v>
      </c>
      <c r="D1680" s="19" t="s">
        <v>580</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56" t="s">
        <v>299</v>
      </c>
      <c r="J1680" s="43" t="s">
        <v>845</v>
      </c>
      <c r="K1680" s="51" t="str">
        <f ca="1">LeaveTracker[[#This Row],[Days]]&amp;" "&amp;LeaveTracker[[#This Row],[Type of Leave]]</f>
        <v>1 OTHER</v>
      </c>
      <c r="L1680" s="23">
        <f ca="1">NETWORKDAYS(LeaveTracker[[#This Row],[Start Date]],LeaveTracker[[#This Row],[End Date]],lstHolidays)</f>
        <v>1</v>
      </c>
      <c r="M1680" s="27"/>
    </row>
    <row r="1681" spans="1:13" ht="30" customHeight="1" x14ac:dyDescent="0.3">
      <c r="A1681" s="27">
        <v>254</v>
      </c>
      <c r="B1681" s="31">
        <v>43893</v>
      </c>
      <c r="C1681" s="31">
        <v>43857</v>
      </c>
      <c r="D1681" s="19" t="s">
        <v>580</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56" t="s">
        <v>299</v>
      </c>
      <c r="J1681" s="43" t="s">
        <v>845</v>
      </c>
      <c r="K1681" s="51" t="str">
        <f ca="1">LeaveTracker[[#This Row],[Days]]&amp;" "&amp;LeaveTracker[[#This Row],[Type of Leave]]</f>
        <v>1 OTHER</v>
      </c>
      <c r="L1681" s="23">
        <f ca="1">NETWORKDAYS(LeaveTracker[[#This Row],[Start Date]],LeaveTracker[[#This Row],[End Date]],lstHolidays)</f>
        <v>1</v>
      </c>
      <c r="M1681" s="27"/>
    </row>
    <row r="1682" spans="1:13" ht="30" customHeight="1" x14ac:dyDescent="0.3">
      <c r="A1682" s="27">
        <v>254</v>
      </c>
      <c r="B1682" s="31">
        <v>43893</v>
      </c>
      <c r="C1682" s="31">
        <v>43857</v>
      </c>
      <c r="D1682" s="19" t="s">
        <v>580</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56" t="s">
        <v>299</v>
      </c>
      <c r="J1682" s="43" t="s">
        <v>845</v>
      </c>
      <c r="K1682" s="51" t="str">
        <f ca="1">LeaveTracker[[#This Row],[Days]]&amp;" "&amp;LeaveTracker[[#This Row],[Type of Leave]]</f>
        <v>1 OTHER</v>
      </c>
      <c r="L1682" s="23">
        <f ca="1">NETWORKDAYS(LeaveTracker[[#This Row],[Start Date]],LeaveTracker[[#This Row],[End Date]],lstHolidays)</f>
        <v>1</v>
      </c>
      <c r="M1682" s="27"/>
    </row>
    <row r="1683" spans="1:13" ht="30" customHeight="1" x14ac:dyDescent="0.3">
      <c r="A1683" s="27">
        <v>255</v>
      </c>
      <c r="B1683" s="31">
        <v>43893</v>
      </c>
      <c r="C1683" s="31">
        <v>43839</v>
      </c>
      <c r="D1683" s="19" t="s">
        <v>580</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56" t="s">
        <v>81</v>
      </c>
      <c r="K1683" s="51" t="str">
        <f ca="1">LeaveTracker[[#This Row],[Days]]&amp;" "&amp;LeaveTracker[[#This Row],[Type of Leave]]</f>
        <v>1 SL</v>
      </c>
      <c r="L1683" s="23">
        <f ca="1">NETWORKDAYS(LeaveTracker[[#This Row],[Start Date]],LeaveTracker[[#This Row],[End Date]],lstHolidays)</f>
        <v>1</v>
      </c>
      <c r="M1683" s="27"/>
    </row>
    <row r="1684" spans="1:13" ht="30" customHeight="1" x14ac:dyDescent="0.3">
      <c r="A1684" s="27">
        <v>256</v>
      </c>
      <c r="B1684" s="31">
        <v>43893</v>
      </c>
      <c r="C1684" s="31">
        <v>43857</v>
      </c>
      <c r="D1684" s="19" t="s">
        <v>369</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56" t="s">
        <v>299</v>
      </c>
      <c r="J1684" s="43" t="s">
        <v>845</v>
      </c>
      <c r="K1684" s="51" t="str">
        <f ca="1">LeaveTracker[[#This Row],[Days]]&amp;" "&amp;LeaveTracker[[#This Row],[Type of Leave]]</f>
        <v>1 OTHER</v>
      </c>
      <c r="L1684" s="23">
        <f ca="1">NETWORKDAYS(LeaveTracker[[#This Row],[Start Date]],LeaveTracker[[#This Row],[End Date]],lstHolidays)</f>
        <v>1</v>
      </c>
      <c r="M1684" s="27"/>
    </row>
    <row r="1685" spans="1:13" ht="30" customHeight="1" x14ac:dyDescent="0.3">
      <c r="A1685" s="27">
        <v>256</v>
      </c>
      <c r="B1685" s="31">
        <v>43893</v>
      </c>
      <c r="C1685" s="31">
        <v>43857</v>
      </c>
      <c r="D1685" s="19" t="s">
        <v>369</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56" t="s">
        <v>299</v>
      </c>
      <c r="J1685" s="43" t="s">
        <v>845</v>
      </c>
      <c r="K1685" s="51" t="str">
        <f ca="1">LeaveTracker[[#This Row],[Days]]&amp;" "&amp;LeaveTracker[[#This Row],[Type of Leave]]</f>
        <v>1 OTHER</v>
      </c>
      <c r="L1685" s="23">
        <f ca="1">NETWORKDAYS(LeaveTracker[[#This Row],[Start Date]],LeaveTracker[[#This Row],[End Date]],lstHolidays)</f>
        <v>1</v>
      </c>
      <c r="M1685" s="27"/>
    </row>
    <row r="1686" spans="1:13" ht="30" customHeight="1" x14ac:dyDescent="0.3">
      <c r="A1686" s="27">
        <v>256</v>
      </c>
      <c r="B1686" s="31">
        <v>43893</v>
      </c>
      <c r="C1686" s="31">
        <v>43857</v>
      </c>
      <c r="D1686" s="19" t="s">
        <v>369</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56" t="s">
        <v>299</v>
      </c>
      <c r="J1686" s="43" t="s">
        <v>845</v>
      </c>
      <c r="K1686" s="51" t="str">
        <f ca="1">LeaveTracker[[#This Row],[Days]]&amp;" "&amp;LeaveTracker[[#This Row],[Type of Leave]]</f>
        <v>1 OTHER</v>
      </c>
      <c r="L1686" s="23">
        <f ca="1">NETWORKDAYS(LeaveTracker[[#This Row],[Start Date]],LeaveTracker[[#This Row],[End Date]],lstHolidays)</f>
        <v>1</v>
      </c>
      <c r="M1686" s="27"/>
    </row>
    <row r="1687" spans="1:13" ht="30" customHeight="1" x14ac:dyDescent="0.3">
      <c r="A1687" s="27">
        <v>257</v>
      </c>
      <c r="B1687" s="31">
        <v>43893</v>
      </c>
      <c r="C1687" s="31">
        <v>43850</v>
      </c>
      <c r="D1687" s="19" t="s">
        <v>369</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56" t="s">
        <v>299</v>
      </c>
      <c r="J1687" s="43" t="s">
        <v>845</v>
      </c>
      <c r="K1687" s="51" t="str">
        <f ca="1">LeaveTracker[[#This Row],[Days]]&amp;" "&amp;LeaveTracker[[#This Row],[Type of Leave]]</f>
        <v>1 OTHER</v>
      </c>
      <c r="L1687" s="23">
        <f ca="1">NETWORKDAYS(LeaveTracker[[#This Row],[Start Date]],LeaveTracker[[#This Row],[End Date]],lstHolidays)</f>
        <v>1</v>
      </c>
      <c r="M1687" s="27"/>
    </row>
    <row r="1688" spans="1:13" ht="30" customHeight="1" x14ac:dyDescent="0.3">
      <c r="A1688" s="27">
        <v>257</v>
      </c>
      <c r="B1688" s="31">
        <v>43893</v>
      </c>
      <c r="C1688" s="31">
        <v>43850</v>
      </c>
      <c r="D1688" s="19" t="s">
        <v>369</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56" t="s">
        <v>299</v>
      </c>
      <c r="J1688" s="43" t="s">
        <v>845</v>
      </c>
      <c r="K1688" s="51" t="str">
        <f ca="1">LeaveTracker[[#This Row],[Days]]&amp;" "&amp;LeaveTracker[[#This Row],[Type of Leave]]</f>
        <v>1 OTHER</v>
      </c>
      <c r="L1688" s="23">
        <f ca="1">NETWORKDAYS(LeaveTracker[[#This Row],[Start Date]],LeaveTracker[[#This Row],[End Date]],lstHolidays)</f>
        <v>1</v>
      </c>
      <c r="M1688" s="27"/>
    </row>
    <row r="1689" spans="1:13" ht="30" customHeight="1" x14ac:dyDescent="0.3">
      <c r="A1689" s="27">
        <v>258</v>
      </c>
      <c r="B1689" s="31">
        <v>43893</v>
      </c>
      <c r="C1689" s="31">
        <v>43836</v>
      </c>
      <c r="D1689" s="19" t="s">
        <v>369</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56" t="s">
        <v>299</v>
      </c>
      <c r="J1689" s="43" t="s">
        <v>158</v>
      </c>
      <c r="K1689" s="51" t="str">
        <f ca="1">LeaveTracker[[#This Row],[Days]]&amp;" "&amp;LeaveTracker[[#This Row],[Type of Leave]]</f>
        <v>1 OTHER</v>
      </c>
      <c r="L1689" s="23">
        <f ca="1">NETWORKDAYS(LeaveTracker[[#This Row],[Start Date]],LeaveTracker[[#This Row],[End Date]],lstHolidays)</f>
        <v>1</v>
      </c>
      <c r="M1689" s="27"/>
    </row>
    <row r="1690" spans="1:13" ht="30" customHeight="1" x14ac:dyDescent="0.3">
      <c r="A1690" s="27">
        <v>259</v>
      </c>
      <c r="B1690" s="31">
        <v>43893</v>
      </c>
      <c r="C1690" s="31">
        <v>43836</v>
      </c>
      <c r="D1690" s="20" t="s">
        <v>369</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56" t="s">
        <v>81</v>
      </c>
      <c r="K1690" s="51" t="str">
        <f ca="1">LeaveTracker[[#This Row],[Days]]&amp;" "&amp;LeaveTracker[[#This Row],[Type of Leave]]</f>
        <v>2 SL</v>
      </c>
      <c r="L1690" s="23">
        <f ca="1">NETWORKDAYS(LeaveTracker[[#This Row],[Start Date]],LeaveTracker[[#This Row],[End Date]],lstHolidays)</f>
        <v>2</v>
      </c>
      <c r="M1690" s="27"/>
    </row>
    <row r="1691" spans="1:13" ht="30" customHeight="1" x14ac:dyDescent="0.3">
      <c r="A1691" s="27">
        <v>260</v>
      </c>
      <c r="B1691" s="31">
        <v>43893</v>
      </c>
      <c r="C1691" s="31">
        <v>43836</v>
      </c>
      <c r="D1691" s="20" t="s">
        <v>369</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56" t="s">
        <v>81</v>
      </c>
      <c r="K1691" s="51" t="str">
        <f ca="1">LeaveTracker[[#This Row],[Days]]&amp;" "&amp;LeaveTracker[[#This Row],[Type of Leave]]</f>
        <v>2 SL</v>
      </c>
      <c r="L1691" s="23">
        <f ca="1">NETWORKDAYS(LeaveTracker[[#This Row],[Start Date]],LeaveTracker[[#This Row],[End Date]],lstHolidays)</f>
        <v>2</v>
      </c>
      <c r="M1691" s="27"/>
    </row>
    <row r="1692" spans="1:13" ht="30" customHeight="1" x14ac:dyDescent="0.3">
      <c r="A1692" s="27">
        <v>261</v>
      </c>
      <c r="B1692" s="31">
        <v>43893</v>
      </c>
      <c r="C1692" s="31">
        <v>43860</v>
      </c>
      <c r="D1692" s="19" t="s">
        <v>588</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56" t="s">
        <v>299</v>
      </c>
      <c r="J1692" s="43" t="s">
        <v>845</v>
      </c>
      <c r="K1692" s="51" t="str">
        <f ca="1">LeaveTracker[[#This Row],[Days]]&amp;" "&amp;LeaveTracker[[#This Row],[Type of Leave]]</f>
        <v>1 OTHER</v>
      </c>
      <c r="L1692" s="23">
        <f ca="1">NETWORKDAYS(LeaveTracker[[#This Row],[Start Date]],LeaveTracker[[#This Row],[End Date]],lstHolidays)</f>
        <v>1</v>
      </c>
      <c r="M1692" s="27"/>
    </row>
    <row r="1693" spans="1:13" ht="30" customHeight="1" x14ac:dyDescent="0.3">
      <c r="A1693" s="27">
        <v>261</v>
      </c>
      <c r="B1693" s="31">
        <v>43893</v>
      </c>
      <c r="C1693" s="31">
        <v>43860</v>
      </c>
      <c r="D1693" s="19" t="s">
        <v>588</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56" t="s">
        <v>299</v>
      </c>
      <c r="J1693" s="43" t="s">
        <v>845</v>
      </c>
      <c r="K1693" s="51" t="str">
        <f ca="1">LeaveTracker[[#This Row],[Days]]&amp;" "&amp;LeaveTracker[[#This Row],[Type of Leave]]</f>
        <v>1 OTHER</v>
      </c>
      <c r="L1693" s="23">
        <f ca="1">NETWORKDAYS(LeaveTracker[[#This Row],[Start Date]],LeaveTracker[[#This Row],[End Date]],lstHolidays)</f>
        <v>1</v>
      </c>
      <c r="M1693" s="27"/>
    </row>
    <row r="1694" spans="1:13" ht="30" customHeight="1" x14ac:dyDescent="0.3">
      <c r="A1694" s="27">
        <v>261</v>
      </c>
      <c r="B1694" s="31">
        <v>43893</v>
      </c>
      <c r="C1694" s="31">
        <v>43860</v>
      </c>
      <c r="D1694" s="19" t="s">
        <v>588</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56" t="s">
        <v>299</v>
      </c>
      <c r="J1694" s="43" t="s">
        <v>845</v>
      </c>
      <c r="K1694" s="51" t="str">
        <f ca="1">LeaveTracker[[#This Row],[Days]]&amp;" "&amp;LeaveTracker[[#This Row],[Type of Leave]]</f>
        <v>1 OTHER</v>
      </c>
      <c r="L1694" s="23">
        <f ca="1">NETWORKDAYS(LeaveTracker[[#This Row],[Start Date]],LeaveTracker[[#This Row],[End Date]],lstHolidays)</f>
        <v>1</v>
      </c>
      <c r="M1694" s="27"/>
    </row>
    <row r="1695" spans="1:13" ht="30" customHeight="1" x14ac:dyDescent="0.3">
      <c r="A1695" s="27">
        <v>262</v>
      </c>
      <c r="B1695" s="31">
        <v>43893</v>
      </c>
      <c r="C1695" s="31">
        <v>43854</v>
      </c>
      <c r="D1695" s="20" t="s">
        <v>588</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56" t="s">
        <v>299</v>
      </c>
      <c r="J1695" s="43" t="s">
        <v>845</v>
      </c>
      <c r="K1695" s="51" t="str">
        <f ca="1">LeaveTracker[[#This Row],[Days]]&amp;" "&amp;LeaveTracker[[#This Row],[Type of Leave]]</f>
        <v>1 OTHER</v>
      </c>
      <c r="L1695" s="23">
        <f ca="1">NETWORKDAYS(LeaveTracker[[#This Row],[Start Date]],LeaveTracker[[#This Row],[End Date]],lstHolidays)</f>
        <v>1</v>
      </c>
      <c r="M1695" s="27"/>
    </row>
    <row r="1696" spans="1:13" ht="30" customHeight="1" x14ac:dyDescent="0.3">
      <c r="A1696" s="27">
        <v>263</v>
      </c>
      <c r="B1696" s="31">
        <v>43893</v>
      </c>
      <c r="C1696" s="31">
        <v>43889</v>
      </c>
      <c r="D1696" s="19" t="s">
        <v>632</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56" t="s">
        <v>299</v>
      </c>
      <c r="J1696" s="43" t="s">
        <v>729</v>
      </c>
      <c r="K1696" s="51" t="str">
        <f ca="1">LeaveTracker[[#This Row],[Days]]&amp;" "&amp;LeaveTracker[[#This Row],[Type of Leave]]</f>
        <v>1 OTHER</v>
      </c>
      <c r="L1696" s="23">
        <f ca="1">NETWORKDAYS(LeaveTracker[[#This Row],[Start Date]],LeaveTracker[[#This Row],[End Date]],lstHolidays)</f>
        <v>1</v>
      </c>
      <c r="M1696" s="27"/>
    </row>
    <row r="1697" spans="1:13" ht="30" customHeight="1" x14ac:dyDescent="0.3">
      <c r="A1697" s="27">
        <v>264</v>
      </c>
      <c r="B1697" s="31">
        <v>43893</v>
      </c>
      <c r="C1697" s="31">
        <v>43878</v>
      </c>
      <c r="D1697" s="20" t="s">
        <v>632</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56" t="s">
        <v>299</v>
      </c>
      <c r="J1697" s="43" t="s">
        <v>275</v>
      </c>
      <c r="K1697" s="51" t="str">
        <f ca="1">LeaveTracker[[#This Row],[Days]]&amp;" "&amp;LeaveTracker[[#This Row],[Type of Leave]]</f>
        <v>1 OTHER</v>
      </c>
      <c r="L1697" s="23">
        <f ca="1">NETWORKDAYS(LeaveTracker[[#This Row],[Start Date]],LeaveTracker[[#This Row],[End Date]],lstHolidays)</f>
        <v>1</v>
      </c>
      <c r="M1697" s="27"/>
    </row>
    <row r="1698" spans="1:13" ht="30" customHeight="1" x14ac:dyDescent="0.3">
      <c r="A1698" s="27">
        <v>265</v>
      </c>
      <c r="B1698" s="31">
        <v>43893</v>
      </c>
      <c r="C1698" s="31">
        <v>43866</v>
      </c>
      <c r="D1698" s="20" t="s">
        <v>632</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56" t="s">
        <v>299</v>
      </c>
      <c r="J1698" s="43" t="s">
        <v>845</v>
      </c>
      <c r="K1698" s="51" t="str">
        <f ca="1">LeaveTracker[[#This Row],[Days]]&amp;" "&amp;LeaveTracker[[#This Row],[Type of Leave]]</f>
        <v>3 OTHER</v>
      </c>
      <c r="L1698" s="23">
        <f ca="1">NETWORKDAYS(LeaveTracker[[#This Row],[Start Date]],LeaveTracker[[#This Row],[End Date]],lstHolidays)</f>
        <v>3</v>
      </c>
      <c r="M1698" s="27"/>
    </row>
    <row r="1699" spans="1:13" ht="30" customHeight="1" x14ac:dyDescent="0.3">
      <c r="A1699" s="27">
        <v>265</v>
      </c>
      <c r="B1699" s="31">
        <v>43893</v>
      </c>
      <c r="C1699" s="31">
        <v>43866</v>
      </c>
      <c r="D1699" s="20" t="s">
        <v>632</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56" t="s">
        <v>299</v>
      </c>
      <c r="J1699" s="43" t="s">
        <v>845</v>
      </c>
      <c r="K1699" s="51" t="str">
        <f ca="1">LeaveTracker[[#This Row],[Days]]&amp;" "&amp;LeaveTracker[[#This Row],[Type of Leave]]</f>
        <v>2 OTHER</v>
      </c>
      <c r="L1699" s="23">
        <f ca="1">NETWORKDAYS(LeaveTracker[[#This Row],[Start Date]],LeaveTracker[[#This Row],[End Date]],lstHolidays)</f>
        <v>2</v>
      </c>
      <c r="M1699" s="27"/>
    </row>
    <row r="1700" spans="1:13" ht="30" customHeight="1" x14ac:dyDescent="0.3">
      <c r="A1700" s="27">
        <v>266</v>
      </c>
      <c r="B1700" s="31">
        <v>43893</v>
      </c>
      <c r="C1700" s="31">
        <v>43860</v>
      </c>
      <c r="D1700" s="19" t="s">
        <v>848</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56" t="s">
        <v>299</v>
      </c>
      <c r="J1700" s="43" t="s">
        <v>845</v>
      </c>
      <c r="K1700" s="51" t="str">
        <f ca="1">LeaveTracker[[#This Row],[Days]]&amp;" "&amp;LeaveTracker[[#This Row],[Type of Leave]]</f>
        <v>1 OTHER</v>
      </c>
      <c r="L1700" s="23">
        <f ca="1">NETWORKDAYS(LeaveTracker[[#This Row],[Start Date]],LeaveTracker[[#This Row],[End Date]],lstHolidays)</f>
        <v>1</v>
      </c>
      <c r="M1700" s="27"/>
    </row>
    <row r="1701" spans="1:13" ht="30" customHeight="1" x14ac:dyDescent="0.3">
      <c r="A1701" s="27">
        <v>266</v>
      </c>
      <c r="B1701" s="31">
        <v>43893</v>
      </c>
      <c r="C1701" s="31">
        <v>43860</v>
      </c>
      <c r="D1701" s="20" t="s">
        <v>848</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56" t="s">
        <v>299</v>
      </c>
      <c r="J1701" s="43" t="s">
        <v>845</v>
      </c>
      <c r="K1701" s="51" t="str">
        <f ca="1">LeaveTracker[[#This Row],[Days]]&amp;" "&amp;LeaveTracker[[#This Row],[Type of Leave]]</f>
        <v>1 OTHER</v>
      </c>
      <c r="L1701" s="23">
        <f ca="1">NETWORKDAYS(LeaveTracker[[#This Row],[Start Date]],LeaveTracker[[#This Row],[End Date]],lstHolidays)</f>
        <v>1</v>
      </c>
      <c r="M1701" s="27"/>
    </row>
    <row r="1702" spans="1:13" ht="30" customHeight="1" x14ac:dyDescent="0.3">
      <c r="A1702" s="27">
        <v>267</v>
      </c>
      <c r="B1702" s="31">
        <v>43893</v>
      </c>
      <c r="C1702" s="31">
        <v>43847</v>
      </c>
      <c r="D1702" s="20" t="s">
        <v>848</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56" t="s">
        <v>81</v>
      </c>
      <c r="K1702" s="51" t="str">
        <f ca="1">LeaveTracker[[#This Row],[Days]]&amp;" "&amp;LeaveTracker[[#This Row],[Type of Leave]]</f>
        <v>2 SL</v>
      </c>
      <c r="L1702" s="23">
        <f ca="1">NETWORKDAYS(LeaveTracker[[#This Row],[Start Date]],LeaveTracker[[#This Row],[End Date]],lstHolidays)</f>
        <v>2</v>
      </c>
      <c r="M1702" s="27"/>
    </row>
    <row r="1703" spans="1:13" ht="30" customHeight="1" x14ac:dyDescent="0.3">
      <c r="A1703" s="27">
        <v>268</v>
      </c>
      <c r="B1703" s="31">
        <v>43893</v>
      </c>
      <c r="C1703" s="31">
        <v>43812</v>
      </c>
      <c r="D1703" s="19" t="s">
        <v>849</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56" t="s">
        <v>299</v>
      </c>
      <c r="J1703" s="43" t="s">
        <v>306</v>
      </c>
      <c r="K1703" s="51" t="str">
        <f ca="1">LeaveTracker[[#This Row],[Days]]&amp;" "&amp;LeaveTracker[[#This Row],[Type of Leave]]</f>
        <v>2 OTHER</v>
      </c>
      <c r="L1703" s="23">
        <f ca="1">NETWORKDAYS(LeaveTracker[[#This Row],[Start Date]],LeaveTracker[[#This Row],[End Date]],lstHolidays)</f>
        <v>2</v>
      </c>
      <c r="M1703" s="27"/>
    </row>
    <row r="1704" spans="1:13" ht="30" customHeight="1" x14ac:dyDescent="0.3">
      <c r="A1704" s="27">
        <v>268</v>
      </c>
      <c r="B1704" s="31">
        <v>43893</v>
      </c>
      <c r="C1704" s="31">
        <v>43812</v>
      </c>
      <c r="D1704" s="20" t="s">
        <v>849</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56" t="s">
        <v>299</v>
      </c>
      <c r="J1704" s="43" t="s">
        <v>306</v>
      </c>
      <c r="K1704" s="51" t="str">
        <f ca="1">LeaveTracker[[#This Row],[Days]]&amp;" "&amp;LeaveTracker[[#This Row],[Type of Leave]]</f>
        <v>1 OTHER</v>
      </c>
      <c r="L1704" s="23">
        <f ca="1">NETWORKDAYS(LeaveTracker[[#This Row],[Start Date]],LeaveTracker[[#This Row],[End Date]],lstHolidays)</f>
        <v>1</v>
      </c>
      <c r="M1704" s="27"/>
    </row>
    <row r="1705" spans="1:13" ht="30" customHeight="1" x14ac:dyDescent="0.3">
      <c r="A1705" s="27">
        <v>269</v>
      </c>
      <c r="B1705" s="31">
        <v>43893</v>
      </c>
      <c r="C1705" s="31">
        <v>43816</v>
      </c>
      <c r="D1705" s="19" t="s">
        <v>360</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56" t="s">
        <v>81</v>
      </c>
      <c r="K1705" s="51" t="str">
        <f ca="1">LeaveTracker[[#This Row],[Days]]&amp;" "&amp;LeaveTracker[[#This Row],[Type of Leave]]</f>
        <v>1 SL</v>
      </c>
      <c r="L1705" s="23">
        <f ca="1">NETWORKDAYS(LeaveTracker[[#This Row],[Start Date]],LeaveTracker[[#This Row],[End Date]],lstHolidays)</f>
        <v>1</v>
      </c>
      <c r="M1705" s="27"/>
    </row>
    <row r="1706" spans="1:13" ht="30" customHeight="1" x14ac:dyDescent="0.3">
      <c r="A1706" s="27">
        <v>270</v>
      </c>
      <c r="B1706" s="31">
        <v>43893</v>
      </c>
      <c r="C1706" s="31">
        <v>43838</v>
      </c>
      <c r="D1706" s="19" t="s">
        <v>349</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56" t="s">
        <v>81</v>
      </c>
      <c r="K1706" s="51" t="str">
        <f ca="1">LeaveTracker[[#This Row],[Days]]&amp;" "&amp;LeaveTracker[[#This Row],[Type of Leave]]</f>
        <v>1 SL</v>
      </c>
      <c r="L1706" s="23">
        <f ca="1">NETWORKDAYS(LeaveTracker[[#This Row],[Start Date]],LeaveTracker[[#This Row],[End Date]],lstHolidays)</f>
        <v>1</v>
      </c>
      <c r="M1706" s="27"/>
    </row>
    <row r="1707" spans="1:13" ht="30" customHeight="1" x14ac:dyDescent="0.3">
      <c r="A1707" s="27">
        <v>271</v>
      </c>
      <c r="B1707" s="31">
        <v>43893</v>
      </c>
      <c r="C1707" s="31">
        <v>43811</v>
      </c>
      <c r="D1707" s="19" t="s">
        <v>522</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56" t="s">
        <v>82</v>
      </c>
      <c r="K1707" s="51" t="str">
        <f ca="1">LeaveTracker[[#This Row],[Days]]&amp;" "&amp;LeaveTracker[[#This Row],[Type of Leave]]</f>
        <v>1 VL</v>
      </c>
      <c r="L1707" s="23">
        <f ca="1">NETWORKDAYS(LeaveTracker[[#This Row],[Start Date]],LeaveTracker[[#This Row],[End Date]],lstHolidays)</f>
        <v>1</v>
      </c>
      <c r="M1707" s="27"/>
    </row>
    <row r="1708" spans="1:13" ht="30" customHeight="1" x14ac:dyDescent="0.3">
      <c r="A1708" s="27">
        <v>272</v>
      </c>
      <c r="B1708" s="31">
        <v>43893</v>
      </c>
      <c r="C1708" s="31">
        <v>43811</v>
      </c>
      <c r="D1708" s="19" t="s">
        <v>522</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56" t="s">
        <v>81</v>
      </c>
      <c r="K1708" s="51" t="str">
        <f ca="1">LeaveTracker[[#This Row],[Days]]&amp;" "&amp;LeaveTracker[[#This Row],[Type of Leave]]</f>
        <v>1 SL</v>
      </c>
      <c r="L1708" s="23">
        <f ca="1">NETWORKDAYS(LeaveTracker[[#This Row],[Start Date]],LeaveTracker[[#This Row],[End Date]],lstHolidays)</f>
        <v>1</v>
      </c>
      <c r="M1708" s="27"/>
    </row>
    <row r="1709" spans="1:13" ht="30" customHeight="1" x14ac:dyDescent="0.3">
      <c r="A1709" s="27">
        <v>273</v>
      </c>
      <c r="B1709" s="31">
        <v>43893</v>
      </c>
      <c r="C1709" s="31">
        <v>43812</v>
      </c>
      <c r="D1709" s="19" t="s">
        <v>442</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56" t="s">
        <v>81</v>
      </c>
      <c r="K1709" s="51" t="str">
        <f ca="1">LeaveTracker[[#This Row],[Days]]&amp;" "&amp;LeaveTracker[[#This Row],[Type of Leave]]</f>
        <v>3 SL</v>
      </c>
      <c r="L1709" s="23">
        <f ca="1">NETWORKDAYS(LeaveTracker[[#This Row],[Start Date]],LeaveTracker[[#This Row],[End Date]],lstHolidays)</f>
        <v>3</v>
      </c>
      <c r="M1709" s="27"/>
    </row>
    <row r="1710" spans="1:13" ht="30" customHeight="1" x14ac:dyDescent="0.3">
      <c r="A1710" s="27">
        <v>274</v>
      </c>
      <c r="B1710" s="31">
        <v>43893</v>
      </c>
      <c r="C1710" s="31">
        <v>43797</v>
      </c>
      <c r="D1710" s="19" t="s">
        <v>522</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56" t="s">
        <v>81</v>
      </c>
      <c r="K1710" s="51" t="str">
        <f ca="1">LeaveTracker[[#This Row],[Days]]&amp;" "&amp;LeaveTracker[[#This Row],[Type of Leave]]</f>
        <v>2 SL</v>
      </c>
      <c r="L1710" s="23">
        <f ca="1">NETWORKDAYS(LeaveTracker[[#This Row],[Start Date]],LeaveTracker[[#This Row],[End Date]],lstHolidays)</f>
        <v>2</v>
      </c>
      <c r="M1710" s="27"/>
    </row>
    <row r="1711" spans="1:13" ht="30"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56" t="s">
        <v>81</v>
      </c>
      <c r="K1711" s="51" t="str">
        <f ca="1">LeaveTracker[[#This Row],[Days]]&amp;" "&amp;LeaveTracker[[#This Row],[Type of Leave]]</f>
        <v>3 SL</v>
      </c>
      <c r="L1711" s="23">
        <f ca="1">NETWORKDAYS(LeaveTracker[[#This Row],[Start Date]],LeaveTracker[[#This Row],[End Date]],lstHolidays)</f>
        <v>3</v>
      </c>
      <c r="M1711" s="27"/>
    </row>
    <row r="1712" spans="1:13" ht="30"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56" t="s">
        <v>299</v>
      </c>
      <c r="J1712" s="43" t="s">
        <v>729</v>
      </c>
      <c r="K1712" s="51" t="str">
        <f ca="1">LeaveTracker[[#This Row],[Days]]&amp;" "&amp;LeaveTracker[[#This Row],[Type of Leave]]</f>
        <v>1 OTHER</v>
      </c>
      <c r="L1712" s="23">
        <f ca="1">NETWORKDAYS(LeaveTracker[[#This Row],[Start Date]],LeaveTracker[[#This Row],[End Date]],lstHolidays)</f>
        <v>1</v>
      </c>
      <c r="M1712" s="27"/>
    </row>
    <row r="1713" spans="1:13" ht="30"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56" t="s">
        <v>299</v>
      </c>
      <c r="J1713" s="43" t="s">
        <v>845</v>
      </c>
      <c r="K1713" s="51" t="str">
        <f ca="1">LeaveTracker[[#This Row],[Days]]&amp;" "&amp;LeaveTracker[[#This Row],[Type of Leave]]</f>
        <v>5 OTHER</v>
      </c>
      <c r="L1713" s="23">
        <f ca="1">NETWORKDAYS(LeaveTracker[[#This Row],[Start Date]],LeaveTracker[[#This Row],[End Date]],lstHolidays)</f>
        <v>5</v>
      </c>
      <c r="M1713" s="27"/>
    </row>
    <row r="1714" spans="1:13" ht="30" customHeight="1" x14ac:dyDescent="0.3">
      <c r="A1714" s="27">
        <v>278</v>
      </c>
      <c r="B1714" s="31">
        <v>43893</v>
      </c>
      <c r="C1714" s="31">
        <v>43872</v>
      </c>
      <c r="D1714" s="19" t="s">
        <v>852</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56" t="s">
        <v>299</v>
      </c>
      <c r="J1714" s="43" t="s">
        <v>845</v>
      </c>
      <c r="K1714" s="51" t="str">
        <f ca="1">LeaveTracker[[#This Row],[Days]]&amp;" "&amp;LeaveTracker[[#This Row],[Type of Leave]]</f>
        <v>2 OTHER</v>
      </c>
      <c r="L1714" s="23">
        <f ca="1">NETWORKDAYS(LeaveTracker[[#This Row],[Start Date]],LeaveTracker[[#This Row],[End Date]],lstHolidays)</f>
        <v>2</v>
      </c>
      <c r="M1714" s="27"/>
    </row>
    <row r="1715" spans="1:13" ht="30" customHeight="1" x14ac:dyDescent="0.3">
      <c r="A1715" s="27">
        <v>279</v>
      </c>
      <c r="B1715" s="31">
        <v>43893</v>
      </c>
      <c r="C1715" s="31">
        <v>43864</v>
      </c>
      <c r="D1715" s="19" t="s">
        <v>852</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56" t="s">
        <v>299</v>
      </c>
      <c r="J1715" s="43" t="s">
        <v>845</v>
      </c>
      <c r="K1715" s="51" t="str">
        <f ca="1">LeaveTracker[[#This Row],[Days]]&amp;" "&amp;LeaveTracker[[#This Row],[Type of Leave]]</f>
        <v>3 OTHER</v>
      </c>
      <c r="L1715" s="23">
        <f ca="1">NETWORKDAYS(LeaveTracker[[#This Row],[Start Date]],LeaveTracker[[#This Row],[End Date]],lstHolidays)</f>
        <v>3</v>
      </c>
      <c r="M1715" s="27"/>
    </row>
    <row r="1716" spans="1:13" ht="30" customHeight="1" x14ac:dyDescent="0.3">
      <c r="A1716" s="27">
        <v>280</v>
      </c>
      <c r="B1716" s="31">
        <v>43893</v>
      </c>
      <c r="C1716" s="31">
        <v>43864</v>
      </c>
      <c r="D1716" s="19" t="s">
        <v>713</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56" t="s">
        <v>299</v>
      </c>
      <c r="J1716" s="43" t="s">
        <v>845</v>
      </c>
      <c r="K1716" s="51" t="str">
        <f ca="1">LeaveTracker[[#This Row],[Days]]&amp;" "&amp;LeaveTracker[[#This Row],[Type of Leave]]</f>
        <v>2 OTHER</v>
      </c>
      <c r="L1716" s="23">
        <f ca="1">NETWORKDAYS(LeaveTracker[[#This Row],[Start Date]],LeaveTracker[[#This Row],[End Date]],lstHolidays)</f>
        <v>2</v>
      </c>
      <c r="M1716" s="27"/>
    </row>
    <row r="1717" spans="1:13" ht="30" customHeight="1" x14ac:dyDescent="0.3">
      <c r="A1717" s="27">
        <v>280</v>
      </c>
      <c r="B1717" s="31">
        <v>43893</v>
      </c>
      <c r="C1717" s="31">
        <v>43864</v>
      </c>
      <c r="D1717" s="20" t="s">
        <v>713</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56" t="s">
        <v>299</v>
      </c>
      <c r="J1717" s="43" t="s">
        <v>845</v>
      </c>
      <c r="K1717" s="51" t="str">
        <f ca="1">LeaveTracker[[#This Row],[Days]]&amp;" "&amp;LeaveTracker[[#This Row],[Type of Leave]]</f>
        <v>1 OTHER</v>
      </c>
      <c r="L1717" s="23">
        <f ca="1">NETWORKDAYS(LeaveTracker[[#This Row],[Start Date]],LeaveTracker[[#This Row],[End Date]],lstHolidays)</f>
        <v>1</v>
      </c>
      <c r="M1717" s="27"/>
    </row>
    <row r="1718" spans="1:13" ht="30" customHeight="1" x14ac:dyDescent="0.3">
      <c r="A1718" s="27">
        <v>281</v>
      </c>
      <c r="B1718" s="31">
        <v>43893</v>
      </c>
      <c r="C1718" s="31">
        <v>43852</v>
      </c>
      <c r="D1718" s="19" t="s">
        <v>597</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56" t="s">
        <v>299</v>
      </c>
      <c r="J1718" s="43" t="s">
        <v>845</v>
      </c>
      <c r="K1718" s="51" t="str">
        <f ca="1">LeaveTracker[[#This Row],[Days]]&amp;" "&amp;LeaveTracker[[#This Row],[Type of Leave]]</f>
        <v>3 OTHER</v>
      </c>
      <c r="L1718" s="23">
        <f ca="1">NETWORKDAYS(LeaveTracker[[#This Row],[Start Date]],LeaveTracker[[#This Row],[End Date]],lstHolidays)</f>
        <v>3</v>
      </c>
      <c r="M1718" s="27"/>
    </row>
    <row r="1719" spans="1:13" ht="30" customHeight="1" x14ac:dyDescent="0.3">
      <c r="A1719" s="27">
        <v>282</v>
      </c>
      <c r="B1719" s="31">
        <v>43893</v>
      </c>
      <c r="C1719" s="31">
        <v>43852</v>
      </c>
      <c r="D1719" s="20" t="s">
        <v>849</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56" t="s">
        <v>299</v>
      </c>
      <c r="J1719" s="43" t="s">
        <v>845</v>
      </c>
      <c r="K1719" s="51" t="str">
        <f ca="1">LeaveTracker[[#This Row],[Days]]&amp;" "&amp;LeaveTracker[[#This Row],[Type of Leave]]</f>
        <v>2 OTHER</v>
      </c>
      <c r="L1719" s="23">
        <f ca="1">NETWORKDAYS(LeaveTracker[[#This Row],[Start Date]],LeaveTracker[[#This Row],[End Date]],lstHolidays)</f>
        <v>2</v>
      </c>
      <c r="M1719" s="27"/>
    </row>
    <row r="1720" spans="1:13" ht="30" customHeight="1" x14ac:dyDescent="0.3">
      <c r="A1720" s="27">
        <v>282</v>
      </c>
      <c r="B1720" s="31">
        <v>43893</v>
      </c>
      <c r="C1720" s="31">
        <v>43852</v>
      </c>
      <c r="D1720" s="20" t="s">
        <v>849</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56" t="s">
        <v>299</v>
      </c>
      <c r="J1720" s="43" t="s">
        <v>845</v>
      </c>
      <c r="K1720" s="51" t="str">
        <f ca="1">LeaveTracker[[#This Row],[Days]]&amp;" "&amp;LeaveTracker[[#This Row],[Type of Leave]]</f>
        <v>1 OTHER</v>
      </c>
      <c r="L1720" s="23">
        <f ca="1">NETWORKDAYS(LeaveTracker[[#This Row],[Start Date]],LeaveTracker[[#This Row],[End Date]],lstHolidays)</f>
        <v>1</v>
      </c>
      <c r="M1720" s="27"/>
    </row>
    <row r="1721" spans="1:13" ht="30" customHeight="1" x14ac:dyDescent="0.3">
      <c r="A1721" s="27">
        <v>283</v>
      </c>
      <c r="B1721" s="31">
        <v>43893</v>
      </c>
      <c r="C1721" s="31">
        <v>43860</v>
      </c>
      <c r="D1721" s="19" t="s">
        <v>628</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56" t="s">
        <v>299</v>
      </c>
      <c r="J1721" s="43" t="s">
        <v>845</v>
      </c>
      <c r="K1721" s="51" t="str">
        <f ca="1">LeaveTracker[[#This Row],[Days]]&amp;" "&amp;LeaveTracker[[#This Row],[Type of Leave]]</f>
        <v>3 OTHER</v>
      </c>
      <c r="L1721" s="23">
        <f ca="1">NETWORKDAYS(LeaveTracker[[#This Row],[Start Date]],LeaveTracker[[#This Row],[End Date]],lstHolidays)</f>
        <v>3</v>
      </c>
      <c r="M1721" s="27"/>
    </row>
    <row r="1722" spans="1:13" ht="30" customHeight="1" x14ac:dyDescent="0.3">
      <c r="A1722" s="27">
        <v>283</v>
      </c>
      <c r="B1722" s="31">
        <v>43893</v>
      </c>
      <c r="C1722" s="31">
        <v>43860</v>
      </c>
      <c r="D1722" s="20" t="s">
        <v>628</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56" t="s">
        <v>299</v>
      </c>
      <c r="J1722" s="43" t="s">
        <v>845</v>
      </c>
      <c r="K1722" s="51" t="str">
        <f ca="1">LeaveTracker[[#This Row],[Days]]&amp;" "&amp;LeaveTracker[[#This Row],[Type of Leave]]</f>
        <v>1 OTHER</v>
      </c>
      <c r="L1722" s="23">
        <f ca="1">NETWORKDAYS(LeaveTracker[[#This Row],[Start Date]],LeaveTracker[[#This Row],[End Date]],lstHolidays)</f>
        <v>1</v>
      </c>
      <c r="M1722" s="27"/>
    </row>
    <row r="1723" spans="1:13" ht="30" customHeight="1" x14ac:dyDescent="0.3">
      <c r="A1723" s="27">
        <v>283</v>
      </c>
      <c r="B1723" s="31">
        <v>43893</v>
      </c>
      <c r="C1723" s="31">
        <v>43860</v>
      </c>
      <c r="D1723" s="20" t="s">
        <v>628</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56" t="s">
        <v>299</v>
      </c>
      <c r="J1723" s="43" t="s">
        <v>845</v>
      </c>
      <c r="K1723" s="51" t="str">
        <f ca="1">LeaveTracker[[#This Row],[Days]]&amp;" "&amp;LeaveTracker[[#This Row],[Type of Leave]]</f>
        <v>1 OTHER</v>
      </c>
      <c r="L1723" s="23">
        <f ca="1">NETWORKDAYS(LeaveTracker[[#This Row],[Start Date]],LeaveTracker[[#This Row],[End Date]],lstHolidays)</f>
        <v>1</v>
      </c>
      <c r="M1723" s="27"/>
    </row>
    <row r="1724" spans="1:13" ht="30" customHeight="1" x14ac:dyDescent="0.3">
      <c r="A1724" s="27">
        <v>284</v>
      </c>
      <c r="B1724" s="31">
        <v>43893</v>
      </c>
      <c r="C1724" s="31">
        <v>43873</v>
      </c>
      <c r="D1724" s="19" t="s">
        <v>593</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56" t="s">
        <v>81</v>
      </c>
      <c r="K1724" s="51" t="str">
        <f ca="1">LeaveTracker[[#This Row],[Days]]&amp;" "&amp;LeaveTracker[[#This Row],[Type of Leave]]</f>
        <v>1 SL</v>
      </c>
      <c r="L1724" s="23">
        <f ca="1">NETWORKDAYS(LeaveTracker[[#This Row],[Start Date]],LeaveTracker[[#This Row],[End Date]],lstHolidays)</f>
        <v>1</v>
      </c>
      <c r="M1724" s="27"/>
    </row>
    <row r="1725" spans="1:13" ht="30" customHeight="1" x14ac:dyDescent="0.3">
      <c r="A1725" s="27">
        <v>285</v>
      </c>
      <c r="B1725" s="31">
        <v>43893</v>
      </c>
      <c r="C1725" s="31">
        <v>43860</v>
      </c>
      <c r="D1725" s="19" t="s">
        <v>854</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56" t="s">
        <v>299</v>
      </c>
      <c r="J1725" s="43" t="s">
        <v>845</v>
      </c>
      <c r="K1725" s="51" t="str">
        <f ca="1">LeaveTracker[[#This Row],[Days]]&amp;" "&amp;LeaveTracker[[#This Row],[Type of Leave]]</f>
        <v>1 OTHER</v>
      </c>
      <c r="L1725" s="23">
        <f ca="1">NETWORKDAYS(LeaveTracker[[#This Row],[Start Date]],LeaveTracker[[#This Row],[End Date]],lstHolidays)</f>
        <v>1</v>
      </c>
      <c r="M1725" s="27"/>
    </row>
    <row r="1726" spans="1:13" ht="30" customHeight="1" x14ac:dyDescent="0.3">
      <c r="A1726" s="27">
        <v>285</v>
      </c>
      <c r="B1726" s="31">
        <v>43893</v>
      </c>
      <c r="C1726" s="31">
        <v>43860</v>
      </c>
      <c r="D1726" s="19" t="s">
        <v>854</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56" t="s">
        <v>299</v>
      </c>
      <c r="J1726" s="43" t="s">
        <v>845</v>
      </c>
      <c r="K1726" s="51" t="str">
        <f ca="1">LeaveTracker[[#This Row],[Days]]&amp;" "&amp;LeaveTracker[[#This Row],[Type of Leave]]</f>
        <v>2 OTHER</v>
      </c>
      <c r="L1726" s="23">
        <f ca="1">NETWORKDAYS(LeaveTracker[[#This Row],[Start Date]],LeaveTracker[[#This Row],[End Date]],lstHolidays)</f>
        <v>2</v>
      </c>
      <c r="M1726" s="27"/>
    </row>
    <row r="1727" spans="1:13" ht="30" customHeight="1" x14ac:dyDescent="0.3">
      <c r="A1727" s="27">
        <v>285</v>
      </c>
      <c r="B1727" s="31">
        <v>43893</v>
      </c>
      <c r="C1727" s="31">
        <v>43860</v>
      </c>
      <c r="D1727" s="19" t="s">
        <v>854</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56" t="s">
        <v>299</v>
      </c>
      <c r="J1727" s="43" t="s">
        <v>845</v>
      </c>
      <c r="K1727" s="51" t="str">
        <f ca="1">LeaveTracker[[#This Row],[Days]]&amp;" "&amp;LeaveTracker[[#This Row],[Type of Leave]]</f>
        <v>1 OTHER</v>
      </c>
      <c r="L1727" s="23">
        <f ca="1">NETWORKDAYS(LeaveTracker[[#This Row],[Start Date]],LeaveTracker[[#This Row],[End Date]],lstHolidays)</f>
        <v>1</v>
      </c>
      <c r="M1727" s="27"/>
    </row>
    <row r="1728" spans="1:13" ht="30" customHeight="1" x14ac:dyDescent="0.3">
      <c r="A1728" s="27">
        <v>285</v>
      </c>
      <c r="B1728" s="31">
        <v>43893</v>
      </c>
      <c r="C1728" s="31">
        <v>43860</v>
      </c>
      <c r="D1728" s="19" t="s">
        <v>854</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56" t="s">
        <v>299</v>
      </c>
      <c r="J1728" s="43" t="s">
        <v>845</v>
      </c>
      <c r="K1728" s="51" t="str">
        <f ca="1">LeaveTracker[[#This Row],[Days]]&amp;" "&amp;LeaveTracker[[#This Row],[Type of Leave]]</f>
        <v>1 OTHER</v>
      </c>
      <c r="L1728" s="23">
        <f ca="1">NETWORKDAYS(LeaveTracker[[#This Row],[Start Date]],LeaveTracker[[#This Row],[End Date]],lstHolidays)</f>
        <v>1</v>
      </c>
      <c r="M1728" s="27"/>
    </row>
    <row r="1729" spans="1:13" ht="30" customHeight="1" x14ac:dyDescent="0.3">
      <c r="A1729" s="27">
        <v>286</v>
      </c>
      <c r="B1729" s="31">
        <v>43893</v>
      </c>
      <c r="C1729" s="31">
        <v>43860</v>
      </c>
      <c r="D1729" s="19" t="s">
        <v>620</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56" t="s">
        <v>299</v>
      </c>
      <c r="J1729" s="43" t="s">
        <v>845</v>
      </c>
      <c r="K1729" s="51" t="str">
        <f ca="1">LeaveTracker[[#This Row],[Days]]&amp;" "&amp;LeaveTracker[[#This Row],[Type of Leave]]</f>
        <v>2 OTHER</v>
      </c>
      <c r="L1729" s="23">
        <f ca="1">NETWORKDAYS(LeaveTracker[[#This Row],[Start Date]],LeaveTracker[[#This Row],[End Date]],lstHolidays)</f>
        <v>2</v>
      </c>
      <c r="M1729" s="27"/>
    </row>
    <row r="1730" spans="1:13" ht="30" customHeight="1" x14ac:dyDescent="0.3">
      <c r="A1730" s="27">
        <v>286</v>
      </c>
      <c r="B1730" s="31">
        <v>43893</v>
      </c>
      <c r="C1730" s="31">
        <v>43860</v>
      </c>
      <c r="D1730" s="20" t="s">
        <v>620</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56" t="s">
        <v>299</v>
      </c>
      <c r="J1730" s="43" t="s">
        <v>845</v>
      </c>
      <c r="K1730" s="51" t="str">
        <f ca="1">LeaveTracker[[#This Row],[Days]]&amp;" "&amp;LeaveTracker[[#This Row],[Type of Leave]]</f>
        <v>1 OTHER</v>
      </c>
      <c r="L1730" s="23">
        <f ca="1">NETWORKDAYS(LeaveTracker[[#This Row],[Start Date]],LeaveTracker[[#This Row],[End Date]],lstHolidays)</f>
        <v>1</v>
      </c>
      <c r="M1730" s="27"/>
    </row>
    <row r="1731" spans="1:13" ht="30" customHeight="1" x14ac:dyDescent="0.3">
      <c r="A1731" s="27">
        <v>287</v>
      </c>
      <c r="B1731" s="31">
        <v>43893</v>
      </c>
      <c r="C1731" s="31">
        <v>43836</v>
      </c>
      <c r="D1731" s="20" t="s">
        <v>597</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56" t="s">
        <v>81</v>
      </c>
      <c r="K1731" s="51" t="str">
        <f ca="1">LeaveTracker[[#This Row],[Days]]&amp;" "&amp;LeaveTracker[[#This Row],[Type of Leave]]</f>
        <v>2 SL</v>
      </c>
      <c r="L1731" s="23">
        <f ca="1">NETWORKDAYS(LeaveTracker[[#This Row],[Start Date]],LeaveTracker[[#This Row],[End Date]],lstHolidays)</f>
        <v>2</v>
      </c>
      <c r="M1731" s="27"/>
    </row>
    <row r="1732" spans="1:13" ht="30" customHeight="1" x14ac:dyDescent="0.3">
      <c r="A1732" s="27">
        <v>288</v>
      </c>
      <c r="B1732" s="31">
        <v>43893</v>
      </c>
      <c r="C1732" s="31">
        <v>43865</v>
      </c>
      <c r="D1732" s="19" t="s">
        <v>603</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56" t="s">
        <v>299</v>
      </c>
      <c r="J1732" s="43" t="s">
        <v>845</v>
      </c>
      <c r="K1732" s="51" t="str">
        <f ca="1">LeaveTracker[[#This Row],[Days]]&amp;" "&amp;LeaveTracker[[#This Row],[Type of Leave]]</f>
        <v>2 OTHER</v>
      </c>
      <c r="L1732" s="23">
        <f ca="1">NETWORKDAYS(LeaveTracker[[#This Row],[Start Date]],LeaveTracker[[#This Row],[End Date]],lstHolidays)</f>
        <v>2</v>
      </c>
      <c r="M1732" s="27"/>
    </row>
    <row r="1733" spans="1:13" ht="30" customHeight="1" x14ac:dyDescent="0.3">
      <c r="A1733" s="27">
        <v>289</v>
      </c>
      <c r="B1733" s="31">
        <v>43893</v>
      </c>
      <c r="C1733" s="31">
        <v>43852</v>
      </c>
      <c r="D1733" s="20" t="s">
        <v>603</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56" t="s">
        <v>299</v>
      </c>
      <c r="J1733" s="43" t="s">
        <v>845</v>
      </c>
      <c r="K1733" s="51" t="str">
        <f ca="1">LeaveTracker[[#This Row],[Days]]&amp;" "&amp;LeaveTracker[[#This Row],[Type of Leave]]</f>
        <v>2 OTHER</v>
      </c>
      <c r="L1733" s="23">
        <f ca="1">NETWORKDAYS(LeaveTracker[[#This Row],[Start Date]],LeaveTracker[[#This Row],[End Date]],lstHolidays)</f>
        <v>2</v>
      </c>
      <c r="M1733" s="27"/>
    </row>
    <row r="1734" spans="1:13" ht="30" customHeight="1" x14ac:dyDescent="0.3">
      <c r="A1734" s="27">
        <v>290</v>
      </c>
      <c r="B1734" s="31">
        <v>43893</v>
      </c>
      <c r="C1734" s="31">
        <v>43865</v>
      </c>
      <c r="D1734" s="20" t="s">
        <v>593</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56" t="s">
        <v>299</v>
      </c>
      <c r="J1734" s="43" t="s">
        <v>845</v>
      </c>
      <c r="K1734" s="51" t="str">
        <f ca="1">LeaveTracker[[#This Row],[Days]]&amp;" "&amp;LeaveTracker[[#This Row],[Type of Leave]]</f>
        <v>1 OTHER</v>
      </c>
      <c r="L1734" s="23">
        <f ca="1">NETWORKDAYS(LeaveTracker[[#This Row],[Start Date]],LeaveTracker[[#This Row],[End Date]],lstHolidays)</f>
        <v>1</v>
      </c>
      <c r="M1734" s="27"/>
    </row>
    <row r="1735" spans="1:13" ht="30" customHeight="1" x14ac:dyDescent="0.3">
      <c r="A1735" s="27">
        <v>291</v>
      </c>
      <c r="B1735" s="31">
        <v>43893</v>
      </c>
      <c r="C1735" s="31">
        <v>43852</v>
      </c>
      <c r="D1735" s="20" t="s">
        <v>593</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56" t="s">
        <v>299</v>
      </c>
      <c r="J1735" s="43" t="s">
        <v>845</v>
      </c>
      <c r="K1735" s="51" t="str">
        <f>LeaveTracker[[#This Row],[Days]]&amp;" "&amp;LeaveTracker[[#This Row],[Type of Leave]]</f>
        <v>1 OTHER</v>
      </c>
      <c r="L1735" s="23">
        <v>1</v>
      </c>
      <c r="M1735" s="27"/>
    </row>
    <row r="1736" spans="1:13" ht="30" customHeight="1" x14ac:dyDescent="0.3">
      <c r="A1736" s="27">
        <v>291</v>
      </c>
      <c r="B1736" s="31">
        <v>43893</v>
      </c>
      <c r="C1736" s="31">
        <v>43852</v>
      </c>
      <c r="D1736" s="20" t="s">
        <v>593</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56" t="s">
        <v>299</v>
      </c>
      <c r="J1736" s="43" t="s">
        <v>845</v>
      </c>
      <c r="K1736" s="51" t="str">
        <f>LeaveTracker[[#This Row],[Days]]&amp;" "&amp;LeaveTracker[[#This Row],[Type of Leave]]</f>
        <v>2 OTHER</v>
      </c>
      <c r="L1736" s="23">
        <v>2</v>
      </c>
      <c r="M1736" s="27"/>
    </row>
    <row r="1737" spans="1:13" ht="30" customHeight="1" x14ac:dyDescent="0.3">
      <c r="A1737" s="27">
        <v>292</v>
      </c>
      <c r="B1737" s="31">
        <v>43893</v>
      </c>
      <c r="C1737" s="31">
        <v>43879</v>
      </c>
      <c r="D1737" s="19" t="s">
        <v>601</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56" t="s">
        <v>81</v>
      </c>
      <c r="K1737" s="51" t="str">
        <f>LeaveTracker[[#This Row],[Days]]&amp;" "&amp;LeaveTracker[[#This Row],[Type of Leave]]</f>
        <v>2 SL</v>
      </c>
      <c r="L1737" s="23">
        <v>2</v>
      </c>
      <c r="M1737" s="27"/>
    </row>
    <row r="1738" spans="1:13" ht="30" customHeight="1" x14ac:dyDescent="0.3">
      <c r="A1738" s="27">
        <v>293</v>
      </c>
      <c r="B1738" s="31">
        <v>43893</v>
      </c>
      <c r="C1738" s="31">
        <v>43852</v>
      </c>
      <c r="D1738" s="19" t="s">
        <v>601</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56" t="s">
        <v>299</v>
      </c>
      <c r="J1738" s="43" t="s">
        <v>845</v>
      </c>
      <c r="K1738" s="51" t="str">
        <f ca="1">LeaveTracker[[#This Row],[Days]]&amp;" "&amp;LeaveTracker[[#This Row],[Type of Leave]]</f>
        <v>1 OTHER</v>
      </c>
      <c r="L1738" s="23">
        <f ca="1">NETWORKDAYS(LeaveTracker[[#This Row],[Start Date]],LeaveTracker[[#This Row],[End Date]],lstHolidays)</f>
        <v>1</v>
      </c>
      <c r="M1738" s="27"/>
    </row>
    <row r="1739" spans="1:13" ht="30" customHeight="1" x14ac:dyDescent="0.3">
      <c r="A1739" s="27">
        <v>293</v>
      </c>
      <c r="B1739" s="31">
        <v>43893</v>
      </c>
      <c r="C1739" s="31">
        <v>43852</v>
      </c>
      <c r="D1739" s="19" t="s">
        <v>601</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56" t="s">
        <v>299</v>
      </c>
      <c r="J1739" s="43" t="s">
        <v>845</v>
      </c>
      <c r="K1739" s="51" t="str">
        <f ca="1">LeaveTracker[[#This Row],[Days]]&amp;" "&amp;LeaveTracker[[#This Row],[Type of Leave]]</f>
        <v>1 OTHER</v>
      </c>
      <c r="L1739" s="23">
        <f ca="1">NETWORKDAYS(LeaveTracker[[#This Row],[Start Date]],LeaveTracker[[#This Row],[End Date]],lstHolidays)</f>
        <v>1</v>
      </c>
      <c r="M1739" s="27"/>
    </row>
    <row r="1740" spans="1:13" ht="30" customHeight="1" x14ac:dyDescent="0.3">
      <c r="A1740" s="27">
        <v>293</v>
      </c>
      <c r="B1740" s="31">
        <v>43893</v>
      </c>
      <c r="C1740" s="31">
        <v>43852</v>
      </c>
      <c r="D1740" s="19" t="s">
        <v>601</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56" t="s">
        <v>299</v>
      </c>
      <c r="J1740" s="43" t="s">
        <v>845</v>
      </c>
      <c r="K1740" s="51" t="str">
        <f>LeaveTracker[[#This Row],[Days]]&amp;" "&amp;LeaveTracker[[#This Row],[Type of Leave]]</f>
        <v>1 OTHER</v>
      </c>
      <c r="L1740" s="23">
        <v>1</v>
      </c>
      <c r="M1740" s="27"/>
    </row>
    <row r="1741" spans="1:13" ht="30" customHeight="1" x14ac:dyDescent="0.3">
      <c r="A1741" s="27">
        <v>294</v>
      </c>
      <c r="B1741" s="31">
        <v>43893</v>
      </c>
      <c r="C1741" s="31">
        <v>43880</v>
      </c>
      <c r="D1741" s="19" t="s">
        <v>288</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56" t="s">
        <v>81</v>
      </c>
      <c r="K1741" s="51" t="str">
        <f>LeaveTracker[[#This Row],[Days]]&amp;" "&amp;LeaveTracker[[#This Row],[Type of Leave]]</f>
        <v>5 SL</v>
      </c>
      <c r="L1741" s="23">
        <v>5</v>
      </c>
      <c r="M1741" s="27"/>
    </row>
    <row r="1742" spans="1:13" ht="30" customHeight="1" x14ac:dyDescent="0.3">
      <c r="A1742" s="27">
        <v>294</v>
      </c>
      <c r="B1742" s="31">
        <v>43893</v>
      </c>
      <c r="C1742" s="31">
        <v>43880</v>
      </c>
      <c r="D1742" s="19" t="s">
        <v>288</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56" t="s">
        <v>81</v>
      </c>
      <c r="K1742" s="51" t="str">
        <f ca="1">LeaveTracker[[#This Row],[Days]]&amp;" "&amp;LeaveTracker[[#This Row],[Type of Leave]]</f>
        <v>2 SL</v>
      </c>
      <c r="L1742" s="23">
        <f ca="1">NETWORKDAYS(LeaveTracker[[#This Row],[Start Date]],LeaveTracker[[#This Row],[End Date]],lstHolidays)</f>
        <v>2</v>
      </c>
      <c r="M1742" s="27"/>
    </row>
    <row r="1743" spans="1:13" ht="30" customHeight="1" x14ac:dyDescent="0.3">
      <c r="A1743" s="27">
        <v>295</v>
      </c>
      <c r="B1743" s="31">
        <v>43893</v>
      </c>
      <c r="C1743" s="31">
        <v>43848</v>
      </c>
      <c r="D1743" s="19" t="s">
        <v>288</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56" t="s">
        <v>81</v>
      </c>
      <c r="K1743" s="51" t="str">
        <f>LeaveTracker[[#This Row],[Days]]&amp;" "&amp;LeaveTracker[[#This Row],[Type of Leave]]</f>
        <v>5 SL</v>
      </c>
      <c r="L1743" s="23">
        <v>5</v>
      </c>
      <c r="M1743" s="27"/>
    </row>
    <row r="1744" spans="1:13" ht="30" customHeight="1" x14ac:dyDescent="0.3">
      <c r="A1744" s="27">
        <v>296</v>
      </c>
      <c r="B1744" s="31">
        <v>43893</v>
      </c>
      <c r="C1744" s="31">
        <v>43879</v>
      </c>
      <c r="D1744" s="19" t="s">
        <v>552</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56" t="s">
        <v>81</v>
      </c>
      <c r="K1744" s="51" t="str">
        <f>LeaveTracker[[#This Row],[Days]]&amp;" "&amp;LeaveTracker[[#This Row],[Type of Leave]]</f>
        <v>3 SL</v>
      </c>
      <c r="L1744" s="23">
        <v>3</v>
      </c>
      <c r="M1744" s="27"/>
    </row>
    <row r="1745" spans="1:13" ht="30" customHeight="1" x14ac:dyDescent="0.3">
      <c r="A1745" s="27">
        <v>297</v>
      </c>
      <c r="B1745" s="31">
        <v>43893</v>
      </c>
      <c r="C1745" s="31">
        <v>43878</v>
      </c>
      <c r="D1745" s="19" t="s">
        <v>552</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56" t="s">
        <v>299</v>
      </c>
      <c r="J1745" s="43" t="s">
        <v>845</v>
      </c>
      <c r="K1745" s="51" t="str">
        <f ca="1">LeaveTracker[[#This Row],[Days]]&amp;" "&amp;LeaveTracker[[#This Row],[Type of Leave]]</f>
        <v>2 OTHER</v>
      </c>
      <c r="L1745" s="23">
        <f ca="1">NETWORKDAYS(LeaveTracker[[#This Row],[Start Date]],LeaveTracker[[#This Row],[End Date]],lstHolidays)</f>
        <v>2</v>
      </c>
      <c r="M1745" s="27"/>
    </row>
    <row r="1746" spans="1:13" ht="30" customHeight="1" x14ac:dyDescent="0.3">
      <c r="A1746" s="27">
        <v>298</v>
      </c>
      <c r="B1746" s="31">
        <v>43893</v>
      </c>
      <c r="C1746" s="31">
        <v>43860</v>
      </c>
      <c r="D1746" s="19" t="s">
        <v>552</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56" t="s">
        <v>299</v>
      </c>
      <c r="J1746" s="43" t="s">
        <v>845</v>
      </c>
      <c r="K1746" s="51" t="str">
        <f>LeaveTracker[[#This Row],[Days]]&amp;" "&amp;LeaveTracker[[#This Row],[Type of Leave]]</f>
        <v>3 OTHER</v>
      </c>
      <c r="L1746" s="23">
        <v>3</v>
      </c>
      <c r="M1746" s="27"/>
    </row>
    <row r="1747" spans="1:13" ht="30" customHeight="1" x14ac:dyDescent="0.3">
      <c r="A1747" s="27">
        <v>299</v>
      </c>
      <c r="B1747" s="31">
        <v>43893</v>
      </c>
      <c r="C1747" s="31">
        <v>43833</v>
      </c>
      <c r="D1747" s="20" t="s">
        <v>552</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56" t="s">
        <v>81</v>
      </c>
      <c r="K1747" s="51" t="str">
        <f ca="1">LeaveTracker[[#This Row],[Days]]&amp;" "&amp;LeaveTracker[[#This Row],[Type of Leave]]</f>
        <v>1 SL</v>
      </c>
      <c r="L1747" s="23">
        <f ca="1">NETWORKDAYS(LeaveTracker[[#This Row],[Start Date]],LeaveTracker[[#This Row],[End Date]],lstHolidays)</f>
        <v>1</v>
      </c>
      <c r="M1747" s="27"/>
    </row>
    <row r="1748" spans="1:13" ht="30" customHeight="1" x14ac:dyDescent="0.3">
      <c r="A1748" s="27">
        <v>300</v>
      </c>
      <c r="B1748" s="31">
        <v>43893</v>
      </c>
      <c r="C1748" s="31">
        <v>43852</v>
      </c>
      <c r="D1748" s="19" t="s">
        <v>607</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56" t="s">
        <v>81</v>
      </c>
      <c r="K1748" s="51" t="str">
        <f>LeaveTracker[[#This Row],[Days]]&amp;" "&amp;LeaveTracker[[#This Row],[Type of Leave]]</f>
        <v>2 SL</v>
      </c>
      <c r="L1748" s="23">
        <v>2</v>
      </c>
      <c r="M1748" s="27"/>
    </row>
    <row r="1749" spans="1:13" ht="30" customHeight="1" x14ac:dyDescent="0.3">
      <c r="A1749" s="27">
        <v>300</v>
      </c>
      <c r="B1749" s="31">
        <v>43893</v>
      </c>
      <c r="C1749" s="31">
        <v>43852</v>
      </c>
      <c r="D1749" s="20" t="s">
        <v>607</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56" t="s">
        <v>81</v>
      </c>
      <c r="K1749" s="51" t="str">
        <f ca="1">LeaveTracker[[#This Row],[Days]]&amp;" "&amp;LeaveTracker[[#This Row],[Type of Leave]]</f>
        <v>1 SL</v>
      </c>
      <c r="L1749" s="23">
        <f ca="1">NETWORKDAYS(LeaveTracker[[#This Row],[Start Date]],LeaveTracker[[#This Row],[End Date]],lstHolidays)</f>
        <v>1</v>
      </c>
      <c r="M1749" s="27"/>
    </row>
    <row r="1750" spans="1:13" ht="30" customHeight="1" x14ac:dyDescent="0.3">
      <c r="A1750" s="27">
        <v>301</v>
      </c>
      <c r="B1750" s="31">
        <v>43893</v>
      </c>
      <c r="D1750" s="20" t="s">
        <v>607</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56" t="s">
        <v>81</v>
      </c>
      <c r="K1750" s="51" t="str">
        <f ca="1">LeaveTracker[[#This Row],[Days]]&amp;" "&amp;LeaveTracker[[#This Row],[Type of Leave]]</f>
        <v>3 SL</v>
      </c>
      <c r="L1750" s="23">
        <f ca="1">NETWORKDAYS(LeaveTracker[[#This Row],[Start Date]],LeaveTracker[[#This Row],[End Date]],lstHolidays)</f>
        <v>3</v>
      </c>
      <c r="M1750" s="27"/>
    </row>
    <row r="1751" spans="1:13" ht="30" customHeight="1" x14ac:dyDescent="0.3">
      <c r="A1751" s="27">
        <v>301</v>
      </c>
      <c r="B1751" s="31">
        <v>43893</v>
      </c>
      <c r="D1751" s="20" t="s">
        <v>607</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56" t="s">
        <v>81</v>
      </c>
      <c r="K1751" s="51" t="str">
        <f>LeaveTracker[[#This Row],[Days]]&amp;" "&amp;LeaveTracker[[#This Row],[Type of Leave]]</f>
        <v>5 SL</v>
      </c>
      <c r="L1751" s="23">
        <v>5</v>
      </c>
      <c r="M1751" s="27"/>
    </row>
    <row r="1752" spans="1:13" ht="30" customHeight="1" x14ac:dyDescent="0.3">
      <c r="A1752" s="27">
        <v>301</v>
      </c>
      <c r="B1752" s="31">
        <v>43893</v>
      </c>
      <c r="D1752" s="20" t="s">
        <v>607</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56" t="s">
        <v>81</v>
      </c>
      <c r="K1752" s="51" t="str">
        <f>LeaveTracker[[#This Row],[Days]]&amp;" "&amp;LeaveTracker[[#This Row],[Type of Leave]]</f>
        <v>2 SL</v>
      </c>
      <c r="L1752" s="23">
        <v>2</v>
      </c>
      <c r="M1752" s="27"/>
    </row>
    <row r="1753" spans="1:13" ht="30" customHeight="1" x14ac:dyDescent="0.3">
      <c r="A1753" s="27">
        <v>302</v>
      </c>
      <c r="B1753" s="31">
        <v>43893</v>
      </c>
      <c r="C1753" s="31">
        <v>43811</v>
      </c>
      <c r="D1753" s="20" t="s">
        <v>628</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56" t="s">
        <v>299</v>
      </c>
      <c r="J1753" s="43" t="s">
        <v>158</v>
      </c>
      <c r="K1753" s="51" t="str">
        <f ca="1">LeaveTracker[[#This Row],[Days]]&amp;" "&amp;LeaveTracker[[#This Row],[Type of Leave]]</f>
        <v>1 OTHER</v>
      </c>
      <c r="L1753" s="23">
        <f ca="1">NETWORKDAYS(LeaveTracker[[#This Row],[Start Date]],LeaveTracker[[#This Row],[End Date]],lstHolidays)</f>
        <v>1</v>
      </c>
      <c r="M1753" s="27"/>
    </row>
    <row r="1754" spans="1:13" ht="30" customHeight="1" x14ac:dyDescent="0.3">
      <c r="A1754" s="27">
        <v>303</v>
      </c>
      <c r="B1754" s="31">
        <v>43893</v>
      </c>
      <c r="C1754" s="31">
        <v>43836</v>
      </c>
      <c r="D1754" s="19" t="s">
        <v>357</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56" t="s">
        <v>81</v>
      </c>
      <c r="K1754" s="51" t="str">
        <f ca="1">LeaveTracker[[#This Row],[Days]]&amp;" "&amp;LeaveTracker[[#This Row],[Type of Leave]]</f>
        <v>2 SL</v>
      </c>
      <c r="L1754" s="23">
        <f ca="1">NETWORKDAYS(LeaveTracker[[#This Row],[Start Date]],LeaveTracker[[#This Row],[End Date]],lstHolidays)</f>
        <v>2</v>
      </c>
      <c r="M1754" s="27"/>
    </row>
    <row r="1755" spans="1:13" ht="30" customHeight="1" x14ac:dyDescent="0.3">
      <c r="A1755" s="27">
        <v>304</v>
      </c>
      <c r="B1755" s="31">
        <v>43893</v>
      </c>
      <c r="C1755" s="31">
        <v>43811</v>
      </c>
      <c r="D1755" s="20" t="s">
        <v>628</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56" t="s">
        <v>82</v>
      </c>
      <c r="K1755" s="51" t="str">
        <f ca="1">LeaveTracker[[#This Row],[Days]]&amp;" "&amp;LeaveTracker[[#This Row],[Type of Leave]]</f>
        <v>1 VL</v>
      </c>
      <c r="L1755" s="23">
        <f ca="1">NETWORKDAYS(LeaveTracker[[#This Row],[Start Date]],LeaveTracker[[#This Row],[End Date]],lstHolidays)</f>
        <v>1</v>
      </c>
      <c r="M1755" s="27"/>
    </row>
    <row r="1756" spans="1:13" ht="30" customHeight="1" x14ac:dyDescent="0.3">
      <c r="A1756" s="27">
        <v>304</v>
      </c>
      <c r="B1756" s="31">
        <v>43893</v>
      </c>
      <c r="C1756" s="31">
        <v>43811</v>
      </c>
      <c r="D1756" s="20" t="s">
        <v>628</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56" t="s">
        <v>82</v>
      </c>
      <c r="K1756" s="51" t="str">
        <f ca="1">LeaveTracker[[#This Row],[Days]]&amp;" "&amp;LeaveTracker[[#This Row],[Type of Leave]]</f>
        <v>1 VL</v>
      </c>
      <c r="L1756" s="23">
        <f ca="1">NETWORKDAYS(LeaveTracker[[#This Row],[Start Date]],LeaveTracker[[#This Row],[End Date]],lstHolidays)</f>
        <v>1</v>
      </c>
      <c r="M1756" s="27"/>
    </row>
    <row r="1757" spans="1:13" ht="30" customHeight="1" x14ac:dyDescent="0.3">
      <c r="A1757" s="27">
        <v>304</v>
      </c>
      <c r="B1757" s="31">
        <v>43893</v>
      </c>
      <c r="C1757" s="31">
        <v>43811</v>
      </c>
      <c r="D1757" s="20" t="s">
        <v>628</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56" t="s">
        <v>82</v>
      </c>
      <c r="K1757" s="51" t="str">
        <f>LeaveTracker[[#This Row],[Days]]&amp;" "&amp;LeaveTracker[[#This Row],[Type of Leave]]</f>
        <v>1 VL</v>
      </c>
      <c r="L1757" s="23">
        <v>1</v>
      </c>
      <c r="M1757" s="27"/>
    </row>
    <row r="1758" spans="1:13" ht="30" customHeight="1" x14ac:dyDescent="0.3">
      <c r="A1758" s="27">
        <v>305</v>
      </c>
      <c r="B1758" s="31">
        <v>43893</v>
      </c>
      <c r="C1758" s="31">
        <v>43806</v>
      </c>
      <c r="D1758" s="20" t="s">
        <v>288</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56" t="s">
        <v>81</v>
      </c>
      <c r="K1758" s="51" t="str">
        <f ca="1">LeaveTracker[[#This Row],[Days]]&amp;" "&amp;LeaveTracker[[#This Row],[Type of Leave]]</f>
        <v>1 SL</v>
      </c>
      <c r="L1758" s="23">
        <f ca="1">NETWORKDAYS(LeaveTracker[[#This Row],[Start Date]],LeaveTracker[[#This Row],[End Date]],lstHolidays)</f>
        <v>1</v>
      </c>
      <c r="M1758" s="27"/>
    </row>
    <row r="1759" spans="1:13" ht="30" customHeight="1" x14ac:dyDescent="0.3">
      <c r="A1759" s="27">
        <v>306</v>
      </c>
      <c r="B1759" s="31">
        <v>43893</v>
      </c>
      <c r="C1759" s="31">
        <v>43790</v>
      </c>
      <c r="D1759" s="20" t="s">
        <v>288</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56" t="s">
        <v>81</v>
      </c>
      <c r="K1759" s="51" t="str">
        <f>LeaveTracker[[#This Row],[Days]]&amp;" "&amp;LeaveTracker[[#This Row],[Type of Leave]]</f>
        <v>1 SL</v>
      </c>
      <c r="L1759" s="23">
        <v>1</v>
      </c>
      <c r="M1759" s="27"/>
    </row>
    <row r="1760" spans="1:13" ht="30" customHeight="1" x14ac:dyDescent="0.3">
      <c r="A1760" s="27">
        <v>307</v>
      </c>
      <c r="B1760" s="31">
        <v>43893</v>
      </c>
      <c r="C1760" s="31">
        <v>43777</v>
      </c>
      <c r="D1760" s="20" t="s">
        <v>288</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56" t="s">
        <v>81</v>
      </c>
      <c r="K1760" s="51" t="str">
        <f ca="1">LeaveTracker[[#This Row],[Days]]&amp;" "&amp;LeaveTracker[[#This Row],[Type of Leave]]</f>
        <v>2 SL</v>
      </c>
      <c r="L1760" s="23">
        <f ca="1">NETWORKDAYS(LeaveTracker[[#This Row],[Start Date]],LeaveTracker[[#This Row],[End Date]],lstHolidays)</f>
        <v>2</v>
      </c>
      <c r="M1760" s="27"/>
    </row>
    <row r="1761" spans="1:13" ht="30" customHeight="1" x14ac:dyDescent="0.3">
      <c r="A1761" s="27">
        <v>308</v>
      </c>
      <c r="B1761" s="31">
        <v>43893</v>
      </c>
      <c r="C1761" s="31">
        <v>43790</v>
      </c>
      <c r="D1761" s="20" t="s">
        <v>552</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56" t="s">
        <v>81</v>
      </c>
      <c r="K1761" s="51" t="str">
        <f ca="1">LeaveTracker[[#This Row],[Days]]&amp;" "&amp;LeaveTracker[[#This Row],[Type of Leave]]</f>
        <v>1 SL</v>
      </c>
      <c r="L1761" s="23">
        <f ca="1">NETWORKDAYS(LeaveTracker[[#This Row],[Start Date]],LeaveTracker[[#This Row],[End Date]],lstHolidays)</f>
        <v>1</v>
      </c>
      <c r="M1761" s="27"/>
    </row>
    <row r="1762" spans="1:13" ht="30" customHeight="1" x14ac:dyDescent="0.3">
      <c r="A1762" s="27">
        <v>309</v>
      </c>
      <c r="B1762" s="31">
        <v>43893</v>
      </c>
      <c r="C1762" s="31">
        <v>43798</v>
      </c>
      <c r="D1762" s="19" t="s">
        <v>854</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56" t="s">
        <v>299</v>
      </c>
      <c r="J1762" s="43" t="s">
        <v>306</v>
      </c>
      <c r="K1762" s="51" t="str">
        <f ca="1">LeaveTracker[[#This Row],[Days]]&amp;" "&amp;LeaveTracker[[#This Row],[Type of Leave]]</f>
        <v>1 OTHER</v>
      </c>
      <c r="L1762" s="23">
        <f ca="1">NETWORKDAYS(LeaveTracker[[#This Row],[Start Date]],LeaveTracker[[#This Row],[End Date]],lstHolidays)</f>
        <v>1</v>
      </c>
      <c r="M1762" s="27"/>
    </row>
    <row r="1763" spans="1:13" ht="30" customHeight="1" x14ac:dyDescent="0.3">
      <c r="A1763" s="27">
        <v>309</v>
      </c>
      <c r="B1763" s="31">
        <v>43893</v>
      </c>
      <c r="C1763" s="31">
        <v>43798</v>
      </c>
      <c r="D1763" s="19" t="s">
        <v>854</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56" t="s">
        <v>299</v>
      </c>
      <c r="J1763" s="43" t="s">
        <v>306</v>
      </c>
      <c r="K1763" s="51" t="str">
        <f ca="1">LeaveTracker[[#This Row],[Days]]&amp;" "&amp;LeaveTracker[[#This Row],[Type of Leave]]</f>
        <v>2 OTHER</v>
      </c>
      <c r="L1763" s="23">
        <f ca="1">NETWORKDAYS(LeaveTracker[[#This Row],[Start Date]],LeaveTracker[[#This Row],[End Date]],lstHolidays)</f>
        <v>2</v>
      </c>
      <c r="M1763" s="27"/>
    </row>
    <row r="1764" spans="1:13" ht="30" customHeight="1" x14ac:dyDescent="0.3">
      <c r="A1764" s="27">
        <v>309</v>
      </c>
      <c r="B1764" s="31">
        <v>43893</v>
      </c>
      <c r="C1764" s="31">
        <v>43798</v>
      </c>
      <c r="D1764" s="19" t="s">
        <v>854</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56" t="s">
        <v>299</v>
      </c>
      <c r="J1764" s="43" t="s">
        <v>306</v>
      </c>
      <c r="K1764" s="51" t="str">
        <f ca="1">LeaveTracker[[#This Row],[Days]]&amp;" "&amp;LeaveTracker[[#This Row],[Type of Leave]]</f>
        <v>1 OTHER</v>
      </c>
      <c r="L1764" s="23">
        <f ca="1">NETWORKDAYS(LeaveTracker[[#This Row],[Start Date]],LeaveTracker[[#This Row],[End Date]],lstHolidays)</f>
        <v>1</v>
      </c>
      <c r="M1764" s="27"/>
    </row>
    <row r="1765" spans="1:13" ht="30" customHeight="1" x14ac:dyDescent="0.3">
      <c r="A1765" s="27">
        <v>309</v>
      </c>
      <c r="B1765" s="31">
        <v>43893</v>
      </c>
      <c r="C1765" s="31">
        <v>43798</v>
      </c>
      <c r="D1765" s="19" t="s">
        <v>854</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56" t="s">
        <v>299</v>
      </c>
      <c r="J1765" s="43" t="s">
        <v>306</v>
      </c>
      <c r="K1765" s="51" t="str">
        <f ca="1">LeaveTracker[[#This Row],[Days]]&amp;" "&amp;LeaveTracker[[#This Row],[Type of Leave]]</f>
        <v>1 OTHER</v>
      </c>
      <c r="L1765" s="23">
        <f ca="1">NETWORKDAYS(LeaveTracker[[#This Row],[Start Date]],LeaveTracker[[#This Row],[End Date]],lstHolidays)</f>
        <v>1</v>
      </c>
      <c r="M1765" s="27"/>
    </row>
    <row r="1766" spans="1:13" ht="30" customHeight="1" x14ac:dyDescent="0.3">
      <c r="A1766" s="27">
        <v>310</v>
      </c>
      <c r="B1766" s="31">
        <v>43893</v>
      </c>
      <c r="C1766" s="31">
        <v>43804</v>
      </c>
      <c r="D1766" s="19" t="s">
        <v>599</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56" t="s">
        <v>299</v>
      </c>
      <c r="J1766" s="43" t="s">
        <v>1007</v>
      </c>
      <c r="K1766" s="51" t="str">
        <f>LeaveTracker[[#This Row],[Days]]&amp;" "&amp;LeaveTracker[[#This Row],[Type of Leave]]</f>
        <v>3 OTHER</v>
      </c>
      <c r="L1766" s="23">
        <v>3</v>
      </c>
      <c r="M1766" s="27"/>
    </row>
    <row r="1767" spans="1:13" ht="30" customHeight="1" x14ac:dyDescent="0.3">
      <c r="A1767" s="27">
        <v>311</v>
      </c>
      <c r="B1767" s="31">
        <v>43893</v>
      </c>
      <c r="C1767" s="31">
        <v>43810</v>
      </c>
      <c r="D1767" s="19" t="s">
        <v>848</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56" t="s">
        <v>81</v>
      </c>
      <c r="K1767" s="51" t="str">
        <f ca="1">LeaveTracker[[#This Row],[Days]]&amp;" "&amp;LeaveTracker[[#This Row],[Type of Leave]]</f>
        <v>1 SL</v>
      </c>
      <c r="L1767" s="23">
        <f ca="1">NETWORKDAYS(LeaveTracker[[#This Row],[Start Date]],LeaveTracker[[#This Row],[End Date]],lstHolidays)</f>
        <v>1</v>
      </c>
      <c r="M1767" s="27"/>
    </row>
    <row r="1768" spans="1:13" ht="30" customHeight="1" x14ac:dyDescent="0.3">
      <c r="A1768" s="27">
        <v>312</v>
      </c>
      <c r="B1768" s="31">
        <v>43893</v>
      </c>
      <c r="C1768" s="31">
        <v>43836</v>
      </c>
      <c r="D1768" s="20" t="s">
        <v>357</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56" t="s">
        <v>81</v>
      </c>
      <c r="K1768" s="51" t="str">
        <f ca="1">LeaveTracker[[#This Row],[Days]]&amp;" "&amp;LeaveTracker[[#This Row],[Type of Leave]]</f>
        <v>2 SL</v>
      </c>
      <c r="L1768" s="23">
        <f ca="1">NETWORKDAYS(LeaveTracker[[#This Row],[Start Date]],LeaveTracker[[#This Row],[End Date]],lstHolidays)</f>
        <v>2</v>
      </c>
      <c r="M1768" s="27"/>
    </row>
    <row r="1769" spans="1:13" ht="30" customHeight="1" x14ac:dyDescent="0.3">
      <c r="A1769" s="27">
        <v>313</v>
      </c>
      <c r="B1769" s="31">
        <v>43893</v>
      </c>
      <c r="C1769" s="31">
        <v>43815</v>
      </c>
      <c r="D1769" s="20" t="s">
        <v>357</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56" t="s">
        <v>81</v>
      </c>
      <c r="K1769" s="51" t="str">
        <f ca="1">LeaveTracker[[#This Row],[Days]]&amp;" "&amp;LeaveTracker[[#This Row],[Type of Leave]]</f>
        <v>3 SL</v>
      </c>
      <c r="L1769" s="23">
        <f ca="1">NETWORKDAYS(LeaveTracker[[#This Row],[Start Date]],LeaveTracker[[#This Row],[End Date]],lstHolidays)</f>
        <v>3</v>
      </c>
      <c r="M1769" s="27"/>
    </row>
    <row r="1770" spans="1:13" ht="30" customHeight="1" x14ac:dyDescent="0.3">
      <c r="A1770" s="27">
        <v>314</v>
      </c>
      <c r="B1770" s="31">
        <v>43893</v>
      </c>
      <c r="C1770" s="31">
        <v>43798</v>
      </c>
      <c r="D1770" s="20" t="s">
        <v>496</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56" t="s">
        <v>81</v>
      </c>
      <c r="K1770" s="51" t="str">
        <f ca="1">LeaveTracker[[#This Row],[Days]]&amp;" "&amp;LeaveTracker[[#This Row],[Type of Leave]]</f>
        <v>0 SL</v>
      </c>
      <c r="L1770" s="23">
        <f ca="1">NETWORKDAYS(LeaveTracker[[#This Row],[Start Date]],LeaveTracker[[#This Row],[End Date]],lstHolidays)</f>
        <v>0</v>
      </c>
      <c r="M1770" s="27"/>
    </row>
    <row r="1771" spans="1:13" ht="30" customHeight="1" x14ac:dyDescent="0.3">
      <c r="A1771" s="27">
        <v>314</v>
      </c>
      <c r="B1771" s="31">
        <v>43893</v>
      </c>
      <c r="C1771" s="31">
        <v>43798</v>
      </c>
      <c r="D1771" s="20" t="s">
        <v>496</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56" t="s">
        <v>81</v>
      </c>
      <c r="K1771" s="51" t="str">
        <f ca="1">LeaveTracker[[#This Row],[Days]]&amp;" "&amp;LeaveTracker[[#This Row],[Type of Leave]]</f>
        <v>3 SL</v>
      </c>
      <c r="L1771" s="23">
        <f ca="1">NETWORKDAYS(LeaveTracker[[#This Row],[Start Date]],LeaveTracker[[#This Row],[End Date]],lstHolidays)</f>
        <v>3</v>
      </c>
      <c r="M1771" s="27"/>
    </row>
    <row r="1772" spans="1:13" ht="30" customHeight="1" x14ac:dyDescent="0.3">
      <c r="A1772" s="27">
        <v>314</v>
      </c>
      <c r="B1772" s="31">
        <v>43893</v>
      </c>
      <c r="C1772" s="31">
        <v>43798</v>
      </c>
      <c r="D1772" s="20" t="s">
        <v>496</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56" t="s">
        <v>81</v>
      </c>
      <c r="K1772" s="51" t="str">
        <f ca="1">LeaveTracker[[#This Row],[Days]]&amp;" "&amp;LeaveTracker[[#This Row],[Type of Leave]]</f>
        <v>1 SL</v>
      </c>
      <c r="L1772" s="23">
        <f ca="1">NETWORKDAYS(LeaveTracker[[#This Row],[Start Date]],LeaveTracker[[#This Row],[End Date]],lstHolidays)</f>
        <v>1</v>
      </c>
      <c r="M1772" s="27"/>
    </row>
    <row r="1773" spans="1:13" ht="30" customHeight="1" x14ac:dyDescent="0.3">
      <c r="A1773" s="27">
        <v>314</v>
      </c>
      <c r="B1773" s="31">
        <v>43893</v>
      </c>
      <c r="C1773" s="31">
        <v>43798</v>
      </c>
      <c r="D1773" s="20" t="s">
        <v>496</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56" t="s">
        <v>81</v>
      </c>
      <c r="K1773" s="51" t="str">
        <f ca="1">LeaveTracker[[#This Row],[Days]]&amp;" "&amp;LeaveTracker[[#This Row],[Type of Leave]]</f>
        <v>4 SL</v>
      </c>
      <c r="L1773" s="23">
        <f ca="1">NETWORKDAYS(LeaveTracker[[#This Row],[Start Date]],LeaveTracker[[#This Row],[End Date]],lstHolidays)</f>
        <v>4</v>
      </c>
      <c r="M1773" s="27"/>
    </row>
    <row r="1774" spans="1:13" ht="30" customHeight="1" x14ac:dyDescent="0.3">
      <c r="A1774" s="27">
        <v>315</v>
      </c>
      <c r="B1774" s="31">
        <v>43893</v>
      </c>
      <c r="C1774" s="31">
        <v>43808</v>
      </c>
      <c r="D1774" s="20" t="s">
        <v>848</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56" t="s">
        <v>299</v>
      </c>
      <c r="J1774" s="43" t="s">
        <v>1007</v>
      </c>
      <c r="K1774" s="51" t="str">
        <f ca="1">LeaveTracker[[#This Row],[Days]]&amp;" "&amp;LeaveTracker[[#This Row],[Type of Leave]]</f>
        <v>1 OTHER</v>
      </c>
      <c r="L1774" s="23">
        <f ca="1">NETWORKDAYS(LeaveTracker[[#This Row],[Start Date]],LeaveTracker[[#This Row],[End Date]],lstHolidays)</f>
        <v>1</v>
      </c>
      <c r="M1774" s="27"/>
    </row>
    <row r="1775" spans="1:13" ht="30" customHeight="1" x14ac:dyDescent="0.3">
      <c r="A1775" s="27">
        <v>315</v>
      </c>
      <c r="B1775" s="31">
        <v>43893</v>
      </c>
      <c r="C1775" s="31">
        <v>43808</v>
      </c>
      <c r="D1775" s="20" t="s">
        <v>848</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56" t="s">
        <v>299</v>
      </c>
      <c r="J1775" s="43" t="s">
        <v>1007</v>
      </c>
      <c r="K1775" s="51" t="str">
        <f ca="1">LeaveTracker[[#This Row],[Days]]&amp;" "&amp;LeaveTracker[[#This Row],[Type of Leave]]</f>
        <v>1 OTHER</v>
      </c>
      <c r="L1775" s="23">
        <f ca="1">NETWORKDAYS(LeaveTracker[[#This Row],[Start Date]],LeaveTracker[[#This Row],[End Date]],lstHolidays)</f>
        <v>1</v>
      </c>
      <c r="M1775" s="27"/>
    </row>
    <row r="1776" spans="1:13" ht="30" customHeight="1" x14ac:dyDescent="0.3">
      <c r="A1776" s="27">
        <v>315</v>
      </c>
      <c r="B1776" s="31">
        <v>43893</v>
      </c>
      <c r="C1776" s="31">
        <v>43808</v>
      </c>
      <c r="D1776" s="20" t="s">
        <v>848</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56" t="s">
        <v>299</v>
      </c>
      <c r="J1776" s="43" t="s">
        <v>1007</v>
      </c>
      <c r="K1776" s="51" t="str">
        <f ca="1">LeaveTracker[[#This Row],[Days]]&amp;" "&amp;LeaveTracker[[#This Row],[Type of Leave]]</f>
        <v>1 OTHER</v>
      </c>
      <c r="L1776" s="23">
        <f ca="1">NETWORKDAYS(LeaveTracker[[#This Row],[Start Date]],LeaveTracker[[#This Row],[End Date]],lstHolidays)</f>
        <v>1</v>
      </c>
      <c r="M1776" s="27"/>
    </row>
    <row r="1777" spans="1:13" ht="30" customHeight="1" x14ac:dyDescent="0.3">
      <c r="A1777" s="27">
        <v>315</v>
      </c>
      <c r="B1777" s="31">
        <v>43893</v>
      </c>
      <c r="C1777" s="31">
        <v>43808</v>
      </c>
      <c r="D1777" s="20" t="s">
        <v>848</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56" t="s">
        <v>299</v>
      </c>
      <c r="J1777" s="43" t="s">
        <v>1007</v>
      </c>
      <c r="K1777" s="51" t="str">
        <f ca="1">LeaveTracker[[#This Row],[Days]]&amp;" "&amp;LeaveTracker[[#This Row],[Type of Leave]]</f>
        <v>2 OTHER</v>
      </c>
      <c r="L1777" s="23">
        <f ca="1">NETWORKDAYS(LeaveTracker[[#This Row],[Start Date]],LeaveTracker[[#This Row],[End Date]],lstHolidays)</f>
        <v>2</v>
      </c>
      <c r="M1777" s="27"/>
    </row>
    <row r="1778" spans="1:13" ht="30" customHeight="1" x14ac:dyDescent="0.3">
      <c r="A1778" s="27">
        <v>316</v>
      </c>
      <c r="B1778" s="31">
        <v>43893</v>
      </c>
      <c r="C1778" s="31">
        <v>43809</v>
      </c>
      <c r="D1778" s="20" t="s">
        <v>858</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56" t="s">
        <v>82</v>
      </c>
      <c r="K1778" s="51" t="str">
        <f ca="1">LeaveTracker[[#This Row],[Days]]&amp;" "&amp;LeaveTracker[[#This Row],[Type of Leave]]</f>
        <v>1 VL</v>
      </c>
      <c r="L1778" s="23">
        <f ca="1">NETWORKDAYS(LeaveTracker[[#This Row],[Start Date]],LeaveTracker[[#This Row],[End Date]],lstHolidays)</f>
        <v>1</v>
      </c>
      <c r="M1778" s="27"/>
    </row>
    <row r="1779" spans="1:13" ht="30" customHeight="1" x14ac:dyDescent="0.3">
      <c r="A1779" s="27">
        <v>316</v>
      </c>
      <c r="B1779" s="31">
        <v>43893</v>
      </c>
      <c r="C1779" s="31">
        <v>43809</v>
      </c>
      <c r="D1779" s="20" t="s">
        <v>858</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56" t="s">
        <v>82</v>
      </c>
      <c r="K1779" s="51" t="str">
        <f ca="1">LeaveTracker[[#This Row],[Days]]&amp;" "&amp;LeaveTracker[[#This Row],[Type of Leave]]</f>
        <v>1 VL</v>
      </c>
      <c r="L1779" s="23">
        <f ca="1">NETWORKDAYS(LeaveTracker[[#This Row],[Start Date]],LeaveTracker[[#This Row],[End Date]],lstHolidays)</f>
        <v>1</v>
      </c>
      <c r="M1779" s="27"/>
    </row>
    <row r="1780" spans="1:13" ht="30" customHeight="1" x14ac:dyDescent="0.3">
      <c r="A1780" s="27">
        <v>317</v>
      </c>
      <c r="B1780" s="31">
        <v>43893</v>
      </c>
      <c r="C1780" s="31">
        <v>43809</v>
      </c>
      <c r="D1780" s="19" t="s">
        <v>722</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56" t="s">
        <v>82</v>
      </c>
      <c r="K1780" s="51" t="str">
        <f ca="1">LeaveTracker[[#This Row],[Days]]&amp;" "&amp;LeaveTracker[[#This Row],[Type of Leave]]</f>
        <v>1 VL</v>
      </c>
      <c r="L1780" s="23">
        <f ca="1">NETWORKDAYS(LeaveTracker[[#This Row],[Start Date]],LeaveTracker[[#This Row],[End Date]],lstHolidays)</f>
        <v>1</v>
      </c>
      <c r="M1780" s="27"/>
    </row>
    <row r="1781" spans="1:13" ht="30" customHeight="1" x14ac:dyDescent="0.3">
      <c r="A1781" s="27">
        <v>317</v>
      </c>
      <c r="B1781" s="31">
        <v>43893</v>
      </c>
      <c r="C1781" s="31">
        <v>43809</v>
      </c>
      <c r="D1781" s="19" t="s">
        <v>722</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56" t="s">
        <v>82</v>
      </c>
      <c r="K1781" s="51" t="str">
        <f ca="1">LeaveTracker[[#This Row],[Days]]&amp;" "&amp;LeaveTracker[[#This Row],[Type of Leave]]</f>
        <v>2 VL</v>
      </c>
      <c r="L1781" s="23">
        <f ca="1">NETWORKDAYS(LeaveTracker[[#This Row],[Start Date]],LeaveTracker[[#This Row],[End Date]],lstHolidays)</f>
        <v>2</v>
      </c>
      <c r="M1781" s="27"/>
    </row>
    <row r="1782" spans="1:13" ht="30" customHeight="1" x14ac:dyDescent="0.3">
      <c r="A1782" s="27">
        <v>318</v>
      </c>
      <c r="B1782" s="31">
        <v>43893</v>
      </c>
      <c r="C1782" s="31">
        <v>43809</v>
      </c>
      <c r="D1782" s="19" t="s">
        <v>722</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56" t="s">
        <v>81</v>
      </c>
      <c r="K1782" s="51" t="str">
        <f ca="1">LeaveTracker[[#This Row],[Days]]&amp;" "&amp;LeaveTracker[[#This Row],[Type of Leave]]</f>
        <v>1 SL</v>
      </c>
      <c r="L1782" s="23">
        <f ca="1">NETWORKDAYS(LeaveTracker[[#This Row],[Start Date]],LeaveTracker[[#This Row],[End Date]],lstHolidays)</f>
        <v>1</v>
      </c>
      <c r="M1782" s="27"/>
    </row>
    <row r="1783" spans="1:13" ht="30" customHeight="1" x14ac:dyDescent="0.3">
      <c r="A1783" s="27">
        <v>319</v>
      </c>
      <c r="B1783" s="31">
        <v>43893</v>
      </c>
      <c r="C1783" s="31">
        <v>43812</v>
      </c>
      <c r="D1783" s="19" t="s">
        <v>353</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56" t="s">
        <v>82</v>
      </c>
      <c r="K1783" s="51" t="str">
        <f ca="1">LeaveTracker[[#This Row],[Days]]&amp;" "&amp;LeaveTracker[[#This Row],[Type of Leave]]</f>
        <v>2 VL</v>
      </c>
      <c r="L1783" s="23">
        <f ca="1">NETWORKDAYS(LeaveTracker[[#This Row],[Start Date]],LeaveTracker[[#This Row],[End Date]],lstHolidays)</f>
        <v>2</v>
      </c>
      <c r="M1783" s="27"/>
    </row>
    <row r="1784" spans="1:13" ht="30" customHeight="1" x14ac:dyDescent="0.3">
      <c r="A1784" s="27">
        <v>320</v>
      </c>
      <c r="B1784" s="31">
        <v>43893</v>
      </c>
      <c r="C1784" s="31">
        <v>43815</v>
      </c>
      <c r="D1784" s="19" t="s">
        <v>860</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56" t="s">
        <v>299</v>
      </c>
      <c r="J1784" s="43" t="s">
        <v>105</v>
      </c>
      <c r="K1784" s="51" t="str">
        <f ca="1">LeaveTracker[[#This Row],[Days]]&amp;" "&amp;LeaveTracker[[#This Row],[Type of Leave]]</f>
        <v>1 OTHER</v>
      </c>
      <c r="L1784" s="23">
        <f ca="1">NETWORKDAYS(LeaveTracker[[#This Row],[Start Date]],LeaveTracker[[#This Row],[End Date]],lstHolidays)</f>
        <v>1</v>
      </c>
      <c r="M1784" s="27"/>
    </row>
    <row r="1785" spans="1:13" ht="30" customHeight="1" x14ac:dyDescent="0.3">
      <c r="A1785" s="27">
        <v>320</v>
      </c>
      <c r="B1785" s="31">
        <v>43893</v>
      </c>
      <c r="C1785" s="31">
        <v>43815</v>
      </c>
      <c r="D1785" s="19" t="s">
        <v>860</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56" t="s">
        <v>299</v>
      </c>
      <c r="J1785" s="43" t="s">
        <v>105</v>
      </c>
      <c r="K1785" s="51" t="str">
        <f ca="1">LeaveTracker[[#This Row],[Days]]&amp;" "&amp;LeaveTracker[[#This Row],[Type of Leave]]</f>
        <v>2 OTHER</v>
      </c>
      <c r="L1785" s="23">
        <f ca="1">NETWORKDAYS(LeaveTracker[[#This Row],[Start Date]],LeaveTracker[[#This Row],[End Date]],lstHolidays)</f>
        <v>2</v>
      </c>
      <c r="M1785" s="27"/>
    </row>
    <row r="1786" spans="1:13" ht="30" customHeight="1" x14ac:dyDescent="0.3">
      <c r="A1786" s="27">
        <v>321</v>
      </c>
      <c r="B1786" s="31">
        <v>43893</v>
      </c>
      <c r="C1786" s="31">
        <v>43803</v>
      </c>
      <c r="D1786" s="19" t="s">
        <v>863</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56" t="s">
        <v>82</v>
      </c>
      <c r="K1786" s="51" t="str">
        <f ca="1">LeaveTracker[[#This Row],[Days]]&amp;" "&amp;LeaveTracker[[#This Row],[Type of Leave]]</f>
        <v>264 VL</v>
      </c>
      <c r="L1786" s="23">
        <f ca="1">NETWORKDAYS(LeaveTracker[[#This Row],[Start Date]],LeaveTracker[[#This Row],[End Date]],lstHolidays)</f>
        <v>264</v>
      </c>
      <c r="M1786" s="27"/>
    </row>
    <row r="1787" spans="1:13" ht="30" customHeight="1" x14ac:dyDescent="0.3">
      <c r="A1787" s="27">
        <v>322</v>
      </c>
      <c r="B1787" s="31">
        <v>43893</v>
      </c>
      <c r="C1787" s="31">
        <v>43803</v>
      </c>
      <c r="D1787" s="20" t="s">
        <v>863</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56" t="s">
        <v>81</v>
      </c>
      <c r="K1787" s="51" t="str">
        <f ca="1">LeaveTracker[[#This Row],[Days]]&amp;" "&amp;LeaveTracker[[#This Row],[Type of Leave]]</f>
        <v>2 SL</v>
      </c>
      <c r="L1787" s="23">
        <f ca="1">NETWORKDAYS(LeaveTracker[[#This Row],[Start Date]],LeaveTracker[[#This Row],[End Date]],lstHolidays)</f>
        <v>2</v>
      </c>
      <c r="M1787" s="27"/>
    </row>
    <row r="1788" spans="1:13" ht="30" customHeight="1" x14ac:dyDescent="0.3">
      <c r="A1788" s="27">
        <v>323</v>
      </c>
      <c r="B1788" s="31">
        <v>43893</v>
      </c>
      <c r="C1788" s="31">
        <v>43775</v>
      </c>
      <c r="D1788" s="20" t="s">
        <v>863</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56" t="s">
        <v>81</v>
      </c>
      <c r="K1788" s="51" t="str">
        <f ca="1">LeaveTracker[[#This Row],[Days]]&amp;" "&amp;LeaveTracker[[#This Row],[Type of Leave]]</f>
        <v>1 SL</v>
      </c>
      <c r="L1788" s="23">
        <f ca="1">NETWORKDAYS(LeaveTracker[[#This Row],[Start Date]],LeaveTracker[[#This Row],[End Date]],lstHolidays)</f>
        <v>1</v>
      </c>
      <c r="M1788" s="27"/>
    </row>
    <row r="1789" spans="1:13" ht="30" customHeight="1" x14ac:dyDescent="0.3">
      <c r="A1789" s="27">
        <v>324</v>
      </c>
      <c r="B1789" s="31">
        <v>43893</v>
      </c>
      <c r="C1789" s="31">
        <v>43798</v>
      </c>
      <c r="D1789" s="19" t="s">
        <v>515</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56" t="s">
        <v>81</v>
      </c>
      <c r="K1789" s="51" t="str">
        <f ca="1">LeaveTracker[[#This Row],[Days]]&amp;" "&amp;LeaveTracker[[#This Row],[Type of Leave]]</f>
        <v>2 SL</v>
      </c>
      <c r="L1789" s="23">
        <f ca="1">NETWORKDAYS(LeaveTracker[[#This Row],[Start Date]],LeaveTracker[[#This Row],[End Date]],lstHolidays)</f>
        <v>2</v>
      </c>
      <c r="M1789" s="27"/>
    </row>
    <row r="1790" spans="1:13" ht="30" customHeight="1" x14ac:dyDescent="0.3">
      <c r="A1790" s="27">
        <v>325</v>
      </c>
      <c r="B1790" s="31">
        <v>43893</v>
      </c>
      <c r="C1790" s="31">
        <v>43797</v>
      </c>
      <c r="D1790" s="19" t="s">
        <v>521</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56" t="s">
        <v>82</v>
      </c>
      <c r="K1790" s="51" t="str">
        <f ca="1">LeaveTracker[[#This Row],[Days]]&amp;" "&amp;LeaveTracker[[#This Row],[Type of Leave]]</f>
        <v>1 VL</v>
      </c>
      <c r="L1790" s="23">
        <f ca="1">NETWORKDAYS(LeaveTracker[[#This Row],[Start Date]],LeaveTracker[[#This Row],[End Date]],lstHolidays)</f>
        <v>1</v>
      </c>
      <c r="M1790" s="27"/>
    </row>
    <row r="1791" spans="1:13" ht="30" customHeight="1" x14ac:dyDescent="0.3">
      <c r="A1791" s="27">
        <v>325</v>
      </c>
      <c r="B1791" s="31">
        <v>43893</v>
      </c>
      <c r="C1791" s="31">
        <v>43797</v>
      </c>
      <c r="D1791" s="19" t="s">
        <v>521</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56" t="s">
        <v>82</v>
      </c>
      <c r="K1791" s="51" t="str">
        <f ca="1">LeaveTracker[[#This Row],[Days]]&amp;" "&amp;LeaveTracker[[#This Row],[Type of Leave]]</f>
        <v>1 VL</v>
      </c>
      <c r="L1791" s="23">
        <f ca="1">NETWORKDAYS(LeaveTracker[[#This Row],[Start Date]],LeaveTracker[[#This Row],[End Date]],lstHolidays)</f>
        <v>1</v>
      </c>
      <c r="M1791" s="27"/>
    </row>
    <row r="1792" spans="1:13" ht="30" customHeight="1" x14ac:dyDescent="0.3">
      <c r="A1792" s="27">
        <v>326</v>
      </c>
      <c r="B1792" s="31">
        <v>43893</v>
      </c>
      <c r="C1792" s="31">
        <v>43796</v>
      </c>
      <c r="D1792" s="19" t="s">
        <v>521</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56" t="s">
        <v>81</v>
      </c>
      <c r="K1792" s="51" t="str">
        <f ca="1">LeaveTracker[[#This Row],[Days]]&amp;" "&amp;LeaveTracker[[#This Row],[Type of Leave]]</f>
        <v>1 SL</v>
      </c>
      <c r="L1792" s="23">
        <f ca="1">NETWORKDAYS(LeaveTracker[[#This Row],[Start Date]],LeaveTracker[[#This Row],[End Date]],lstHolidays)</f>
        <v>1</v>
      </c>
      <c r="M1792" s="27"/>
    </row>
    <row r="1793" spans="1:13" ht="30" customHeight="1" x14ac:dyDescent="0.3">
      <c r="A1793" s="27">
        <v>327</v>
      </c>
      <c r="B1793" s="31">
        <v>43893</v>
      </c>
      <c r="C1793" s="31">
        <v>43797</v>
      </c>
      <c r="D1793" s="19" t="s">
        <v>508</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56" t="s">
        <v>81</v>
      </c>
      <c r="K1793" s="51" t="str">
        <f ca="1">LeaveTracker[[#This Row],[Days]]&amp;" "&amp;LeaveTracker[[#This Row],[Type of Leave]]</f>
        <v>1 SL</v>
      </c>
      <c r="L1793" s="23">
        <f ca="1">NETWORKDAYS(LeaveTracker[[#This Row],[Start Date]],LeaveTracker[[#This Row],[End Date]],lstHolidays)</f>
        <v>1</v>
      </c>
      <c r="M1793" s="27"/>
    </row>
    <row r="1794" spans="1:13" ht="30" customHeight="1" x14ac:dyDescent="0.3">
      <c r="A1794" s="27">
        <v>327</v>
      </c>
      <c r="B1794" s="31">
        <v>43893</v>
      </c>
      <c r="C1794" s="31">
        <v>43797</v>
      </c>
      <c r="D1794" s="20" t="s">
        <v>508</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56" t="s">
        <v>81</v>
      </c>
      <c r="K1794" s="51" t="str">
        <f ca="1">LeaveTracker[[#This Row],[Days]]&amp;" "&amp;LeaveTracker[[#This Row],[Type of Leave]]</f>
        <v>1 SL</v>
      </c>
      <c r="L1794" s="23">
        <f ca="1">NETWORKDAYS(LeaveTracker[[#This Row],[Start Date]],LeaveTracker[[#This Row],[End Date]],lstHolidays)</f>
        <v>1</v>
      </c>
      <c r="M1794" s="27"/>
    </row>
    <row r="1795" spans="1:13" ht="30" customHeight="1" x14ac:dyDescent="0.3">
      <c r="A1795" s="27">
        <v>328</v>
      </c>
      <c r="B1795" s="31">
        <v>43893</v>
      </c>
      <c r="C1795" s="31">
        <v>43783</v>
      </c>
      <c r="D1795" s="19" t="s">
        <v>511</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56" t="s">
        <v>82</v>
      </c>
      <c r="K1795" s="51" t="str">
        <f ca="1">LeaveTracker[[#This Row],[Days]]&amp;" "&amp;LeaveTracker[[#This Row],[Type of Leave]]</f>
        <v>1 VL</v>
      </c>
      <c r="L1795" s="23">
        <f ca="1">NETWORKDAYS(LeaveTracker[[#This Row],[Start Date]],LeaveTracker[[#This Row],[End Date]],lstHolidays)</f>
        <v>1</v>
      </c>
      <c r="M1795" s="27"/>
    </row>
    <row r="1796" spans="1:13" ht="30" customHeight="1" x14ac:dyDescent="0.3">
      <c r="A1796" s="27">
        <v>329</v>
      </c>
      <c r="B1796" s="31">
        <v>43893</v>
      </c>
      <c r="C1796" s="31">
        <v>43801</v>
      </c>
      <c r="D1796" s="19" t="s">
        <v>866</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56" t="s">
        <v>81</v>
      </c>
      <c r="K1796" s="51" t="str">
        <f ca="1">LeaveTracker[[#This Row],[Days]]&amp;" "&amp;LeaveTracker[[#This Row],[Type of Leave]]</f>
        <v>1 SL</v>
      </c>
      <c r="L1796" s="23">
        <f ca="1">NETWORKDAYS(LeaveTracker[[#This Row],[Start Date]],LeaveTracker[[#This Row],[End Date]],lstHolidays)</f>
        <v>1</v>
      </c>
      <c r="M1796" s="27"/>
    </row>
    <row r="1797" spans="1:13" ht="30" customHeight="1" x14ac:dyDescent="0.3">
      <c r="A1797" s="27">
        <v>330</v>
      </c>
      <c r="B1797" s="31">
        <v>43893</v>
      </c>
      <c r="C1797" s="31">
        <v>43794</v>
      </c>
      <c r="D1797" s="19" t="s">
        <v>866</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56" t="s">
        <v>81</v>
      </c>
      <c r="K1797" s="51" t="str">
        <f ca="1">LeaveTracker[[#This Row],[Days]]&amp;" "&amp;LeaveTracker[[#This Row],[Type of Leave]]</f>
        <v>1 SL</v>
      </c>
      <c r="L1797" s="23">
        <f ca="1">NETWORKDAYS(LeaveTracker[[#This Row],[Start Date]],LeaveTracker[[#This Row],[End Date]],lstHolidays)</f>
        <v>1</v>
      </c>
      <c r="M1797" s="27"/>
    </row>
    <row r="1798" spans="1:13" ht="30" customHeight="1" x14ac:dyDescent="0.3">
      <c r="A1798" s="27">
        <v>331</v>
      </c>
      <c r="B1798" s="31">
        <v>43893</v>
      </c>
      <c r="C1798" s="31">
        <v>43804</v>
      </c>
      <c r="D1798" s="19" t="s">
        <v>871</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56" t="s">
        <v>82</v>
      </c>
      <c r="K1798" s="51" t="str">
        <f ca="1">LeaveTracker[[#This Row],[Days]]&amp;" "&amp;LeaveTracker[[#This Row],[Type of Leave]]</f>
        <v>2 VL</v>
      </c>
      <c r="L1798" s="23">
        <f ca="1">NETWORKDAYS(LeaveTracker[[#This Row],[Start Date]],LeaveTracker[[#This Row],[End Date]],lstHolidays)</f>
        <v>2</v>
      </c>
      <c r="M1798" s="27"/>
    </row>
    <row r="1799" spans="1:13" ht="30" customHeight="1" x14ac:dyDescent="0.3">
      <c r="A1799" s="27">
        <v>332</v>
      </c>
      <c r="B1799" s="31">
        <v>43893</v>
      </c>
      <c r="C1799" s="31">
        <v>43805</v>
      </c>
      <c r="D1799" s="19" t="s">
        <v>871</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56" t="s">
        <v>82</v>
      </c>
      <c r="K1799" s="51" t="str">
        <f ca="1">LeaveTracker[[#This Row],[Days]]&amp;" "&amp;LeaveTracker[[#This Row],[Type of Leave]]</f>
        <v>1 VL</v>
      </c>
      <c r="L1799" s="23">
        <f ca="1">NETWORKDAYS(LeaveTracker[[#This Row],[Start Date]],LeaveTracker[[#This Row],[End Date]],lstHolidays)</f>
        <v>1</v>
      </c>
      <c r="M1799" s="27"/>
    </row>
    <row r="1800" spans="1:13" ht="30" customHeight="1" x14ac:dyDescent="0.3">
      <c r="A1800" s="27">
        <v>333</v>
      </c>
      <c r="B1800" s="31">
        <v>43893</v>
      </c>
      <c r="C1800" s="31">
        <v>43789</v>
      </c>
      <c r="D1800" s="19" t="s">
        <v>871</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56" t="s">
        <v>81</v>
      </c>
      <c r="K1800" s="51" t="str">
        <f ca="1">LeaveTracker[[#This Row],[Days]]&amp;" "&amp;LeaveTracker[[#This Row],[Type of Leave]]</f>
        <v>2 SL</v>
      </c>
      <c r="L1800" s="23">
        <f ca="1">NETWORKDAYS(LeaveTracker[[#This Row],[Start Date]],LeaveTracker[[#This Row],[End Date]],lstHolidays)</f>
        <v>2</v>
      </c>
      <c r="M1800" s="27"/>
    </row>
    <row r="1801" spans="1:13" ht="30" customHeight="1" x14ac:dyDescent="0.3">
      <c r="A1801" s="27">
        <v>334</v>
      </c>
      <c r="B1801" s="31">
        <v>43893</v>
      </c>
      <c r="C1801" s="31">
        <v>43816</v>
      </c>
      <c r="D1801" s="19" t="s">
        <v>874</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56" t="s">
        <v>299</v>
      </c>
      <c r="J1801" s="43" t="s">
        <v>105</v>
      </c>
      <c r="K1801" s="51" t="str">
        <f ca="1">LeaveTracker[[#This Row],[Days]]&amp;" "&amp;LeaveTracker[[#This Row],[Type of Leave]]</f>
        <v>1 OTHER</v>
      </c>
      <c r="L1801" s="23">
        <f ca="1">NETWORKDAYS(LeaveTracker[[#This Row],[Start Date]],LeaveTracker[[#This Row],[End Date]],lstHolidays)</f>
        <v>1</v>
      </c>
      <c r="M1801" s="27"/>
    </row>
    <row r="1802" spans="1:13" ht="30" customHeight="1" x14ac:dyDescent="0.3">
      <c r="A1802" s="27">
        <v>334</v>
      </c>
      <c r="B1802" s="31">
        <v>43893</v>
      </c>
      <c r="C1802" s="31">
        <v>43816</v>
      </c>
      <c r="D1802" s="19" t="s">
        <v>874</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56" t="s">
        <v>299</v>
      </c>
      <c r="J1802" s="43" t="s">
        <v>105</v>
      </c>
      <c r="K1802" s="51" t="str">
        <f ca="1">LeaveTracker[[#This Row],[Days]]&amp;" "&amp;LeaveTracker[[#This Row],[Type of Leave]]</f>
        <v>1 OTHER</v>
      </c>
      <c r="L1802" s="23">
        <f ca="1">NETWORKDAYS(LeaveTracker[[#This Row],[Start Date]],LeaveTracker[[#This Row],[End Date]],lstHolidays)</f>
        <v>1</v>
      </c>
      <c r="M1802" s="27"/>
    </row>
    <row r="1803" spans="1:13" ht="30" customHeight="1" x14ac:dyDescent="0.3">
      <c r="A1803" s="27">
        <v>335</v>
      </c>
      <c r="B1803" s="31">
        <v>43893</v>
      </c>
      <c r="C1803" s="31">
        <v>43797</v>
      </c>
      <c r="D1803" s="19" t="s">
        <v>874</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56" t="s">
        <v>81</v>
      </c>
      <c r="K1803" s="51" t="str">
        <f ca="1">LeaveTracker[[#This Row],[Days]]&amp;" "&amp;LeaveTracker[[#This Row],[Type of Leave]]</f>
        <v>1 SL</v>
      </c>
      <c r="L1803" s="23">
        <f ca="1">NETWORKDAYS(LeaveTracker[[#This Row],[Start Date]],LeaveTracker[[#This Row],[End Date]],lstHolidays)</f>
        <v>1</v>
      </c>
      <c r="M1803" s="27"/>
    </row>
    <row r="1804" spans="1:13" ht="30" customHeight="1" x14ac:dyDescent="0.3">
      <c r="A1804" s="27">
        <v>336</v>
      </c>
      <c r="B1804" s="31">
        <v>43893</v>
      </c>
      <c r="C1804" s="31">
        <v>43789</v>
      </c>
      <c r="D1804" s="19" t="s">
        <v>874</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56" t="s">
        <v>81</v>
      </c>
      <c r="K1804" s="51" t="str">
        <f ca="1">LeaveTracker[[#This Row],[Days]]&amp;" "&amp;LeaveTracker[[#This Row],[Type of Leave]]</f>
        <v>1 SL</v>
      </c>
      <c r="L1804" s="23">
        <f ca="1">NETWORKDAYS(LeaveTracker[[#This Row],[Start Date]],LeaveTracker[[#This Row],[End Date]],lstHolidays)</f>
        <v>1</v>
      </c>
      <c r="M1804" s="27"/>
    </row>
    <row r="1805" spans="1:13" ht="30" customHeight="1" x14ac:dyDescent="0.3">
      <c r="A1805" s="27">
        <v>336</v>
      </c>
      <c r="B1805" s="31">
        <v>43893</v>
      </c>
      <c r="C1805" s="31">
        <v>43789</v>
      </c>
      <c r="D1805" s="19" t="s">
        <v>874</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56" t="s">
        <v>81</v>
      </c>
      <c r="K1805" s="51" t="str">
        <f ca="1">LeaveTracker[[#This Row],[Days]]&amp;" "&amp;LeaveTracker[[#This Row],[Type of Leave]]</f>
        <v>1 SL</v>
      </c>
      <c r="L1805" s="23">
        <f ca="1">NETWORKDAYS(LeaveTracker[[#This Row],[Start Date]],LeaveTracker[[#This Row],[End Date]],lstHolidays)</f>
        <v>1</v>
      </c>
      <c r="M1805" s="27"/>
    </row>
    <row r="1806" spans="1:13" ht="30" customHeight="1" x14ac:dyDescent="0.3">
      <c r="A1806" s="27">
        <v>336</v>
      </c>
      <c r="B1806" s="31">
        <v>43893</v>
      </c>
      <c r="C1806" s="31">
        <v>43789</v>
      </c>
      <c r="D1806" s="19" t="s">
        <v>874</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56" t="s">
        <v>81</v>
      </c>
      <c r="K1806" s="51" t="str">
        <f ca="1">LeaveTracker[[#This Row],[Days]]&amp;" "&amp;LeaveTracker[[#This Row],[Type of Leave]]</f>
        <v>2 SL</v>
      </c>
      <c r="L1806" s="23">
        <f ca="1">NETWORKDAYS(LeaveTracker[[#This Row],[Start Date]],LeaveTracker[[#This Row],[End Date]],lstHolidays)</f>
        <v>2</v>
      </c>
      <c r="M1806" s="27"/>
    </row>
    <row r="1807" spans="1:13" ht="30" customHeight="1" x14ac:dyDescent="0.3">
      <c r="A1807" s="27">
        <v>337</v>
      </c>
      <c r="B1807" s="31">
        <v>43893</v>
      </c>
      <c r="C1807" s="31">
        <v>43467</v>
      </c>
      <c r="D1807" s="19" t="s">
        <v>779</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56" t="s">
        <v>81</v>
      </c>
      <c r="K1807" s="51" t="str">
        <f ca="1">LeaveTracker[[#This Row],[Days]]&amp;" "&amp;LeaveTracker[[#This Row],[Type of Leave]]</f>
        <v>1 SL</v>
      </c>
      <c r="L1807" s="23">
        <f ca="1">NETWORKDAYS(LeaveTracker[[#This Row],[Start Date]],LeaveTracker[[#This Row],[End Date]],lstHolidays)</f>
        <v>1</v>
      </c>
      <c r="M1807" s="27"/>
    </row>
    <row r="1808" spans="1:13" ht="30" customHeight="1" x14ac:dyDescent="0.3">
      <c r="A1808" s="27">
        <v>337</v>
      </c>
      <c r="B1808" s="31">
        <v>43893</v>
      </c>
      <c r="C1808" s="31">
        <v>43467</v>
      </c>
      <c r="D1808" s="19" t="s">
        <v>779</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56" t="s">
        <v>81</v>
      </c>
      <c r="K1808" s="51" t="str">
        <f ca="1">LeaveTracker[[#This Row],[Days]]&amp;" "&amp;LeaveTracker[[#This Row],[Type of Leave]]</f>
        <v>1 SL</v>
      </c>
      <c r="L1808" s="23">
        <f ca="1">NETWORKDAYS(LeaveTracker[[#This Row],[Start Date]],LeaveTracker[[#This Row],[End Date]],lstHolidays)</f>
        <v>1</v>
      </c>
      <c r="M1808" s="27"/>
    </row>
    <row r="1809" spans="1:13" ht="30" customHeight="1" x14ac:dyDescent="0.3">
      <c r="A1809" s="27">
        <v>337</v>
      </c>
      <c r="B1809" s="31">
        <v>43893</v>
      </c>
      <c r="C1809" s="31">
        <v>43467</v>
      </c>
      <c r="D1809" s="19" t="s">
        <v>779</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56" t="s">
        <v>81</v>
      </c>
      <c r="K1809" s="51" t="str">
        <f ca="1">LeaveTracker[[#This Row],[Days]]&amp;" "&amp;LeaveTracker[[#This Row],[Type of Leave]]</f>
        <v>1 SL</v>
      </c>
      <c r="L1809" s="23">
        <f ca="1">NETWORKDAYS(LeaveTracker[[#This Row],[Start Date]],LeaveTracker[[#This Row],[End Date]],lstHolidays)</f>
        <v>1</v>
      </c>
      <c r="M1809" s="27"/>
    </row>
    <row r="1810" spans="1:13" ht="30" customHeight="1" x14ac:dyDescent="0.3">
      <c r="A1810" s="27">
        <v>338</v>
      </c>
      <c r="B1810" s="31">
        <v>43893</v>
      </c>
      <c r="C1810" s="31">
        <v>43789</v>
      </c>
      <c r="D1810" s="19" t="s">
        <v>779</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56" t="s">
        <v>81</v>
      </c>
      <c r="K1810" s="51" t="str">
        <f ca="1">LeaveTracker[[#This Row],[Days]]&amp;" "&amp;LeaveTracker[[#This Row],[Type of Leave]]</f>
        <v>1 SL</v>
      </c>
      <c r="L1810" s="23">
        <f ca="1">NETWORKDAYS(LeaveTracker[[#This Row],[Start Date]],LeaveTracker[[#This Row],[End Date]],lstHolidays)</f>
        <v>1</v>
      </c>
      <c r="M1810" s="27"/>
    </row>
    <row r="1811" spans="1:13" ht="30" customHeight="1" x14ac:dyDescent="0.3">
      <c r="A1811" s="27">
        <v>339</v>
      </c>
      <c r="B1811" s="31">
        <v>43893</v>
      </c>
      <c r="C1811" s="31">
        <v>43783</v>
      </c>
      <c r="D1811" s="19" t="s">
        <v>779</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56" t="s">
        <v>81</v>
      </c>
      <c r="K1811" s="51" t="str">
        <f ca="1">LeaveTracker[[#This Row],[Days]]&amp;" "&amp;LeaveTracker[[#This Row],[Type of Leave]]</f>
        <v>1 SL</v>
      </c>
      <c r="L1811" s="23">
        <f ca="1">NETWORKDAYS(LeaveTracker[[#This Row],[Start Date]],LeaveTracker[[#This Row],[End Date]],lstHolidays)</f>
        <v>1</v>
      </c>
      <c r="M1811" s="27"/>
    </row>
    <row r="1812" spans="1:13" ht="30" customHeight="1" x14ac:dyDescent="0.3">
      <c r="A1812" s="27">
        <v>340</v>
      </c>
      <c r="B1812" s="31">
        <v>43893</v>
      </c>
      <c r="C1812" s="31">
        <v>43780</v>
      </c>
      <c r="D1812" s="19" t="s">
        <v>779</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56" t="s">
        <v>81</v>
      </c>
      <c r="K1812" s="51" t="str">
        <f ca="1">LeaveTracker[[#This Row],[Days]]&amp;" "&amp;LeaveTracker[[#This Row],[Type of Leave]]</f>
        <v>1 SL</v>
      </c>
      <c r="L1812" s="23">
        <f ca="1">NETWORKDAYS(LeaveTracker[[#This Row],[Start Date]],LeaveTracker[[#This Row],[End Date]],lstHolidays)</f>
        <v>1</v>
      </c>
      <c r="M1812" s="27"/>
    </row>
    <row r="1813" spans="1:13" ht="30" customHeight="1" x14ac:dyDescent="0.3">
      <c r="A1813" s="27">
        <v>340</v>
      </c>
      <c r="B1813" s="31">
        <v>43893</v>
      </c>
      <c r="C1813" s="31">
        <v>43780</v>
      </c>
      <c r="D1813" s="19" t="s">
        <v>779</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56" t="s">
        <v>81</v>
      </c>
      <c r="K1813" s="51" t="str">
        <f ca="1">LeaveTracker[[#This Row],[Days]]&amp;" "&amp;LeaveTracker[[#This Row],[Type of Leave]]</f>
        <v>2 SL</v>
      </c>
      <c r="L1813" s="23">
        <f ca="1">NETWORKDAYS(LeaveTracker[[#This Row],[Start Date]],LeaveTracker[[#This Row],[End Date]],lstHolidays)</f>
        <v>2</v>
      </c>
      <c r="M1813" s="27"/>
    </row>
    <row r="1814" spans="1:13" ht="30" customHeight="1" x14ac:dyDescent="0.3">
      <c r="A1814" s="27">
        <v>341</v>
      </c>
      <c r="B1814" s="31">
        <v>43893</v>
      </c>
      <c r="C1814" s="31">
        <v>43801</v>
      </c>
      <c r="D1814" s="19" t="s">
        <v>779</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56" t="s">
        <v>82</v>
      </c>
      <c r="K1814" s="51" t="str">
        <f ca="1">LeaveTracker[[#This Row],[Days]]&amp;" "&amp;LeaveTracker[[#This Row],[Type of Leave]]</f>
        <v>2 VL</v>
      </c>
      <c r="L1814" s="23">
        <f ca="1">NETWORKDAYS(LeaveTracker[[#This Row],[Start Date]],LeaveTracker[[#This Row],[End Date]],lstHolidays)</f>
        <v>2</v>
      </c>
      <c r="M1814" s="27"/>
    </row>
    <row r="1815" spans="1:13" ht="30" customHeight="1" x14ac:dyDescent="0.3">
      <c r="A1815" s="27">
        <v>342</v>
      </c>
      <c r="B1815" s="31">
        <v>43893</v>
      </c>
      <c r="C1815" s="31">
        <v>43794</v>
      </c>
      <c r="D1815" s="19" t="s">
        <v>877</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56" t="s">
        <v>82</v>
      </c>
      <c r="K1815" s="51" t="str">
        <f ca="1">LeaveTracker[[#This Row],[Days]]&amp;" "&amp;LeaveTracker[[#This Row],[Type of Leave]]</f>
        <v>2 VL</v>
      </c>
      <c r="L1815" s="23">
        <f ca="1">NETWORKDAYS(LeaveTracker[[#This Row],[Start Date]],LeaveTracker[[#This Row],[End Date]],lstHolidays)</f>
        <v>2</v>
      </c>
      <c r="M1815" s="27"/>
    </row>
    <row r="1816" spans="1:13" ht="30" customHeight="1" x14ac:dyDescent="0.3">
      <c r="A1816" s="27">
        <v>342</v>
      </c>
      <c r="B1816" s="31">
        <v>43893</v>
      </c>
      <c r="C1816" s="31">
        <v>43794</v>
      </c>
      <c r="D1816" s="19" t="s">
        <v>877</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56" t="s">
        <v>82</v>
      </c>
      <c r="K1816" s="51" t="str">
        <f ca="1">LeaveTracker[[#This Row],[Days]]&amp;" "&amp;LeaveTracker[[#This Row],[Type of Leave]]</f>
        <v>1 VL</v>
      </c>
      <c r="L1816" s="23">
        <f ca="1">NETWORKDAYS(LeaveTracker[[#This Row],[Start Date]],LeaveTracker[[#This Row],[End Date]],lstHolidays)</f>
        <v>1</v>
      </c>
      <c r="M1816" s="27"/>
    </row>
    <row r="1817" spans="1:13" ht="30" customHeight="1" x14ac:dyDescent="0.3">
      <c r="A1817" s="27">
        <v>342</v>
      </c>
      <c r="B1817" s="31">
        <v>43893</v>
      </c>
      <c r="C1817" s="31">
        <v>43794</v>
      </c>
      <c r="D1817" s="19" t="s">
        <v>877</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56" t="s">
        <v>82</v>
      </c>
      <c r="K1817" s="51" t="str">
        <f ca="1">LeaveTracker[[#This Row],[Days]]&amp;" "&amp;LeaveTracker[[#This Row],[Type of Leave]]</f>
        <v>2 VL</v>
      </c>
      <c r="L1817" s="23">
        <f ca="1">NETWORKDAYS(LeaveTracker[[#This Row],[Start Date]],LeaveTracker[[#This Row],[End Date]],lstHolidays)</f>
        <v>2</v>
      </c>
      <c r="M1817" s="27"/>
    </row>
    <row r="1818" spans="1:13" ht="30" customHeight="1" x14ac:dyDescent="0.3">
      <c r="A1818" s="27">
        <v>343</v>
      </c>
      <c r="B1818" s="31">
        <v>43893</v>
      </c>
      <c r="C1818" s="31">
        <v>43789</v>
      </c>
      <c r="D1818" s="19" t="s">
        <v>878</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56" t="s">
        <v>81</v>
      </c>
      <c r="K1818" s="51" t="str">
        <f ca="1">LeaveTracker[[#This Row],[Days]]&amp;" "&amp;LeaveTracker[[#This Row],[Type of Leave]]</f>
        <v>1 SL</v>
      </c>
      <c r="L1818" s="23">
        <f ca="1">NETWORKDAYS(LeaveTracker[[#This Row],[Start Date]],LeaveTracker[[#This Row],[End Date]],lstHolidays)</f>
        <v>1</v>
      </c>
      <c r="M1818" s="27"/>
    </row>
    <row r="1819" spans="1:13" ht="30" customHeight="1" x14ac:dyDescent="0.3">
      <c r="A1819" s="27">
        <v>344</v>
      </c>
      <c r="B1819" s="31">
        <v>43893</v>
      </c>
      <c r="C1819" s="31">
        <v>43832</v>
      </c>
      <c r="D1819" s="19" t="s">
        <v>881</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56" t="s">
        <v>81</v>
      </c>
      <c r="K1819" s="51" t="str">
        <f ca="1">LeaveTracker[[#This Row],[Days]]&amp;" "&amp;LeaveTracker[[#This Row],[Type of Leave]]</f>
        <v>1 SL</v>
      </c>
      <c r="L1819" s="23">
        <f ca="1">NETWORKDAYS(LeaveTracker[[#This Row],[Start Date]],LeaveTracker[[#This Row],[End Date]],lstHolidays)</f>
        <v>1</v>
      </c>
      <c r="M1819" s="27"/>
    </row>
    <row r="1820" spans="1:13" ht="30" customHeight="1" x14ac:dyDescent="0.3">
      <c r="A1820" s="27">
        <v>345</v>
      </c>
      <c r="B1820" s="31">
        <v>43893</v>
      </c>
      <c r="C1820" s="31">
        <v>43832</v>
      </c>
      <c r="D1820" s="19" t="s">
        <v>527</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56" t="s">
        <v>81</v>
      </c>
      <c r="K1820" s="51" t="str">
        <f ca="1">LeaveTracker[[#This Row],[Days]]&amp;" "&amp;LeaveTracker[[#This Row],[Type of Leave]]</f>
        <v>1 SL</v>
      </c>
      <c r="L1820" s="23">
        <f ca="1">NETWORKDAYS(LeaveTracker[[#This Row],[Start Date]],LeaveTracker[[#This Row],[End Date]],lstHolidays)</f>
        <v>1</v>
      </c>
      <c r="M1820" s="27"/>
    </row>
    <row r="1821" spans="1:13" ht="30" customHeight="1" x14ac:dyDescent="0.3">
      <c r="A1821" s="27">
        <v>346</v>
      </c>
      <c r="B1821" s="31">
        <v>43893</v>
      </c>
      <c r="C1821" s="31">
        <v>43782</v>
      </c>
      <c r="D1821" s="20" t="s">
        <v>527</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56" t="s">
        <v>81</v>
      </c>
      <c r="K1821" s="51" t="str">
        <f ca="1">LeaveTracker[[#This Row],[Days]]&amp;" "&amp;LeaveTracker[[#This Row],[Type of Leave]]</f>
        <v>1 SL</v>
      </c>
      <c r="L1821" s="23">
        <f ca="1">NETWORKDAYS(LeaveTracker[[#This Row],[Start Date]],LeaveTracker[[#This Row],[End Date]],lstHolidays)</f>
        <v>1</v>
      </c>
      <c r="M1821" s="27"/>
    </row>
    <row r="1822" spans="1:13" ht="30" customHeight="1" x14ac:dyDescent="0.3">
      <c r="A1822" s="27">
        <v>347</v>
      </c>
      <c r="B1822" s="31">
        <v>43893</v>
      </c>
      <c r="C1822" s="31">
        <v>43879</v>
      </c>
      <c r="D1822" s="19" t="s">
        <v>885</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56" t="s">
        <v>82</v>
      </c>
      <c r="K1822" s="51" t="str">
        <f ca="1">LeaveTracker[[#This Row],[Days]]&amp;" "&amp;LeaveTracker[[#This Row],[Type of Leave]]</f>
        <v>1 VL</v>
      </c>
      <c r="L1822" s="23">
        <f ca="1">NETWORKDAYS(LeaveTracker[[#This Row],[Start Date]],LeaveTracker[[#This Row],[End Date]],lstHolidays)</f>
        <v>1</v>
      </c>
      <c r="M1822" s="27"/>
    </row>
    <row r="1823" spans="1:13" ht="30" customHeight="1" x14ac:dyDescent="0.3">
      <c r="A1823" s="27">
        <v>347</v>
      </c>
      <c r="B1823" s="31">
        <v>43893</v>
      </c>
      <c r="C1823" s="31">
        <v>43879</v>
      </c>
      <c r="D1823" s="19" t="s">
        <v>885</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56" t="s">
        <v>82</v>
      </c>
      <c r="K1823" s="51" t="str">
        <f ca="1">LeaveTracker[[#This Row],[Days]]&amp;" "&amp;LeaveTracker[[#This Row],[Type of Leave]]</f>
        <v>5 VL</v>
      </c>
      <c r="L1823" s="23">
        <f ca="1">NETWORKDAYS(LeaveTracker[[#This Row],[Start Date]],LeaveTracker[[#This Row],[End Date]],lstHolidays)</f>
        <v>5</v>
      </c>
      <c r="M1823" s="27"/>
    </row>
    <row r="1824" spans="1:13" ht="30" customHeight="1" x14ac:dyDescent="0.3">
      <c r="A1824" s="27">
        <v>347</v>
      </c>
      <c r="B1824" s="31">
        <v>43893</v>
      </c>
      <c r="C1824" s="31">
        <v>43879</v>
      </c>
      <c r="D1824" s="19" t="s">
        <v>885</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56" t="s">
        <v>82</v>
      </c>
      <c r="K1824" s="51" t="str">
        <f ca="1">LeaveTracker[[#This Row],[Days]]&amp;" "&amp;LeaveTracker[[#This Row],[Type of Leave]]</f>
        <v>4 VL</v>
      </c>
      <c r="L1824" s="23">
        <f ca="1">NETWORKDAYS(LeaveTracker[[#This Row],[Start Date]],LeaveTracker[[#This Row],[End Date]],lstHolidays)</f>
        <v>4</v>
      </c>
      <c r="M1824" s="27"/>
    </row>
    <row r="1825" spans="1:13" ht="30" customHeight="1" x14ac:dyDescent="0.3">
      <c r="A1825" s="27">
        <v>348</v>
      </c>
      <c r="B1825" s="31">
        <v>43893</v>
      </c>
      <c r="C1825" s="31">
        <v>43794</v>
      </c>
      <c r="D1825" s="19" t="s">
        <v>527</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56" t="s">
        <v>82</v>
      </c>
      <c r="K1825" s="51" t="str">
        <f ca="1">LeaveTracker[[#This Row],[Days]]&amp;" "&amp;LeaveTracker[[#This Row],[Type of Leave]]</f>
        <v>1 VL</v>
      </c>
      <c r="L1825" s="23">
        <f ca="1">NETWORKDAYS(LeaveTracker[[#This Row],[Start Date]],LeaveTracker[[#This Row],[End Date]],lstHolidays)</f>
        <v>1</v>
      </c>
      <c r="M1825" s="27"/>
    </row>
    <row r="1826" spans="1:13" ht="30" customHeight="1" x14ac:dyDescent="0.3">
      <c r="A1826" s="27">
        <v>349</v>
      </c>
      <c r="B1826" s="31">
        <v>43893</v>
      </c>
      <c r="C1826" s="31">
        <v>43812</v>
      </c>
      <c r="D1826" s="19" t="s">
        <v>890</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56" t="s">
        <v>82</v>
      </c>
      <c r="K1826" s="51" t="str">
        <f ca="1">LeaveTracker[[#This Row],[Days]]&amp;" "&amp;LeaveTracker[[#This Row],[Type of Leave]]</f>
        <v>1 VL</v>
      </c>
      <c r="L1826" s="23">
        <f ca="1">NETWORKDAYS(LeaveTracker[[#This Row],[Start Date]],LeaveTracker[[#This Row],[End Date]],lstHolidays)</f>
        <v>1</v>
      </c>
      <c r="M1826" s="27"/>
    </row>
    <row r="1827" spans="1:13" ht="30" customHeight="1" x14ac:dyDescent="0.3">
      <c r="A1827" s="27">
        <v>349</v>
      </c>
      <c r="B1827" s="31">
        <v>43893</v>
      </c>
      <c r="C1827" s="31">
        <v>43812</v>
      </c>
      <c r="D1827" s="19" t="s">
        <v>890</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56" t="s">
        <v>82</v>
      </c>
      <c r="K1827" s="51" t="str">
        <f ca="1">LeaveTracker[[#This Row],[Days]]&amp;" "&amp;LeaveTracker[[#This Row],[Type of Leave]]</f>
        <v>2 VL</v>
      </c>
      <c r="L1827" s="23">
        <f ca="1">NETWORKDAYS(LeaveTracker[[#This Row],[Start Date]],LeaveTracker[[#This Row],[End Date]],lstHolidays)</f>
        <v>2</v>
      </c>
      <c r="M1827" s="27"/>
    </row>
    <row r="1828" spans="1:13" ht="30" customHeight="1" x14ac:dyDescent="0.3">
      <c r="A1828" s="27">
        <v>350</v>
      </c>
      <c r="B1828" s="31">
        <v>43893</v>
      </c>
      <c r="C1828" s="31">
        <v>43822</v>
      </c>
      <c r="D1828" s="19" t="s">
        <v>530</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56" t="s">
        <v>81</v>
      </c>
      <c r="K1828" s="51" t="str">
        <f ca="1">LeaveTracker[[#This Row],[Days]]&amp;" "&amp;LeaveTracker[[#This Row],[Type of Leave]]</f>
        <v>1 SL</v>
      </c>
      <c r="L1828" s="23">
        <f ca="1">NETWORKDAYS(LeaveTracker[[#This Row],[Start Date]],LeaveTracker[[#This Row],[End Date]],lstHolidays)</f>
        <v>1</v>
      </c>
      <c r="M1828" s="27"/>
    </row>
    <row r="1829" spans="1:13" ht="30" customHeight="1" x14ac:dyDescent="0.3">
      <c r="A1829" s="27">
        <v>351</v>
      </c>
      <c r="B1829" s="31">
        <v>43893</v>
      </c>
      <c r="C1829" s="31">
        <v>43791</v>
      </c>
      <c r="D1829" s="19" t="s">
        <v>530</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56" t="s">
        <v>82</v>
      </c>
      <c r="K1829" s="51" t="str">
        <f ca="1">LeaveTracker[[#This Row],[Days]]&amp;" "&amp;LeaveTracker[[#This Row],[Type of Leave]]</f>
        <v>2 VL</v>
      </c>
      <c r="L1829" s="23">
        <f ca="1">NETWORKDAYS(LeaveTracker[[#This Row],[Start Date]],LeaveTracker[[#This Row],[End Date]],lstHolidays)</f>
        <v>2</v>
      </c>
      <c r="M1829" s="27"/>
    </row>
    <row r="1830" spans="1:13" ht="30" customHeight="1" x14ac:dyDescent="0.3">
      <c r="A1830" s="27">
        <v>352</v>
      </c>
      <c r="B1830" s="31">
        <v>43893</v>
      </c>
      <c r="C1830" s="31">
        <v>43787</v>
      </c>
      <c r="D1830" s="19" t="s">
        <v>530</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56" t="s">
        <v>82</v>
      </c>
      <c r="K1830" s="51" t="str">
        <f ca="1">LeaveTracker[[#This Row],[Days]]&amp;" "&amp;LeaveTracker[[#This Row],[Type of Leave]]</f>
        <v>1 VL</v>
      </c>
      <c r="L1830" s="23">
        <f ca="1">NETWORKDAYS(LeaveTracker[[#This Row],[Start Date]],LeaveTracker[[#This Row],[End Date]],lstHolidays)</f>
        <v>1</v>
      </c>
      <c r="M1830" s="27"/>
    </row>
    <row r="1831" spans="1:13" ht="30" customHeight="1" x14ac:dyDescent="0.3">
      <c r="A1831" s="27">
        <v>353</v>
      </c>
      <c r="B1831" s="31">
        <v>43893</v>
      </c>
      <c r="C1831" s="31">
        <v>43787</v>
      </c>
      <c r="D1831" s="19" t="s">
        <v>530</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56" t="s">
        <v>81</v>
      </c>
      <c r="K1831" s="51" t="str">
        <f ca="1">LeaveTracker[[#This Row],[Days]]&amp;" "&amp;LeaveTracker[[#This Row],[Type of Leave]]</f>
        <v>1 SL</v>
      </c>
      <c r="L1831" s="23">
        <f ca="1">NETWORKDAYS(LeaveTracker[[#This Row],[Start Date]],LeaveTracker[[#This Row],[End Date]],lstHolidays)</f>
        <v>1</v>
      </c>
      <c r="M1831" s="27"/>
    </row>
    <row r="1832" spans="1:13" ht="30" customHeight="1" x14ac:dyDescent="0.3">
      <c r="A1832" s="27">
        <v>354</v>
      </c>
      <c r="B1832" s="31">
        <v>43893</v>
      </c>
      <c r="C1832" s="31">
        <v>43782</v>
      </c>
      <c r="D1832" s="19" t="s">
        <v>530</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56" t="s">
        <v>81</v>
      </c>
      <c r="K1832" s="51" t="str">
        <f ca="1">LeaveTracker[[#This Row],[Days]]&amp;" "&amp;LeaveTracker[[#This Row],[Type of Leave]]</f>
        <v>1 SL</v>
      </c>
      <c r="L1832" s="23">
        <f ca="1">NETWORKDAYS(LeaveTracker[[#This Row],[Start Date]],LeaveTracker[[#This Row],[End Date]],lstHolidays)</f>
        <v>1</v>
      </c>
      <c r="M1832" s="27"/>
    </row>
    <row r="1833" spans="1:13" ht="30" customHeight="1" x14ac:dyDescent="0.3">
      <c r="A1833" s="27">
        <v>355</v>
      </c>
      <c r="B1833" s="31">
        <v>43893</v>
      </c>
      <c r="C1833" s="31">
        <v>43810</v>
      </c>
      <c r="D1833" s="19" t="s">
        <v>881</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56" t="s">
        <v>82</v>
      </c>
      <c r="K1833" s="51" t="str">
        <f ca="1">LeaveTracker[[#This Row],[Days]]&amp;" "&amp;LeaveTracker[[#This Row],[Type of Leave]]</f>
        <v>5 VL</v>
      </c>
      <c r="L1833" s="23">
        <f ca="1">NETWORKDAYS(LeaveTracker[[#This Row],[Start Date]],LeaveTracker[[#This Row],[End Date]],lstHolidays)</f>
        <v>5</v>
      </c>
      <c r="M1833" s="27"/>
    </row>
    <row r="1834" spans="1:13" ht="30" customHeight="1" x14ac:dyDescent="0.3">
      <c r="A1834" s="27">
        <v>355</v>
      </c>
      <c r="B1834" s="31">
        <v>43893</v>
      </c>
      <c r="C1834" s="31">
        <v>43810</v>
      </c>
      <c r="D1834" s="19" t="s">
        <v>881</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56" t="s">
        <v>82</v>
      </c>
      <c r="K1834" s="51" t="str">
        <f ca="1">LeaveTracker[[#This Row],[Days]]&amp;" "&amp;LeaveTracker[[#This Row],[Type of Leave]]</f>
        <v>1 VL</v>
      </c>
      <c r="L1834" s="23">
        <f ca="1">NETWORKDAYS(LeaveTracker[[#This Row],[Start Date]],LeaveTracker[[#This Row],[End Date]],lstHolidays)</f>
        <v>1</v>
      </c>
      <c r="M1834" s="27"/>
    </row>
    <row r="1835" spans="1:13" ht="30" customHeight="1" x14ac:dyDescent="0.3">
      <c r="A1835" s="27">
        <v>356</v>
      </c>
      <c r="B1835" s="31">
        <v>43893</v>
      </c>
      <c r="C1835" s="31">
        <v>43788</v>
      </c>
      <c r="D1835" s="20" t="s">
        <v>387</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56" t="s">
        <v>82</v>
      </c>
      <c r="K1835" s="51" t="str">
        <f>LeaveTracker[[#This Row],[Days]]&amp;" "&amp;LeaveTracker[[#This Row],[Type of Leave]]</f>
        <v>5 VL</v>
      </c>
      <c r="L1835" s="23">
        <v>5</v>
      </c>
      <c r="M1835" s="27"/>
    </row>
    <row r="1836" spans="1:13" ht="30"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56" t="s">
        <v>82</v>
      </c>
      <c r="K1836" s="51" t="str">
        <f ca="1">LeaveTracker[[#This Row],[Days]]&amp;" "&amp;LeaveTracker[[#This Row],[Type of Leave]]</f>
        <v>3 VL</v>
      </c>
      <c r="L1836" s="23">
        <f ca="1">NETWORKDAYS(LeaveTracker[[#This Row],[Start Date]],LeaveTracker[[#This Row],[End Date]],lstHolidays)</f>
        <v>3</v>
      </c>
      <c r="M1836" s="27"/>
    </row>
    <row r="1837" spans="1:13" ht="30" customHeight="1" x14ac:dyDescent="0.3">
      <c r="A1837" s="27">
        <v>358</v>
      </c>
      <c r="B1837" s="31">
        <v>43893</v>
      </c>
      <c r="C1837" s="31">
        <v>43787</v>
      </c>
      <c r="D1837" s="19" t="s">
        <v>1333</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56" t="s">
        <v>82</v>
      </c>
      <c r="K1837" s="51" t="str">
        <f ca="1">LeaveTracker[[#This Row],[Days]]&amp;" "&amp;LeaveTracker[[#This Row],[Type of Leave]]</f>
        <v>1 VL</v>
      </c>
      <c r="L1837" s="23">
        <f ca="1">NETWORKDAYS(LeaveTracker[[#This Row],[Start Date]],LeaveTracker[[#This Row],[End Date]],lstHolidays)</f>
        <v>1</v>
      </c>
      <c r="M1837" s="27"/>
    </row>
    <row r="1838" spans="1:13" ht="30" customHeight="1" x14ac:dyDescent="0.3">
      <c r="A1838" s="27">
        <v>358</v>
      </c>
      <c r="B1838" s="31">
        <v>43893</v>
      </c>
      <c r="C1838" s="31">
        <v>43787</v>
      </c>
      <c r="D1838" s="19" t="s">
        <v>1333</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56" t="s">
        <v>82</v>
      </c>
      <c r="K1838" s="51" t="str">
        <f ca="1">LeaveTracker[[#This Row],[Days]]&amp;" "&amp;LeaveTracker[[#This Row],[Type of Leave]]</f>
        <v>1 VL</v>
      </c>
      <c r="L1838" s="23">
        <f ca="1">NETWORKDAYS(LeaveTracker[[#This Row],[Start Date]],LeaveTracker[[#This Row],[End Date]],lstHolidays)</f>
        <v>1</v>
      </c>
      <c r="M1838" s="27"/>
    </row>
    <row r="1839" spans="1:13" ht="30" customHeight="1" x14ac:dyDescent="0.3">
      <c r="A1839" s="27">
        <v>359</v>
      </c>
      <c r="B1839" s="31">
        <v>43893</v>
      </c>
      <c r="C1839" s="31">
        <v>43797</v>
      </c>
      <c r="D1839" s="19" t="s">
        <v>896</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56" t="s">
        <v>82</v>
      </c>
      <c r="K1839" s="51" t="str">
        <f ca="1">LeaveTracker[[#This Row],[Days]]&amp;" "&amp;LeaveTracker[[#This Row],[Type of Leave]]</f>
        <v>3 VL</v>
      </c>
      <c r="L1839" s="23">
        <f ca="1">NETWORKDAYS(LeaveTracker[[#This Row],[Start Date]],LeaveTracker[[#This Row],[End Date]],lstHolidays)</f>
        <v>3</v>
      </c>
      <c r="M1839" s="27"/>
    </row>
    <row r="1840" spans="1:13" ht="30" customHeight="1" x14ac:dyDescent="0.3">
      <c r="A1840" s="27">
        <v>360</v>
      </c>
      <c r="B1840" s="31">
        <v>43893</v>
      </c>
      <c r="C1840" s="31">
        <v>43780</v>
      </c>
      <c r="D1840" s="20" t="s">
        <v>896</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56" t="s">
        <v>81</v>
      </c>
      <c r="K1840" s="51" t="str">
        <f ca="1">LeaveTracker[[#This Row],[Days]]&amp;" "&amp;LeaveTracker[[#This Row],[Type of Leave]]</f>
        <v>2 SL</v>
      </c>
      <c r="L1840" s="23">
        <f ca="1">NETWORKDAYS(LeaveTracker[[#This Row],[Start Date]],LeaveTracker[[#This Row],[End Date]],lstHolidays)</f>
        <v>2</v>
      </c>
      <c r="M1840" s="27"/>
    </row>
    <row r="1841" spans="1:13" ht="30" customHeight="1" x14ac:dyDescent="0.3">
      <c r="A1841" s="27">
        <v>361</v>
      </c>
      <c r="B1841" s="31">
        <v>43893</v>
      </c>
      <c r="C1841" s="31">
        <v>43801</v>
      </c>
      <c r="D1841" s="19" t="s">
        <v>899</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56" t="s">
        <v>299</v>
      </c>
      <c r="J1841" s="43" t="s">
        <v>158</v>
      </c>
      <c r="K1841" s="51" t="str">
        <f ca="1">LeaveTracker[[#This Row],[Days]]&amp;" "&amp;LeaveTracker[[#This Row],[Type of Leave]]</f>
        <v>1 OTHER</v>
      </c>
      <c r="L1841" s="23">
        <f ca="1">NETWORKDAYS(LeaveTracker[[#This Row],[Start Date]],LeaveTracker[[#This Row],[End Date]],lstHolidays)</f>
        <v>1</v>
      </c>
      <c r="M1841" s="27"/>
    </row>
    <row r="1842" spans="1:13" ht="30" customHeight="1" x14ac:dyDescent="0.3">
      <c r="A1842" s="27">
        <v>362</v>
      </c>
      <c r="B1842" s="31">
        <v>43893</v>
      </c>
      <c r="C1842" s="31">
        <v>43808</v>
      </c>
      <c r="D1842" s="19" t="s">
        <v>726</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56" t="s">
        <v>299</v>
      </c>
      <c r="J1842" s="43" t="s">
        <v>1007</v>
      </c>
      <c r="K1842" s="51" t="str">
        <f ca="1">LeaveTracker[[#This Row],[Days]]&amp;" "&amp;LeaveTracker[[#This Row],[Type of Leave]]</f>
        <v>4 OTHER</v>
      </c>
      <c r="L1842" s="23">
        <f ca="1">NETWORKDAYS(LeaveTracker[[#This Row],[Start Date]],LeaveTracker[[#This Row],[End Date]],lstHolidays)</f>
        <v>4</v>
      </c>
      <c r="M1842" s="27"/>
    </row>
    <row r="1843" spans="1:13" ht="30"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56" t="s">
        <v>81</v>
      </c>
      <c r="K1843" s="51" t="str">
        <f ca="1">LeaveTracker[[#This Row],[Days]]&amp;" "&amp;LeaveTracker[[#This Row],[Type of Leave]]</f>
        <v>1 SL</v>
      </c>
      <c r="L1843" s="23">
        <f ca="1">NETWORKDAYS(LeaveTracker[[#This Row],[Start Date]],LeaveTracker[[#This Row],[End Date]],lstHolidays)</f>
        <v>1</v>
      </c>
      <c r="M1843" s="27"/>
    </row>
    <row r="1844" spans="1:13" ht="30" customHeight="1" x14ac:dyDescent="0.3">
      <c r="A1844" s="27">
        <v>364</v>
      </c>
      <c r="B1844" s="31">
        <v>43893</v>
      </c>
      <c r="C1844" s="31">
        <v>43810</v>
      </c>
      <c r="D1844" s="19" t="s">
        <v>712</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56" t="s">
        <v>299</v>
      </c>
      <c r="J1844" s="43" t="s">
        <v>158</v>
      </c>
      <c r="K1844" s="51" t="str">
        <f>LeaveTracker[[#This Row],[Days]]&amp;" "&amp;LeaveTracker[[#This Row],[Type of Leave]]</f>
        <v>1 OTHER</v>
      </c>
      <c r="L1844" s="23">
        <v>1</v>
      </c>
      <c r="M1844" s="27"/>
    </row>
    <row r="1845" spans="1:13" ht="30" customHeight="1" x14ac:dyDescent="0.3">
      <c r="A1845" s="27">
        <v>365</v>
      </c>
      <c r="B1845" s="31">
        <v>43893</v>
      </c>
      <c r="C1845" s="31">
        <v>43488</v>
      </c>
      <c r="D1845" s="19" t="s">
        <v>343</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56" t="s">
        <v>299</v>
      </c>
      <c r="J1845" s="43" t="s">
        <v>845</v>
      </c>
      <c r="K1845" s="51" t="str">
        <f ca="1">LeaveTracker[[#This Row],[Days]]&amp;" "&amp;LeaveTracker[[#This Row],[Type of Leave]]</f>
        <v>3 OTHER</v>
      </c>
      <c r="L1845" s="23">
        <f ca="1">NETWORKDAYS(LeaveTracker[[#This Row],[Start Date]],LeaveTracker[[#This Row],[End Date]],lstHolidays)</f>
        <v>3</v>
      </c>
      <c r="M1845" s="27"/>
    </row>
    <row r="1846" spans="1:13" ht="30" customHeight="1" x14ac:dyDescent="0.3">
      <c r="A1846" s="27">
        <v>365</v>
      </c>
      <c r="B1846" s="31">
        <v>43893</v>
      </c>
      <c r="C1846" s="31">
        <v>43488</v>
      </c>
      <c r="D1846" s="19" t="s">
        <v>343</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56" t="s">
        <v>299</v>
      </c>
      <c r="J1846" s="43" t="s">
        <v>845</v>
      </c>
      <c r="K1846" s="51" t="str">
        <f ca="1">LeaveTracker[[#This Row],[Days]]&amp;" "&amp;LeaveTracker[[#This Row],[Type of Leave]]</f>
        <v>2 OTHER</v>
      </c>
      <c r="L1846" s="23">
        <f ca="1">NETWORKDAYS(LeaveTracker[[#This Row],[Start Date]],LeaveTracker[[#This Row],[End Date]],lstHolidays)</f>
        <v>2</v>
      </c>
      <c r="M1846" s="27"/>
    </row>
    <row r="1847" spans="1:13" ht="30" customHeight="1" x14ac:dyDescent="0.3">
      <c r="A1847" s="27">
        <v>366</v>
      </c>
      <c r="B1847" s="31">
        <v>43893</v>
      </c>
      <c r="D1847" s="20" t="s">
        <v>901</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56" t="s">
        <v>299</v>
      </c>
      <c r="J1847" s="43" t="s">
        <v>845</v>
      </c>
      <c r="K1847" s="51" t="str">
        <f ca="1">LeaveTracker[[#This Row],[Days]]&amp;" "&amp;LeaveTracker[[#This Row],[Type of Leave]]</f>
        <v>1 OTHER</v>
      </c>
      <c r="L1847" s="23">
        <f ca="1">NETWORKDAYS(LeaveTracker[[#This Row],[Start Date]],LeaveTracker[[#This Row],[End Date]],lstHolidays)</f>
        <v>1</v>
      </c>
      <c r="M1847" s="27"/>
    </row>
    <row r="1848" spans="1:13" ht="30" customHeight="1" x14ac:dyDescent="0.3">
      <c r="A1848" s="27">
        <v>366</v>
      </c>
      <c r="B1848" s="31">
        <v>43893</v>
      </c>
      <c r="D1848" s="20" t="s">
        <v>901</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56" t="s">
        <v>299</v>
      </c>
      <c r="J1848" s="43" t="s">
        <v>845</v>
      </c>
      <c r="K1848" s="51" t="str">
        <f ca="1">LeaveTracker[[#This Row],[Days]]&amp;" "&amp;LeaveTracker[[#This Row],[Type of Leave]]</f>
        <v>1 OTHER</v>
      </c>
      <c r="L1848" s="23">
        <f ca="1">NETWORKDAYS(LeaveTracker[[#This Row],[Start Date]],LeaveTracker[[#This Row],[End Date]],lstHolidays)</f>
        <v>1</v>
      </c>
      <c r="M1848" s="27"/>
    </row>
    <row r="1849" spans="1:13" ht="30" customHeight="1" x14ac:dyDescent="0.3">
      <c r="A1849" s="27">
        <v>366</v>
      </c>
      <c r="B1849" s="31">
        <v>43893</v>
      </c>
      <c r="D1849" s="20" t="s">
        <v>901</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56" t="s">
        <v>299</v>
      </c>
      <c r="J1849" s="43" t="s">
        <v>845</v>
      </c>
      <c r="K1849" s="51" t="str">
        <f ca="1">LeaveTracker[[#This Row],[Days]]&amp;" "&amp;LeaveTracker[[#This Row],[Type of Leave]]</f>
        <v>1 OTHER</v>
      </c>
      <c r="L1849" s="23">
        <f ca="1">NETWORKDAYS(LeaveTracker[[#This Row],[Start Date]],LeaveTracker[[#This Row],[End Date]],lstHolidays)</f>
        <v>1</v>
      </c>
      <c r="M1849" s="27"/>
    </row>
    <row r="1850" spans="1:13" ht="30" customHeight="1" x14ac:dyDescent="0.3">
      <c r="A1850" s="27">
        <v>366</v>
      </c>
      <c r="B1850" s="31">
        <v>43893</v>
      </c>
      <c r="D1850" s="20" t="s">
        <v>901</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56" t="s">
        <v>299</v>
      </c>
      <c r="J1850" s="43" t="s">
        <v>845</v>
      </c>
      <c r="K1850" s="51" t="str">
        <f ca="1">LeaveTracker[[#This Row],[Days]]&amp;" "&amp;LeaveTracker[[#This Row],[Type of Leave]]</f>
        <v>2 OTHER</v>
      </c>
      <c r="L1850" s="23">
        <f ca="1">NETWORKDAYS(LeaveTracker[[#This Row],[Start Date]],LeaveTracker[[#This Row],[End Date]],lstHolidays)</f>
        <v>2</v>
      </c>
      <c r="M1850" s="27"/>
    </row>
    <row r="1851" spans="1:13" ht="30" customHeight="1" x14ac:dyDescent="0.3">
      <c r="A1851" s="27">
        <v>367</v>
      </c>
      <c r="B1851" s="31">
        <v>43915</v>
      </c>
      <c r="C1851" s="31">
        <v>43884</v>
      </c>
      <c r="D1851" s="19" t="s">
        <v>701</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56" t="s">
        <v>299</v>
      </c>
      <c r="J1851" s="43" t="s">
        <v>646</v>
      </c>
      <c r="K1851" s="51" t="str">
        <f ca="1">LeaveTracker[[#This Row],[Days]]&amp;" "&amp;LeaveTracker[[#This Row],[Type of Leave]]</f>
        <v>1 OTHER</v>
      </c>
      <c r="L1851" s="23">
        <f ca="1">NETWORKDAYS(LeaveTracker[[#This Row],[Start Date]],LeaveTracker[[#This Row],[End Date]],lstHolidays)</f>
        <v>1</v>
      </c>
      <c r="M1851" s="27"/>
    </row>
    <row r="1852" spans="1:13" ht="30" customHeight="1" x14ac:dyDescent="0.3">
      <c r="A1852" s="27">
        <v>368</v>
      </c>
      <c r="B1852" s="31">
        <v>43915</v>
      </c>
      <c r="C1852" s="31">
        <v>43878</v>
      </c>
      <c r="D1852" s="19" t="s">
        <v>701</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56" t="s">
        <v>299</v>
      </c>
      <c r="J1852" s="43" t="s">
        <v>845</v>
      </c>
      <c r="K1852" s="51" t="str">
        <f ca="1">LeaveTracker[[#This Row],[Days]]&amp;" "&amp;LeaveTracker[[#This Row],[Type of Leave]]</f>
        <v>1 OTHER</v>
      </c>
      <c r="L1852" s="23">
        <f ca="1">NETWORKDAYS(LeaveTracker[[#This Row],[Start Date]],LeaveTracker[[#This Row],[End Date]],lstHolidays)</f>
        <v>1</v>
      </c>
      <c r="M1852" s="27"/>
    </row>
    <row r="1853" spans="1:13" ht="30" customHeight="1" x14ac:dyDescent="0.3">
      <c r="A1853" s="27">
        <v>368</v>
      </c>
      <c r="B1853" s="31">
        <v>43915</v>
      </c>
      <c r="C1853" s="31">
        <v>43878</v>
      </c>
      <c r="D1853" s="19" t="s">
        <v>701</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56" t="s">
        <v>299</v>
      </c>
      <c r="J1853" s="43" t="s">
        <v>845</v>
      </c>
      <c r="K1853" s="51" t="str">
        <f ca="1">LeaveTracker[[#This Row],[Days]]&amp;" "&amp;LeaveTracker[[#This Row],[Type of Leave]]</f>
        <v>1 OTHER</v>
      </c>
      <c r="L1853" s="23">
        <f ca="1">NETWORKDAYS(LeaveTracker[[#This Row],[Start Date]],LeaveTracker[[#This Row],[End Date]],lstHolidays)</f>
        <v>1</v>
      </c>
      <c r="M1853" s="27"/>
    </row>
    <row r="1854" spans="1:13" ht="30" customHeight="1" x14ac:dyDescent="0.3">
      <c r="A1854" s="27">
        <v>369</v>
      </c>
      <c r="B1854" s="31">
        <v>43915</v>
      </c>
      <c r="C1854" s="31">
        <v>43878</v>
      </c>
      <c r="D1854" s="19" t="s">
        <v>701</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56" t="s">
        <v>299</v>
      </c>
      <c r="J1854" s="43" t="s">
        <v>845</v>
      </c>
      <c r="K1854" s="51" t="str">
        <f ca="1">LeaveTracker[[#This Row],[Days]]&amp;" "&amp;LeaveTracker[[#This Row],[Type of Leave]]</f>
        <v>3 OTHER</v>
      </c>
      <c r="L1854" s="23">
        <f ca="1">NETWORKDAYS(LeaveTracker[[#This Row],[Start Date]],LeaveTracker[[#This Row],[End Date]],lstHolidays)</f>
        <v>3</v>
      </c>
      <c r="M1854" s="27"/>
    </row>
    <row r="1855" spans="1:13" ht="30" customHeight="1" x14ac:dyDescent="0.3">
      <c r="A1855" s="27">
        <v>370</v>
      </c>
      <c r="B1855" s="31">
        <v>43915</v>
      </c>
      <c r="C1855" s="31">
        <v>43884</v>
      </c>
      <c r="D1855" s="19" t="s">
        <v>373</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56" t="s">
        <v>82</v>
      </c>
      <c r="K1855" s="51" t="str">
        <f ca="1">LeaveTracker[[#This Row],[Days]]&amp;" "&amp;LeaveTracker[[#This Row],[Type of Leave]]</f>
        <v>1 VL</v>
      </c>
      <c r="L1855" s="23">
        <f ca="1">NETWORKDAYS(LeaveTracker[[#This Row],[Start Date]],LeaveTracker[[#This Row],[End Date]],lstHolidays)</f>
        <v>1</v>
      </c>
      <c r="M1855" s="27"/>
    </row>
    <row r="1856" spans="1:13" ht="30" customHeight="1" x14ac:dyDescent="0.3">
      <c r="A1856" s="27">
        <v>371</v>
      </c>
      <c r="B1856" s="31">
        <v>43915</v>
      </c>
      <c r="C1856" s="31">
        <v>43861</v>
      </c>
      <c r="D1856" s="19" t="s">
        <v>373</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56" t="s">
        <v>299</v>
      </c>
      <c r="J1856" s="43" t="s">
        <v>646</v>
      </c>
      <c r="K1856" s="51" t="str">
        <f ca="1">LeaveTracker[[#This Row],[Days]]&amp;" "&amp;LeaveTracker[[#This Row],[Type of Leave]]</f>
        <v>1 OTHER</v>
      </c>
      <c r="L1856" s="23">
        <f ca="1">NETWORKDAYS(LeaveTracker[[#This Row],[Start Date]],LeaveTracker[[#This Row],[End Date]],lstHolidays)</f>
        <v>1</v>
      </c>
      <c r="M1856" s="27"/>
    </row>
    <row r="1857" spans="1:13" ht="30" customHeight="1" x14ac:dyDescent="0.3">
      <c r="A1857" s="27">
        <v>372</v>
      </c>
      <c r="B1857" s="31">
        <v>43915</v>
      </c>
      <c r="C1857" s="31">
        <v>43885</v>
      </c>
      <c r="D1857" s="19" t="s">
        <v>843</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56" t="s">
        <v>81</v>
      </c>
      <c r="K1857" s="51" t="str">
        <f ca="1">LeaveTracker[[#This Row],[Days]]&amp;" "&amp;LeaveTracker[[#This Row],[Type of Leave]]</f>
        <v>1 SL</v>
      </c>
      <c r="L1857" s="23">
        <f ca="1">NETWORKDAYS(LeaveTracker[[#This Row],[Start Date]],LeaveTracker[[#This Row],[End Date]],lstHolidays)</f>
        <v>1</v>
      </c>
      <c r="M1857" s="27"/>
    </row>
    <row r="1858" spans="1:13" ht="30" customHeight="1" x14ac:dyDescent="0.3">
      <c r="A1858" s="27">
        <v>373</v>
      </c>
      <c r="B1858" s="31">
        <v>43915</v>
      </c>
      <c r="C1858" s="31">
        <v>43878</v>
      </c>
      <c r="D1858" s="19" t="s">
        <v>843</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56" t="s">
        <v>299</v>
      </c>
      <c r="J1858" s="43" t="s">
        <v>845</v>
      </c>
      <c r="K1858" s="51" t="str">
        <f ca="1">LeaveTracker[[#This Row],[Days]]&amp;" "&amp;LeaveTracker[[#This Row],[Type of Leave]]</f>
        <v>1 OTHER</v>
      </c>
      <c r="L1858" s="23">
        <f ca="1">NETWORKDAYS(LeaveTracker[[#This Row],[Start Date]],LeaveTracker[[#This Row],[End Date]],lstHolidays)</f>
        <v>1</v>
      </c>
      <c r="M1858" s="27"/>
    </row>
    <row r="1859" spans="1:13" ht="30" customHeight="1" x14ac:dyDescent="0.3">
      <c r="A1859" s="27">
        <v>373</v>
      </c>
      <c r="B1859" s="31">
        <v>43915</v>
      </c>
      <c r="C1859" s="31">
        <v>43878</v>
      </c>
      <c r="D1859" s="19" t="s">
        <v>843</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56" t="s">
        <v>299</v>
      </c>
      <c r="J1859" s="43" t="s">
        <v>845</v>
      </c>
      <c r="K1859" s="51" t="str">
        <f ca="1">LeaveTracker[[#This Row],[Days]]&amp;" "&amp;LeaveTracker[[#This Row],[Type of Leave]]</f>
        <v>1 OTHER</v>
      </c>
      <c r="L1859" s="23">
        <f ca="1">NETWORKDAYS(LeaveTracker[[#This Row],[Start Date]],LeaveTracker[[#This Row],[End Date]],lstHolidays)</f>
        <v>1</v>
      </c>
      <c r="M1859" s="27"/>
    </row>
    <row r="1860" spans="1:13" ht="30" customHeight="1" x14ac:dyDescent="0.3">
      <c r="A1860" s="27">
        <v>373</v>
      </c>
      <c r="B1860" s="31">
        <v>43915</v>
      </c>
      <c r="C1860" s="31">
        <v>43878</v>
      </c>
      <c r="D1860" s="19" t="s">
        <v>843</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56" t="s">
        <v>299</v>
      </c>
      <c r="J1860" s="43" t="s">
        <v>845</v>
      </c>
      <c r="K1860" s="51" t="str">
        <f ca="1">LeaveTracker[[#This Row],[Days]]&amp;" "&amp;LeaveTracker[[#This Row],[Type of Leave]]</f>
        <v>1 OTHER</v>
      </c>
      <c r="L1860" s="23">
        <f ca="1">NETWORKDAYS(LeaveTracker[[#This Row],[Start Date]],LeaveTracker[[#This Row],[End Date]],lstHolidays)</f>
        <v>1</v>
      </c>
      <c r="M1860" s="27"/>
    </row>
    <row r="1861" spans="1:13" ht="30" customHeight="1" x14ac:dyDescent="0.3">
      <c r="A1861" s="27">
        <v>374</v>
      </c>
      <c r="B1861" s="31">
        <v>43915</v>
      </c>
      <c r="C1861" s="31">
        <v>43873</v>
      </c>
      <c r="D1861" s="19" t="s">
        <v>451</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56" t="s">
        <v>299</v>
      </c>
      <c r="J1861" s="43" t="s">
        <v>902</v>
      </c>
      <c r="K1861" s="51" t="str">
        <f ca="1">LeaveTracker[[#This Row],[Days]]&amp;" "&amp;LeaveTracker[[#This Row],[Type of Leave]]</f>
        <v>1 OTHER</v>
      </c>
      <c r="L1861" s="23">
        <f ca="1">NETWORKDAYS(LeaveTracker[[#This Row],[Start Date]],LeaveTracker[[#This Row],[End Date]],lstHolidays)</f>
        <v>1</v>
      </c>
      <c r="M1861" s="27"/>
    </row>
    <row r="1862" spans="1:13" ht="30" customHeight="1" x14ac:dyDescent="0.3">
      <c r="A1862" s="27">
        <v>375</v>
      </c>
      <c r="B1862" s="31">
        <v>43915</v>
      </c>
      <c r="C1862" s="31">
        <v>43853</v>
      </c>
      <c r="D1862" s="20" t="s">
        <v>451</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56" t="s">
        <v>299</v>
      </c>
      <c r="J1862" s="43" t="s">
        <v>766</v>
      </c>
      <c r="K1862" s="51" t="str">
        <f ca="1">LeaveTracker[[#This Row],[Days]]&amp;" "&amp;LeaveTracker[[#This Row],[Type of Leave]]</f>
        <v>2 OTHER</v>
      </c>
      <c r="L1862" s="23">
        <f ca="1">NETWORKDAYS(LeaveTracker[[#This Row],[Start Date]],LeaveTracker[[#This Row],[End Date]],lstHolidays)</f>
        <v>2</v>
      </c>
      <c r="M1862" s="27"/>
    </row>
    <row r="1863" spans="1:13" ht="30" customHeight="1" x14ac:dyDescent="0.3">
      <c r="A1863" s="27">
        <v>375</v>
      </c>
      <c r="B1863" s="31">
        <v>43915</v>
      </c>
      <c r="C1863" s="31">
        <v>43853</v>
      </c>
      <c r="D1863" s="20" t="s">
        <v>451</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56" t="s">
        <v>299</v>
      </c>
      <c r="J1863" s="43" t="s">
        <v>766</v>
      </c>
      <c r="K1863" s="51" t="str">
        <f ca="1">LeaveTracker[[#This Row],[Days]]&amp;" "&amp;LeaveTracker[[#This Row],[Type of Leave]]</f>
        <v>1 OTHER</v>
      </c>
      <c r="L1863" s="23">
        <f ca="1">NETWORKDAYS(LeaveTracker[[#This Row],[Start Date]],LeaveTracker[[#This Row],[End Date]],lstHolidays)</f>
        <v>1</v>
      </c>
      <c r="M1863" s="27"/>
    </row>
    <row r="1864" spans="1:13" ht="30" customHeight="1" x14ac:dyDescent="0.3">
      <c r="A1864" s="27">
        <v>376</v>
      </c>
      <c r="B1864" s="31">
        <v>43915</v>
      </c>
      <c r="C1864" s="31">
        <v>43881</v>
      </c>
      <c r="D1864" s="19" t="s">
        <v>458</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56" t="s">
        <v>81</v>
      </c>
      <c r="K1864" s="51" t="str">
        <f ca="1">LeaveTracker[[#This Row],[Days]]&amp;" "&amp;LeaveTracker[[#This Row],[Type of Leave]]</f>
        <v>2 SL</v>
      </c>
      <c r="L1864" s="23">
        <f ca="1">NETWORKDAYS(LeaveTracker[[#This Row],[Start Date]],LeaveTracker[[#This Row],[End Date]],lstHolidays)</f>
        <v>2</v>
      </c>
      <c r="M1864" s="27"/>
    </row>
    <row r="1865" spans="1:13" ht="30" customHeight="1" x14ac:dyDescent="0.3">
      <c r="A1865" s="27">
        <v>377</v>
      </c>
      <c r="B1865" s="31">
        <v>43915</v>
      </c>
      <c r="C1865" s="31">
        <v>43878</v>
      </c>
      <c r="D1865" s="19" t="s">
        <v>458</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56" t="s">
        <v>299</v>
      </c>
      <c r="J1865" s="43" t="s">
        <v>845</v>
      </c>
      <c r="K1865" s="51" t="str">
        <f ca="1">LeaveTracker[[#This Row],[Days]]&amp;" "&amp;LeaveTracker[[#This Row],[Type of Leave]]</f>
        <v>1 OTHER</v>
      </c>
      <c r="L1865" s="23">
        <f ca="1">NETWORKDAYS(LeaveTracker[[#This Row],[Start Date]],LeaveTracker[[#This Row],[End Date]],lstHolidays)</f>
        <v>1</v>
      </c>
      <c r="M1865" s="27"/>
    </row>
    <row r="1866" spans="1:13" ht="30" customHeight="1" x14ac:dyDescent="0.3">
      <c r="A1866" s="27">
        <v>378</v>
      </c>
      <c r="B1866" s="31">
        <v>43915</v>
      </c>
      <c r="C1866" s="31">
        <v>43875</v>
      </c>
      <c r="D1866" s="19" t="s">
        <v>458</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56" t="s">
        <v>299</v>
      </c>
      <c r="J1866" s="43" t="s">
        <v>845</v>
      </c>
      <c r="K1866" s="51" t="str">
        <f ca="1">LeaveTracker[[#This Row],[Days]]&amp;" "&amp;LeaveTracker[[#This Row],[Type of Leave]]</f>
        <v>1 OTHER</v>
      </c>
      <c r="L1866" s="23">
        <f ca="1">NETWORKDAYS(LeaveTracker[[#This Row],[Start Date]],LeaveTracker[[#This Row],[End Date]],lstHolidays)</f>
        <v>1</v>
      </c>
      <c r="M1866" s="27"/>
    </row>
    <row r="1867" spans="1:13" ht="30" customHeight="1" x14ac:dyDescent="0.3">
      <c r="A1867" s="27">
        <v>378</v>
      </c>
      <c r="B1867" s="31">
        <v>43915</v>
      </c>
      <c r="C1867" s="31">
        <v>43875</v>
      </c>
      <c r="D1867" s="19" t="s">
        <v>458</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56" t="s">
        <v>299</v>
      </c>
      <c r="J1867" s="43" t="s">
        <v>845</v>
      </c>
      <c r="K1867" s="51" t="str">
        <f ca="1">LeaveTracker[[#This Row],[Days]]&amp;" "&amp;LeaveTracker[[#This Row],[Type of Leave]]</f>
        <v>1 OTHER</v>
      </c>
      <c r="L1867" s="23">
        <f ca="1">NETWORKDAYS(LeaveTracker[[#This Row],[Start Date]],LeaveTracker[[#This Row],[End Date]],lstHolidays)</f>
        <v>1</v>
      </c>
      <c r="M1867" s="27"/>
    </row>
    <row r="1868" spans="1:13" ht="30" customHeight="1" x14ac:dyDescent="0.3">
      <c r="A1868" s="27">
        <v>379</v>
      </c>
      <c r="B1868" s="31">
        <v>43915</v>
      </c>
      <c r="C1868" s="31">
        <v>43850</v>
      </c>
      <c r="D1868" s="20" t="s">
        <v>458</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56" t="s">
        <v>299</v>
      </c>
      <c r="J1868" s="43" t="s">
        <v>845</v>
      </c>
      <c r="K1868" s="51" t="str">
        <f ca="1">LeaveTracker[[#This Row],[Days]]&amp;" "&amp;LeaveTracker[[#This Row],[Type of Leave]]</f>
        <v>1 OTHER</v>
      </c>
      <c r="L1868" s="23">
        <f ca="1">NETWORKDAYS(LeaveTracker[[#This Row],[Start Date]],LeaveTracker[[#This Row],[End Date]],lstHolidays)</f>
        <v>1</v>
      </c>
      <c r="M1868" s="27"/>
    </row>
    <row r="1869" spans="1:13" ht="30" customHeight="1" x14ac:dyDescent="0.3">
      <c r="A1869" s="27">
        <v>379</v>
      </c>
      <c r="B1869" s="31">
        <v>43915</v>
      </c>
      <c r="C1869" s="31">
        <v>43850</v>
      </c>
      <c r="D1869" s="20" t="s">
        <v>458</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56" t="s">
        <v>299</v>
      </c>
      <c r="J1869" s="43" t="s">
        <v>845</v>
      </c>
      <c r="K1869" s="51" t="str">
        <f ca="1">LeaveTracker[[#This Row],[Days]]&amp;" "&amp;LeaveTracker[[#This Row],[Type of Leave]]</f>
        <v>1 OTHER</v>
      </c>
      <c r="L1869" s="23">
        <f ca="1">NETWORKDAYS(LeaveTracker[[#This Row],[Start Date]],LeaveTracker[[#This Row],[End Date]],lstHolidays)</f>
        <v>1</v>
      </c>
      <c r="M1869" s="27"/>
    </row>
    <row r="1870" spans="1:13" ht="30" customHeight="1" x14ac:dyDescent="0.3">
      <c r="A1870" s="27">
        <v>380</v>
      </c>
      <c r="B1870" s="31">
        <v>43915</v>
      </c>
      <c r="C1870" s="31">
        <v>43872</v>
      </c>
      <c r="D1870" s="19" t="s">
        <v>325</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56" t="s">
        <v>299</v>
      </c>
      <c r="J1870" s="43" t="s">
        <v>902</v>
      </c>
      <c r="K1870" s="51" t="str">
        <f ca="1">LeaveTracker[[#This Row],[Days]]&amp;" "&amp;LeaveTracker[[#This Row],[Type of Leave]]</f>
        <v>1 OTHER</v>
      </c>
      <c r="L1870" s="23">
        <f ca="1">NETWORKDAYS(LeaveTracker[[#This Row],[Start Date]],LeaveTracker[[#This Row],[End Date]],lstHolidays)</f>
        <v>1</v>
      </c>
      <c r="M1870" s="27"/>
    </row>
    <row r="1871" spans="1:13" ht="30" customHeight="1" x14ac:dyDescent="0.3">
      <c r="A1871" s="27">
        <v>380</v>
      </c>
      <c r="B1871" s="31">
        <v>43915</v>
      </c>
      <c r="C1871" s="31">
        <v>43872</v>
      </c>
      <c r="D1871" s="19" t="s">
        <v>325</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56" t="s">
        <v>299</v>
      </c>
      <c r="J1871" s="43" t="s">
        <v>902</v>
      </c>
      <c r="K1871" s="51" t="str">
        <f>LeaveTracker[[#This Row],[Days]]&amp;" "&amp;LeaveTracker[[#This Row],[Type of Leave]]</f>
        <v>1 OTHER</v>
      </c>
      <c r="L1871" s="23">
        <v>1</v>
      </c>
      <c r="M1871" s="27"/>
    </row>
    <row r="1872" spans="1:13" ht="30" customHeight="1" x14ac:dyDescent="0.3">
      <c r="A1872" s="27">
        <v>381</v>
      </c>
      <c r="B1872" s="31">
        <v>43915</v>
      </c>
      <c r="C1872" s="31">
        <v>43840</v>
      </c>
      <c r="D1872" s="19" t="s">
        <v>325</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56" t="s">
        <v>81</v>
      </c>
      <c r="K1872" s="51" t="str">
        <f ca="1">LeaveTracker[[#This Row],[Days]]&amp;" "&amp;LeaveTracker[[#This Row],[Type of Leave]]</f>
        <v>1 SL</v>
      </c>
      <c r="L1872" s="23">
        <f ca="1">NETWORKDAYS(LeaveTracker[[#This Row],[Start Date]],LeaveTracker[[#This Row],[End Date]],lstHolidays)</f>
        <v>1</v>
      </c>
      <c r="M1872" s="27"/>
    </row>
    <row r="1873" spans="1:13" ht="30" customHeight="1" x14ac:dyDescent="0.3">
      <c r="A1873" s="27">
        <v>382</v>
      </c>
      <c r="B1873" s="31">
        <v>43915</v>
      </c>
      <c r="C1873" s="31">
        <v>43865</v>
      </c>
      <c r="D1873" s="19" t="s">
        <v>325</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56" t="s">
        <v>299</v>
      </c>
      <c r="J1873" s="43" t="s">
        <v>902</v>
      </c>
      <c r="K1873" s="51" t="str">
        <f ca="1">LeaveTracker[[#This Row],[Days]]&amp;" "&amp;LeaveTracker[[#This Row],[Type of Leave]]</f>
        <v>3 OTHER</v>
      </c>
      <c r="L1873" s="23">
        <f ca="1">NETWORKDAYS(LeaveTracker[[#This Row],[Start Date]],LeaveTracker[[#This Row],[End Date]],lstHolidays)</f>
        <v>3</v>
      </c>
      <c r="M1873" s="27"/>
    </row>
    <row r="1874" spans="1:13" ht="30" customHeight="1" x14ac:dyDescent="0.3">
      <c r="A1874" s="27">
        <v>383</v>
      </c>
      <c r="B1874" s="31">
        <v>43915</v>
      </c>
      <c r="C1874" s="31">
        <v>43872</v>
      </c>
      <c r="D1874" s="19" t="s">
        <v>905</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56" t="s">
        <v>299</v>
      </c>
      <c r="J1874" s="43" t="s">
        <v>845</v>
      </c>
      <c r="K1874" s="51" t="str">
        <f ca="1">LeaveTracker[[#This Row],[Days]]&amp;" "&amp;LeaveTracker[[#This Row],[Type of Leave]]</f>
        <v>1 OTHER</v>
      </c>
      <c r="L1874" s="23">
        <f ca="1">NETWORKDAYS(LeaveTracker[[#This Row],[Start Date]],LeaveTracker[[#This Row],[End Date]],lstHolidays)</f>
        <v>1</v>
      </c>
      <c r="M1874" s="27"/>
    </row>
    <row r="1875" spans="1:13" ht="30" customHeight="1" x14ac:dyDescent="0.3">
      <c r="A1875" s="27">
        <v>384</v>
      </c>
      <c r="B1875" s="31">
        <v>43915</v>
      </c>
      <c r="C1875" s="31">
        <v>43865</v>
      </c>
      <c r="D1875" s="19" t="s">
        <v>905</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56" t="s">
        <v>299</v>
      </c>
      <c r="J1875" s="43" t="s">
        <v>845</v>
      </c>
      <c r="K1875" s="51" t="str">
        <f ca="1">LeaveTracker[[#This Row],[Days]]&amp;" "&amp;LeaveTracker[[#This Row],[Type of Leave]]</f>
        <v>4 OTHER</v>
      </c>
      <c r="L1875" s="23">
        <f ca="1">NETWORKDAYS(LeaveTracker[[#This Row],[Start Date]],LeaveTracker[[#This Row],[End Date]],lstHolidays)</f>
        <v>4</v>
      </c>
      <c r="M1875" s="27"/>
    </row>
    <row r="1876" spans="1:13" ht="30" customHeight="1" x14ac:dyDescent="0.3">
      <c r="A1876" s="27">
        <v>385</v>
      </c>
      <c r="B1876" s="31">
        <v>43915</v>
      </c>
      <c r="C1876" s="31">
        <v>43872</v>
      </c>
      <c r="D1876" s="19" t="s">
        <v>685</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56" t="s">
        <v>299</v>
      </c>
      <c r="J1876" s="43" t="s">
        <v>845</v>
      </c>
      <c r="K1876" s="51" t="str">
        <f ca="1">LeaveTracker[[#This Row],[Days]]&amp;" "&amp;LeaveTracker[[#This Row],[Type of Leave]]</f>
        <v>2 OTHER</v>
      </c>
      <c r="L1876" s="23">
        <f ca="1">NETWORKDAYS(LeaveTracker[[#This Row],[Start Date]],LeaveTracker[[#This Row],[End Date]],lstHolidays)</f>
        <v>2</v>
      </c>
      <c r="M1876" s="27"/>
    </row>
    <row r="1877" spans="1:13" ht="30" customHeight="1" x14ac:dyDescent="0.3">
      <c r="A1877" s="27">
        <v>385</v>
      </c>
      <c r="B1877" s="31">
        <v>43915</v>
      </c>
      <c r="C1877" s="31">
        <v>43872</v>
      </c>
      <c r="D1877" s="19" t="s">
        <v>685</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56" t="s">
        <v>299</v>
      </c>
      <c r="J1877" s="43" t="s">
        <v>845</v>
      </c>
      <c r="K1877" s="51" t="str">
        <f ca="1">LeaveTracker[[#This Row],[Days]]&amp;" "&amp;LeaveTracker[[#This Row],[Type of Leave]]</f>
        <v>1 OTHER</v>
      </c>
      <c r="L1877" s="23">
        <f ca="1">NETWORKDAYS(LeaveTracker[[#This Row],[Start Date]],LeaveTracker[[#This Row],[End Date]],lstHolidays)</f>
        <v>1</v>
      </c>
      <c r="M1877" s="27"/>
    </row>
    <row r="1878" spans="1:13" ht="30" customHeight="1" x14ac:dyDescent="0.3">
      <c r="A1878" s="27">
        <v>385</v>
      </c>
      <c r="B1878" s="31">
        <v>43915</v>
      </c>
      <c r="C1878" s="31">
        <v>43872</v>
      </c>
      <c r="D1878" s="19" t="s">
        <v>685</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56" t="s">
        <v>299</v>
      </c>
      <c r="J1878" s="43" t="s">
        <v>845</v>
      </c>
      <c r="K1878" s="51" t="str">
        <f ca="1">LeaveTracker[[#This Row],[Days]]&amp;" "&amp;LeaveTracker[[#This Row],[Type of Leave]]</f>
        <v>1 OTHER</v>
      </c>
      <c r="L1878" s="23">
        <f ca="1">NETWORKDAYS(LeaveTracker[[#This Row],[Start Date]],LeaveTracker[[#This Row],[End Date]],lstHolidays)</f>
        <v>1</v>
      </c>
      <c r="M1878" s="27"/>
    </row>
    <row r="1879" spans="1:13" ht="30" customHeight="1" x14ac:dyDescent="0.3">
      <c r="A1879" s="27">
        <v>385</v>
      </c>
      <c r="B1879" s="31">
        <v>43915</v>
      </c>
      <c r="C1879" s="31">
        <v>43872</v>
      </c>
      <c r="D1879" s="19" t="s">
        <v>685</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56" t="s">
        <v>299</v>
      </c>
      <c r="J1879" s="43" t="s">
        <v>845</v>
      </c>
      <c r="K1879" s="51" t="str">
        <f ca="1">LeaveTracker[[#This Row],[Days]]&amp;" "&amp;LeaveTracker[[#This Row],[Type of Leave]]</f>
        <v>1 OTHER</v>
      </c>
      <c r="L1879" s="23">
        <f ca="1">NETWORKDAYS(LeaveTracker[[#This Row],[Start Date]],LeaveTracker[[#This Row],[End Date]],lstHolidays)</f>
        <v>1</v>
      </c>
      <c r="M1879" s="27"/>
    </row>
    <row r="1880" spans="1:13" ht="30" customHeight="1" x14ac:dyDescent="0.3">
      <c r="A1880" s="27">
        <v>386</v>
      </c>
      <c r="B1880" s="31">
        <v>43915</v>
      </c>
      <c r="C1880" s="31">
        <v>43847</v>
      </c>
      <c r="D1880" s="19" t="s">
        <v>685</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56" t="s">
        <v>299</v>
      </c>
      <c r="J1880" s="43" t="s">
        <v>766</v>
      </c>
      <c r="K1880" s="51" t="str">
        <f ca="1">LeaveTracker[[#This Row],[Days]]&amp;" "&amp;LeaveTracker[[#This Row],[Type of Leave]]</f>
        <v>1 OTHER</v>
      </c>
      <c r="L1880" s="23">
        <f ca="1">NETWORKDAYS(LeaveTracker[[#This Row],[Start Date]],LeaveTracker[[#This Row],[End Date]],lstHolidays)</f>
        <v>1</v>
      </c>
      <c r="M1880" s="27"/>
    </row>
    <row r="1881" spans="1:13" ht="30" customHeight="1" x14ac:dyDescent="0.3">
      <c r="A1881" s="27">
        <v>387</v>
      </c>
      <c r="B1881" s="31">
        <v>43915</v>
      </c>
      <c r="D1881" s="19" t="s">
        <v>315</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56" t="s">
        <v>82</v>
      </c>
      <c r="K1881" s="51" t="str">
        <f ca="1">LeaveTracker[[#This Row],[Days]]&amp;" "&amp;LeaveTracker[[#This Row],[Type of Leave]]</f>
        <v>1 VL</v>
      </c>
      <c r="L1881" s="23">
        <f ca="1">NETWORKDAYS(LeaveTracker[[#This Row],[Start Date]],LeaveTracker[[#This Row],[End Date]],lstHolidays)</f>
        <v>1</v>
      </c>
      <c r="M1881" s="27"/>
    </row>
    <row r="1882" spans="1:13" ht="30" customHeight="1" x14ac:dyDescent="0.3">
      <c r="A1882" s="27">
        <v>388</v>
      </c>
      <c r="B1882" s="31">
        <v>43915</v>
      </c>
      <c r="C1882" s="31">
        <v>43852</v>
      </c>
      <c r="D1882" s="20" t="s">
        <v>315</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56" t="s">
        <v>82</v>
      </c>
      <c r="K1882" s="51" t="str">
        <f ca="1">LeaveTracker[[#This Row],[Days]]&amp;" "&amp;LeaveTracker[[#This Row],[Type of Leave]]</f>
        <v>1 VL</v>
      </c>
      <c r="L1882" s="23">
        <f ca="1">NETWORKDAYS(LeaveTracker[[#This Row],[Start Date]],LeaveTracker[[#This Row],[End Date]],lstHolidays)</f>
        <v>1</v>
      </c>
      <c r="M1882" s="27"/>
    </row>
    <row r="1883" spans="1:13" ht="30" customHeight="1" x14ac:dyDescent="0.3">
      <c r="A1883" s="27">
        <v>389</v>
      </c>
      <c r="B1883" s="31">
        <v>43915</v>
      </c>
      <c r="C1883" s="31">
        <v>43860</v>
      </c>
      <c r="D1883" s="20" t="s">
        <v>315</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56" t="s">
        <v>82</v>
      </c>
      <c r="K1883" s="51" t="str">
        <f ca="1">LeaveTracker[[#This Row],[Days]]&amp;" "&amp;LeaveTracker[[#This Row],[Type of Leave]]</f>
        <v>1 VL</v>
      </c>
      <c r="L1883" s="23">
        <f ca="1">NETWORKDAYS(LeaveTracker[[#This Row],[Start Date]],LeaveTracker[[#This Row],[End Date]],lstHolidays)</f>
        <v>1</v>
      </c>
      <c r="M1883" s="27"/>
    </row>
    <row r="1884" spans="1:13" ht="30" customHeight="1" x14ac:dyDescent="0.3">
      <c r="A1884" s="27">
        <v>389</v>
      </c>
      <c r="B1884" s="31">
        <v>43915</v>
      </c>
      <c r="C1884" s="31">
        <v>43860</v>
      </c>
      <c r="D1884" s="20" t="s">
        <v>315</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56" t="s">
        <v>82</v>
      </c>
      <c r="K1884" s="51" t="str">
        <f ca="1">LeaveTracker[[#This Row],[Days]]&amp;" "&amp;LeaveTracker[[#This Row],[Type of Leave]]</f>
        <v>1 VL</v>
      </c>
      <c r="L1884" s="23">
        <f ca="1">NETWORKDAYS(LeaveTracker[[#This Row],[Start Date]],LeaveTracker[[#This Row],[End Date]],lstHolidays)</f>
        <v>1</v>
      </c>
      <c r="M1884" s="27"/>
    </row>
    <row r="1885" spans="1:13" ht="30" customHeight="1" x14ac:dyDescent="0.3">
      <c r="A1885" s="27">
        <v>389</v>
      </c>
      <c r="B1885" s="31">
        <v>43915</v>
      </c>
      <c r="C1885" s="31">
        <v>43860</v>
      </c>
      <c r="D1885" s="20" t="s">
        <v>315</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56" t="s">
        <v>82</v>
      </c>
      <c r="K1885" s="51" t="str">
        <f ca="1">LeaveTracker[[#This Row],[Days]]&amp;" "&amp;LeaveTracker[[#This Row],[Type of Leave]]</f>
        <v>1 VL</v>
      </c>
      <c r="L1885" s="23">
        <f ca="1">NETWORKDAYS(LeaveTracker[[#This Row],[Start Date]],LeaveTracker[[#This Row],[End Date]],lstHolidays)</f>
        <v>1</v>
      </c>
      <c r="M1885" s="27"/>
    </row>
    <row r="1886" spans="1:13" ht="30" customHeight="1" x14ac:dyDescent="0.3">
      <c r="A1886" s="27">
        <v>390</v>
      </c>
      <c r="B1886" s="31">
        <v>43915</v>
      </c>
      <c r="C1886" s="31">
        <v>43873</v>
      </c>
      <c r="D1886" s="19" t="s">
        <v>321</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56" t="s">
        <v>299</v>
      </c>
      <c r="J1886" s="43" t="s">
        <v>845</v>
      </c>
      <c r="K1886" s="51" t="str">
        <f ca="1">LeaveTracker[[#This Row],[Days]]&amp;" "&amp;LeaveTracker[[#This Row],[Type of Leave]]</f>
        <v>1 OTHER</v>
      </c>
      <c r="L1886" s="23">
        <f ca="1">NETWORKDAYS(LeaveTracker[[#This Row],[Start Date]],LeaveTracker[[#This Row],[End Date]],lstHolidays)</f>
        <v>1</v>
      </c>
      <c r="M1886" s="27"/>
    </row>
    <row r="1887" spans="1:13" ht="30" customHeight="1" x14ac:dyDescent="0.3">
      <c r="A1887" s="27">
        <v>391</v>
      </c>
      <c r="B1887" s="31">
        <v>43915</v>
      </c>
      <c r="C1887" s="31">
        <v>43867</v>
      </c>
      <c r="D1887" s="20" t="s">
        <v>321</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56" t="s">
        <v>299</v>
      </c>
      <c r="J1887" s="43" t="s">
        <v>845</v>
      </c>
      <c r="K1887" s="51" t="str">
        <f ca="1">LeaveTracker[[#This Row],[Days]]&amp;" "&amp;LeaveTracker[[#This Row],[Type of Leave]]</f>
        <v>1 OTHER</v>
      </c>
      <c r="L1887" s="23">
        <f ca="1">NETWORKDAYS(LeaveTracker[[#This Row],[Start Date]],LeaveTracker[[#This Row],[End Date]],lstHolidays)</f>
        <v>1</v>
      </c>
      <c r="M1887" s="27"/>
    </row>
    <row r="1888" spans="1:13" ht="30" customHeight="1" x14ac:dyDescent="0.3">
      <c r="A1888" s="27">
        <v>391</v>
      </c>
      <c r="B1888" s="31">
        <v>43915</v>
      </c>
      <c r="C1888" s="31">
        <v>43867</v>
      </c>
      <c r="D1888" s="20" t="s">
        <v>321</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56" t="s">
        <v>299</v>
      </c>
      <c r="J1888" s="43" t="s">
        <v>845</v>
      </c>
      <c r="K1888" s="51" t="str">
        <f ca="1">LeaveTracker[[#This Row],[Days]]&amp;" "&amp;LeaveTracker[[#This Row],[Type of Leave]]</f>
        <v>2 OTHER</v>
      </c>
      <c r="L1888" s="23">
        <f ca="1">NETWORKDAYS(LeaveTracker[[#This Row],[Start Date]],LeaveTracker[[#This Row],[End Date]],lstHolidays)</f>
        <v>2</v>
      </c>
      <c r="M1888" s="27"/>
    </row>
    <row r="1889" spans="1:13" ht="30" customHeight="1" x14ac:dyDescent="0.3">
      <c r="A1889" s="27">
        <v>391</v>
      </c>
      <c r="B1889" s="31">
        <v>43915</v>
      </c>
      <c r="C1889" s="31">
        <v>43867</v>
      </c>
      <c r="D1889" s="20" t="s">
        <v>321</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56" t="s">
        <v>299</v>
      </c>
      <c r="J1889" s="43" t="s">
        <v>845</v>
      </c>
      <c r="K1889" s="51" t="str">
        <f ca="1">LeaveTracker[[#This Row],[Days]]&amp;" "&amp;LeaveTracker[[#This Row],[Type of Leave]]</f>
        <v>1 OTHER</v>
      </c>
      <c r="L1889" s="23">
        <f ca="1">NETWORKDAYS(LeaveTracker[[#This Row],[Start Date]],LeaveTracker[[#This Row],[End Date]],lstHolidays)</f>
        <v>1</v>
      </c>
      <c r="M1889" s="27"/>
    </row>
    <row r="1890" spans="1:13" ht="30" customHeight="1" x14ac:dyDescent="0.3">
      <c r="A1890" s="27">
        <v>392</v>
      </c>
      <c r="B1890" s="31">
        <v>43915</v>
      </c>
      <c r="C1890" s="31">
        <v>43873</v>
      </c>
      <c r="D1890" s="20" t="s">
        <v>321</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56" t="s">
        <v>299</v>
      </c>
      <c r="J1890" s="43" t="s">
        <v>845</v>
      </c>
      <c r="K1890" s="51" t="str">
        <f ca="1">LeaveTracker[[#This Row],[Days]]&amp;" "&amp;LeaveTracker[[#This Row],[Type of Leave]]</f>
        <v>1 OTHER</v>
      </c>
      <c r="L1890" s="23">
        <f ca="1">NETWORKDAYS(LeaveTracker[[#This Row],[Start Date]],LeaveTracker[[#This Row],[End Date]],lstHolidays)</f>
        <v>1</v>
      </c>
      <c r="M1890" s="27"/>
    </row>
    <row r="1891" spans="1:13" ht="30" customHeight="1" x14ac:dyDescent="0.3">
      <c r="A1891" s="27">
        <v>393</v>
      </c>
      <c r="B1891" s="31">
        <v>43915</v>
      </c>
      <c r="C1891" s="31">
        <v>43867</v>
      </c>
      <c r="D1891" s="19" t="s">
        <v>317</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56" t="s">
        <v>299</v>
      </c>
      <c r="J1891" s="43" t="s">
        <v>845</v>
      </c>
      <c r="K1891" s="51" t="str">
        <f ca="1">LeaveTracker[[#This Row],[Days]]&amp;" "&amp;LeaveTracker[[#This Row],[Type of Leave]]</f>
        <v>1 OTHER</v>
      </c>
      <c r="L1891" s="23">
        <f ca="1">NETWORKDAYS(LeaveTracker[[#This Row],[Start Date]],LeaveTracker[[#This Row],[End Date]],lstHolidays)</f>
        <v>1</v>
      </c>
      <c r="M1891" s="27"/>
    </row>
    <row r="1892" spans="1:13" ht="30" customHeight="1" x14ac:dyDescent="0.3">
      <c r="A1892" s="27">
        <v>393</v>
      </c>
      <c r="B1892" s="31">
        <v>43915</v>
      </c>
      <c r="C1892" s="31">
        <v>43867</v>
      </c>
      <c r="D1892" s="19" t="s">
        <v>317</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56" t="s">
        <v>299</v>
      </c>
      <c r="J1892" s="43" t="s">
        <v>845</v>
      </c>
      <c r="K1892" s="51" t="str">
        <f ca="1">LeaveTracker[[#This Row],[Days]]&amp;" "&amp;LeaveTracker[[#This Row],[Type of Leave]]</f>
        <v>2 OTHER</v>
      </c>
      <c r="L1892" s="23">
        <f ca="1">NETWORKDAYS(LeaveTracker[[#This Row],[Start Date]],LeaveTracker[[#This Row],[End Date]],lstHolidays)</f>
        <v>2</v>
      </c>
      <c r="M1892" s="27"/>
    </row>
    <row r="1893" spans="1:13" ht="30" customHeight="1" x14ac:dyDescent="0.3">
      <c r="A1893" s="27">
        <v>393</v>
      </c>
      <c r="B1893" s="31">
        <v>43915</v>
      </c>
      <c r="C1893" s="31">
        <v>43867</v>
      </c>
      <c r="D1893" s="19" t="s">
        <v>317</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56" t="s">
        <v>299</v>
      </c>
      <c r="J1893" s="43" t="s">
        <v>845</v>
      </c>
      <c r="K1893" s="51" t="str">
        <f ca="1">LeaveTracker[[#This Row],[Days]]&amp;" "&amp;LeaveTracker[[#This Row],[Type of Leave]]</f>
        <v>1 OTHER</v>
      </c>
      <c r="L1893" s="23">
        <f ca="1">NETWORKDAYS(LeaveTracker[[#This Row],[Start Date]],LeaveTracker[[#This Row],[End Date]],lstHolidays)</f>
        <v>1</v>
      </c>
      <c r="M1893" s="27"/>
    </row>
    <row r="1894" spans="1:13" ht="30" customHeight="1" x14ac:dyDescent="0.3">
      <c r="A1894" s="27">
        <v>394</v>
      </c>
      <c r="B1894" s="31">
        <v>43915</v>
      </c>
      <c r="C1894" s="31">
        <v>43871</v>
      </c>
      <c r="D1894" s="19" t="s">
        <v>907</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56" t="s">
        <v>299</v>
      </c>
      <c r="J1894" s="43" t="s">
        <v>845</v>
      </c>
      <c r="K1894" s="51" t="str">
        <f ca="1">LeaveTracker[[#This Row],[Days]]&amp;" "&amp;LeaveTracker[[#This Row],[Type of Leave]]</f>
        <v>2 OTHER</v>
      </c>
      <c r="L1894" s="23">
        <f ca="1">NETWORKDAYS(LeaveTracker[[#This Row],[Start Date]],LeaveTracker[[#This Row],[End Date]],lstHolidays)</f>
        <v>2</v>
      </c>
      <c r="M1894" s="27"/>
    </row>
    <row r="1895" spans="1:13" ht="30" customHeight="1" x14ac:dyDescent="0.3">
      <c r="A1895" s="27">
        <v>395</v>
      </c>
      <c r="B1895" s="31">
        <v>43915</v>
      </c>
      <c r="D1895" s="19" t="s">
        <v>907</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56" t="s">
        <v>299</v>
      </c>
      <c r="J1895" s="43" t="s">
        <v>845</v>
      </c>
      <c r="K1895" s="51" t="str">
        <f ca="1">LeaveTracker[[#This Row],[Days]]&amp;" "&amp;LeaveTracker[[#This Row],[Type of Leave]]</f>
        <v>3 OTHER</v>
      </c>
      <c r="L1895" s="23">
        <f ca="1">NETWORKDAYS(LeaveTracker[[#This Row],[Start Date]],LeaveTracker[[#This Row],[End Date]],lstHolidays)</f>
        <v>3</v>
      </c>
      <c r="M1895" s="27"/>
    </row>
    <row r="1896" spans="1:13" ht="30" customHeight="1" x14ac:dyDescent="0.3">
      <c r="A1896" s="27">
        <v>396</v>
      </c>
      <c r="B1896" s="31">
        <v>43915</v>
      </c>
      <c r="C1896" s="31">
        <v>43871</v>
      </c>
      <c r="D1896" s="19" t="s">
        <v>909</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56" t="s">
        <v>299</v>
      </c>
      <c r="J1896" s="43" t="s">
        <v>845</v>
      </c>
      <c r="K1896" s="51" t="str">
        <f ca="1">LeaveTracker[[#This Row],[Days]]&amp;" "&amp;LeaveTracker[[#This Row],[Type of Leave]]</f>
        <v>1 OTHER</v>
      </c>
      <c r="L1896" s="23">
        <f ca="1">NETWORKDAYS(LeaveTracker[[#This Row],[Start Date]],LeaveTracker[[#This Row],[End Date]],lstHolidays)</f>
        <v>1</v>
      </c>
      <c r="M1896" s="27"/>
    </row>
    <row r="1897" spans="1:13" ht="30" customHeight="1" x14ac:dyDescent="0.3">
      <c r="A1897" s="27">
        <v>396</v>
      </c>
      <c r="B1897" s="31">
        <v>43915</v>
      </c>
      <c r="C1897" s="31">
        <v>43871</v>
      </c>
      <c r="D1897" s="19" t="s">
        <v>909</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56" t="s">
        <v>299</v>
      </c>
      <c r="J1897" s="43" t="s">
        <v>845</v>
      </c>
      <c r="K1897" s="51" t="str">
        <f ca="1">LeaveTracker[[#This Row],[Days]]&amp;" "&amp;LeaveTracker[[#This Row],[Type of Leave]]</f>
        <v>4 OTHER</v>
      </c>
      <c r="L1897" s="23">
        <f ca="1">NETWORKDAYS(LeaveTracker[[#This Row],[Start Date]],LeaveTracker[[#This Row],[End Date]],lstHolidays)</f>
        <v>4</v>
      </c>
      <c r="M1897" s="27"/>
    </row>
    <row r="1898" spans="1:13" ht="30" customHeight="1" x14ac:dyDescent="0.3">
      <c r="A1898" s="27">
        <v>397</v>
      </c>
      <c r="B1898" s="31">
        <v>43915</v>
      </c>
      <c r="C1898" s="31">
        <v>43865</v>
      </c>
      <c r="D1898" s="19" t="s">
        <v>274</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56" t="s">
        <v>299</v>
      </c>
      <c r="J1898" s="43" t="s">
        <v>845</v>
      </c>
      <c r="K1898" s="51" t="str">
        <f ca="1">LeaveTracker[[#This Row],[Days]]&amp;" "&amp;LeaveTracker[[#This Row],[Type of Leave]]</f>
        <v>1 OTHER</v>
      </c>
      <c r="L1898" s="23">
        <f ca="1">NETWORKDAYS(LeaveTracker[[#This Row],[Start Date]],LeaveTracker[[#This Row],[End Date]],lstHolidays)</f>
        <v>1</v>
      </c>
      <c r="M1898" s="27"/>
    </row>
    <row r="1899" spans="1:13" ht="30" customHeight="1" x14ac:dyDescent="0.3">
      <c r="A1899" s="27">
        <v>397</v>
      </c>
      <c r="B1899" s="31">
        <v>43915</v>
      </c>
      <c r="C1899" s="31">
        <v>43865</v>
      </c>
      <c r="D1899" s="19" t="s">
        <v>274</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56" t="s">
        <v>299</v>
      </c>
      <c r="J1899" s="43" t="s">
        <v>845</v>
      </c>
      <c r="K1899" s="51" t="str">
        <f ca="1">LeaveTracker[[#This Row],[Days]]&amp;" "&amp;LeaveTracker[[#This Row],[Type of Leave]]</f>
        <v>1 OTHER</v>
      </c>
      <c r="L1899" s="23">
        <f ca="1">NETWORKDAYS(LeaveTracker[[#This Row],[Start Date]],LeaveTracker[[#This Row],[End Date]],lstHolidays)</f>
        <v>1</v>
      </c>
      <c r="M1899" s="27"/>
    </row>
    <row r="1900" spans="1:13" ht="30" customHeight="1" x14ac:dyDescent="0.3">
      <c r="A1900" s="27">
        <v>398</v>
      </c>
      <c r="B1900" s="31">
        <v>43915</v>
      </c>
      <c r="C1900" s="31">
        <v>43853</v>
      </c>
      <c r="D1900" s="20" t="s">
        <v>274</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56" t="s">
        <v>81</v>
      </c>
      <c r="K1900" s="51" t="str">
        <f ca="1">LeaveTracker[[#This Row],[Days]]&amp;" "&amp;LeaveTracker[[#This Row],[Type of Leave]]</f>
        <v>1 SL</v>
      </c>
      <c r="L1900" s="23">
        <f ca="1">NETWORKDAYS(LeaveTracker[[#This Row],[Start Date]],LeaveTracker[[#This Row],[End Date]],lstHolidays)</f>
        <v>1</v>
      </c>
      <c r="M1900" s="27"/>
    </row>
    <row r="1901" spans="1:13" ht="30" customHeight="1" x14ac:dyDescent="0.3">
      <c r="A1901" s="27">
        <v>399</v>
      </c>
      <c r="B1901" s="31">
        <v>43915</v>
      </c>
      <c r="C1901" s="31">
        <v>43850</v>
      </c>
      <c r="D1901" s="20" t="s">
        <v>274</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56" t="s">
        <v>299</v>
      </c>
      <c r="J1901" s="43" t="s">
        <v>158</v>
      </c>
      <c r="K1901" s="51" t="str">
        <f ca="1">LeaveTracker[[#This Row],[Days]]&amp;" "&amp;LeaveTracker[[#This Row],[Type of Leave]]</f>
        <v>1 OTHER</v>
      </c>
      <c r="L1901" s="23">
        <f ca="1">NETWORKDAYS(LeaveTracker[[#This Row],[Start Date]],LeaveTracker[[#This Row],[End Date]],lstHolidays)</f>
        <v>1</v>
      </c>
      <c r="M1901" s="27"/>
    </row>
    <row r="1902" spans="1:13" ht="30" customHeight="1" x14ac:dyDescent="0.3">
      <c r="A1902" s="27">
        <v>400</v>
      </c>
      <c r="B1902" s="31">
        <v>43915</v>
      </c>
      <c r="C1902" s="31">
        <v>43872</v>
      </c>
      <c r="D1902" s="19" t="s">
        <v>912</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56" t="s">
        <v>299</v>
      </c>
      <c r="J1902" s="43" t="s">
        <v>845</v>
      </c>
      <c r="K1902" s="51" t="str">
        <f ca="1">LeaveTracker[[#This Row],[Days]]&amp;" "&amp;LeaveTracker[[#This Row],[Type of Leave]]</f>
        <v>1 OTHER</v>
      </c>
      <c r="L1902" s="23">
        <f ca="1">NETWORKDAYS(LeaveTracker[[#This Row],[Start Date]],LeaveTracker[[#This Row],[End Date]],lstHolidays)</f>
        <v>1</v>
      </c>
      <c r="M1902" s="27"/>
    </row>
    <row r="1903" spans="1:13" ht="30" customHeight="1" x14ac:dyDescent="0.3">
      <c r="A1903" s="27">
        <v>401</v>
      </c>
      <c r="B1903" s="31">
        <v>43915</v>
      </c>
      <c r="C1903" s="31">
        <v>43867</v>
      </c>
      <c r="D1903" s="20" t="s">
        <v>912</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56" t="s">
        <v>299</v>
      </c>
      <c r="J1903" s="43" t="s">
        <v>845</v>
      </c>
      <c r="K1903" s="51" t="str">
        <f ca="1">LeaveTracker[[#This Row],[Days]]&amp;" "&amp;LeaveTracker[[#This Row],[Type of Leave]]</f>
        <v>1 OTHER</v>
      </c>
      <c r="L1903" s="23">
        <f ca="1">NETWORKDAYS(LeaveTracker[[#This Row],[Start Date]],LeaveTracker[[#This Row],[End Date]],lstHolidays)</f>
        <v>1</v>
      </c>
      <c r="M1903" s="27"/>
    </row>
    <row r="1904" spans="1:13" ht="30" customHeight="1" x14ac:dyDescent="0.3">
      <c r="A1904" s="27">
        <v>402</v>
      </c>
      <c r="B1904" s="31">
        <v>43915</v>
      </c>
      <c r="C1904" s="31">
        <v>43865</v>
      </c>
      <c r="D1904" s="20" t="s">
        <v>912</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56" t="s">
        <v>299</v>
      </c>
      <c r="J1904" s="43" t="s">
        <v>845</v>
      </c>
      <c r="K1904" s="51" t="str">
        <f ca="1">LeaveTracker[[#This Row],[Days]]&amp;" "&amp;LeaveTracker[[#This Row],[Type of Leave]]</f>
        <v>1 OTHER</v>
      </c>
      <c r="L1904" s="23">
        <f ca="1">NETWORKDAYS(LeaveTracker[[#This Row],[Start Date]],LeaveTracker[[#This Row],[End Date]],lstHolidays)</f>
        <v>1</v>
      </c>
      <c r="M1904" s="27"/>
    </row>
    <row r="1905" spans="1:13" ht="30" customHeight="1" x14ac:dyDescent="0.3">
      <c r="A1905" s="27">
        <v>403</v>
      </c>
      <c r="B1905" s="31">
        <v>43915</v>
      </c>
      <c r="C1905" s="31">
        <v>43860</v>
      </c>
      <c r="D1905" s="20" t="s">
        <v>912</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56" t="s">
        <v>299</v>
      </c>
      <c r="J1905" s="43" t="s">
        <v>845</v>
      </c>
      <c r="K1905" s="51" t="str">
        <f ca="1">LeaveTracker[[#This Row],[Days]]&amp;" "&amp;LeaveTracker[[#This Row],[Type of Leave]]</f>
        <v>1 OTHER</v>
      </c>
      <c r="L1905" s="23">
        <f ca="1">NETWORKDAYS(LeaveTracker[[#This Row],[Start Date]],LeaveTracker[[#This Row],[End Date]],lstHolidays)</f>
        <v>1</v>
      </c>
      <c r="M1905" s="27"/>
    </row>
    <row r="1906" spans="1:13" ht="30" customHeight="1" x14ac:dyDescent="0.3">
      <c r="A1906" s="27">
        <v>404</v>
      </c>
      <c r="B1906" s="31">
        <v>43915</v>
      </c>
      <c r="C1906" s="31">
        <v>43851</v>
      </c>
      <c r="D1906" s="20" t="s">
        <v>912</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56" t="s">
        <v>299</v>
      </c>
      <c r="J1906" s="43" t="s">
        <v>845</v>
      </c>
      <c r="K1906" s="51" t="str">
        <f ca="1">LeaveTracker[[#This Row],[Days]]&amp;" "&amp;LeaveTracker[[#This Row],[Type of Leave]]</f>
        <v>1 OTHER</v>
      </c>
      <c r="L1906" s="23">
        <f ca="1">NETWORKDAYS(LeaveTracker[[#This Row],[Start Date]],LeaveTracker[[#This Row],[End Date]],lstHolidays)</f>
        <v>1</v>
      </c>
      <c r="M1906" s="27"/>
    </row>
    <row r="1907" spans="1:13" ht="30" customHeight="1" x14ac:dyDescent="0.3">
      <c r="A1907" s="27">
        <v>405</v>
      </c>
      <c r="B1907" s="31">
        <v>43915</v>
      </c>
      <c r="C1907" s="31">
        <v>43874</v>
      </c>
      <c r="D1907" s="19" t="s">
        <v>917</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56" t="s">
        <v>82</v>
      </c>
      <c r="K1907" s="51" t="str">
        <f ca="1">LeaveTracker[[#This Row],[Days]]&amp;" "&amp;LeaveTracker[[#This Row],[Type of Leave]]</f>
        <v>3 VL</v>
      </c>
      <c r="L1907" s="23">
        <f ca="1">NETWORKDAYS(LeaveTracker[[#This Row],[Start Date]],LeaveTracker[[#This Row],[End Date]],lstHolidays)</f>
        <v>3</v>
      </c>
      <c r="M1907" s="27"/>
    </row>
    <row r="1908" spans="1:13" ht="30" customHeight="1" x14ac:dyDescent="0.3">
      <c r="A1908" s="27">
        <v>405</v>
      </c>
      <c r="B1908" s="31">
        <v>43915</v>
      </c>
      <c r="C1908" s="31">
        <v>43874</v>
      </c>
      <c r="D1908" s="19" t="s">
        <v>917</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56" t="s">
        <v>82</v>
      </c>
      <c r="K1908" s="51" t="str">
        <f ca="1">LeaveTracker[[#This Row],[Days]]&amp;" "&amp;LeaveTracker[[#This Row],[Type of Leave]]</f>
        <v>1 VL</v>
      </c>
      <c r="L1908" s="23">
        <f ca="1">NETWORKDAYS(LeaveTracker[[#This Row],[Start Date]],LeaveTracker[[#This Row],[End Date]],lstHolidays)</f>
        <v>1</v>
      </c>
      <c r="M1908" s="27"/>
    </row>
    <row r="1909" spans="1:13" ht="30" customHeight="1" x14ac:dyDescent="0.3">
      <c r="A1909" s="27">
        <v>405</v>
      </c>
      <c r="B1909" s="31">
        <v>43915</v>
      </c>
      <c r="C1909" s="31">
        <v>43874</v>
      </c>
      <c r="D1909" s="19" t="s">
        <v>917</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56" t="s">
        <v>82</v>
      </c>
      <c r="K1909" s="51" t="str">
        <f ca="1">LeaveTracker[[#This Row],[Days]]&amp;" "&amp;LeaveTracker[[#This Row],[Type of Leave]]</f>
        <v>1 VL</v>
      </c>
      <c r="L1909" s="23">
        <f ca="1">NETWORKDAYS(LeaveTracker[[#This Row],[Start Date]],LeaveTracker[[#This Row],[End Date]],lstHolidays)</f>
        <v>1</v>
      </c>
      <c r="M1909" s="27"/>
    </row>
    <row r="1910" spans="1:13" ht="30" customHeight="1" x14ac:dyDescent="0.3">
      <c r="A1910" s="27">
        <v>406</v>
      </c>
      <c r="B1910" s="31">
        <v>43915</v>
      </c>
      <c r="C1910" s="31">
        <v>43874</v>
      </c>
      <c r="D1910" s="20" t="s">
        <v>917</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56" t="s">
        <v>299</v>
      </c>
      <c r="J1910" s="43" t="s">
        <v>729</v>
      </c>
      <c r="K1910" s="51" t="str">
        <f ca="1">LeaveTracker[[#This Row],[Days]]&amp;" "&amp;LeaveTracker[[#This Row],[Type of Leave]]</f>
        <v>1 OTHER</v>
      </c>
      <c r="L1910" s="23">
        <f ca="1">NETWORKDAYS(LeaveTracker[[#This Row],[Start Date]],LeaveTracker[[#This Row],[End Date]],lstHolidays)</f>
        <v>1</v>
      </c>
      <c r="M1910" s="27"/>
    </row>
    <row r="1911" spans="1:13" ht="30" customHeight="1" x14ac:dyDescent="0.3">
      <c r="A1911" s="27">
        <v>407</v>
      </c>
      <c r="B1911" s="31">
        <v>43915</v>
      </c>
      <c r="C1911" s="31">
        <v>43874</v>
      </c>
      <c r="D1911" s="20" t="s">
        <v>917</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56" t="s">
        <v>299</v>
      </c>
      <c r="J1911" s="43" t="s">
        <v>845</v>
      </c>
      <c r="K1911" s="51" t="str">
        <f ca="1">LeaveTracker[[#This Row],[Days]]&amp;" "&amp;LeaveTracker[[#This Row],[Type of Leave]]</f>
        <v>2 OTHER</v>
      </c>
      <c r="L1911" s="23">
        <f ca="1">NETWORKDAYS(LeaveTracker[[#This Row],[Start Date]],LeaveTracker[[#This Row],[End Date]],lstHolidays)</f>
        <v>2</v>
      </c>
      <c r="M1911" s="27"/>
    </row>
    <row r="1912" spans="1:13" ht="30" customHeight="1" x14ac:dyDescent="0.3">
      <c r="A1912" s="27">
        <v>408</v>
      </c>
      <c r="B1912" s="31">
        <v>43915</v>
      </c>
      <c r="C1912" s="31">
        <v>43850</v>
      </c>
      <c r="D1912" s="20" t="s">
        <v>917</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56" t="s">
        <v>299</v>
      </c>
      <c r="J1912" s="43" t="s">
        <v>845</v>
      </c>
      <c r="K1912" s="51" t="str">
        <f ca="1">LeaveTracker[[#This Row],[Days]]&amp;" "&amp;LeaveTracker[[#This Row],[Type of Leave]]</f>
        <v>3 OTHER</v>
      </c>
      <c r="L1912" s="23">
        <f ca="1">NETWORKDAYS(LeaveTracker[[#This Row],[Start Date]],LeaveTracker[[#This Row],[End Date]],lstHolidays)</f>
        <v>3</v>
      </c>
      <c r="M1912" s="27"/>
    </row>
    <row r="1913" spans="1:13" ht="30"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56" t="s">
        <v>82</v>
      </c>
      <c r="K1913" s="51" t="str">
        <f ca="1">LeaveTracker[[#This Row],[Days]]&amp;" "&amp;LeaveTracker[[#This Row],[Type of Leave]]</f>
        <v>5 VL</v>
      </c>
      <c r="L1913" s="23">
        <f ca="1">NETWORKDAYS(LeaveTracker[[#This Row],[Start Date]],LeaveTracker[[#This Row],[End Date]],lstHolidays)</f>
        <v>5</v>
      </c>
      <c r="M1913" s="27"/>
    </row>
    <row r="1914" spans="1:13" ht="30"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56" t="s">
        <v>299</v>
      </c>
      <c r="J1914" s="43" t="s">
        <v>766</v>
      </c>
      <c r="K1914" s="51" t="str">
        <f ca="1">LeaveTracker[[#This Row],[Days]]&amp;" "&amp;LeaveTracker[[#This Row],[Type of Leave]]</f>
        <v>2 OTHER</v>
      </c>
      <c r="L1914" s="23">
        <f ca="1">NETWORKDAYS(LeaveTracker[[#This Row],[Start Date]],LeaveTracker[[#This Row],[End Date]],lstHolidays)</f>
        <v>2</v>
      </c>
      <c r="M1914" s="27"/>
    </row>
    <row r="1915" spans="1:13" ht="30" customHeight="1" x14ac:dyDescent="0.3">
      <c r="A1915" s="27">
        <v>411</v>
      </c>
      <c r="B1915" s="31">
        <v>43915</v>
      </c>
      <c r="C1915" s="31">
        <v>43907</v>
      </c>
      <c r="D1915" s="19" t="s">
        <v>920</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56" t="s">
        <v>81</v>
      </c>
      <c r="K1915" s="51" t="str">
        <f ca="1">LeaveTracker[[#This Row],[Days]]&amp;" "&amp;LeaveTracker[[#This Row],[Type of Leave]]</f>
        <v>10 SL</v>
      </c>
      <c r="L1915" s="23">
        <f ca="1">NETWORKDAYS(LeaveTracker[[#This Row],[Start Date]],LeaveTracker[[#This Row],[End Date]],lstHolidays)</f>
        <v>10</v>
      </c>
      <c r="M1915" s="27"/>
    </row>
    <row r="1916" spans="1:13" ht="30"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56" t="s">
        <v>299</v>
      </c>
      <c r="J1916" s="43" t="s">
        <v>845</v>
      </c>
      <c r="K1916" s="51" t="str">
        <f ca="1">LeaveTracker[[#This Row],[Days]]&amp;" "&amp;LeaveTracker[[#This Row],[Type of Leave]]</f>
        <v>1 OTHER</v>
      </c>
      <c r="L1916" s="23">
        <f ca="1">NETWORKDAYS(LeaveTracker[[#This Row],[Start Date]],LeaveTracker[[#This Row],[End Date]],lstHolidays)</f>
        <v>1</v>
      </c>
      <c r="M1916" s="27"/>
    </row>
    <row r="1917" spans="1:13" ht="30" customHeight="1" x14ac:dyDescent="0.3">
      <c r="A1917" s="27">
        <v>413</v>
      </c>
      <c r="B1917" s="31">
        <v>43915</v>
      </c>
      <c r="C1917" s="31">
        <v>43885</v>
      </c>
      <c r="D1917" s="19" t="s">
        <v>726</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56" t="s">
        <v>82</v>
      </c>
      <c r="K1917" s="51" t="str">
        <f ca="1">LeaveTracker[[#This Row],[Days]]&amp;" "&amp;LeaveTracker[[#This Row],[Type of Leave]]</f>
        <v>5 VL</v>
      </c>
      <c r="L1917" s="23">
        <f ca="1">NETWORKDAYS(LeaveTracker[[#This Row],[Start Date]],LeaveTracker[[#This Row],[End Date]],lstHolidays)</f>
        <v>5</v>
      </c>
      <c r="M1917" s="27"/>
    </row>
    <row r="1918" spans="1:13" ht="30" customHeight="1" x14ac:dyDescent="0.3">
      <c r="A1918" s="27">
        <v>414</v>
      </c>
      <c r="B1918" s="31">
        <v>43915</v>
      </c>
      <c r="C1918" s="31">
        <v>43861</v>
      </c>
      <c r="D1918" s="19" t="s">
        <v>922</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56" t="s">
        <v>299</v>
      </c>
      <c r="J1918" s="43" t="s">
        <v>845</v>
      </c>
      <c r="K1918" s="51" t="str">
        <f ca="1">LeaveTracker[[#This Row],[Days]]&amp;" "&amp;LeaveTracker[[#This Row],[Type of Leave]]</f>
        <v>3 OTHER</v>
      </c>
      <c r="L1918" s="23">
        <f ca="1">NETWORKDAYS(LeaveTracker[[#This Row],[Start Date]],LeaveTracker[[#This Row],[End Date]],lstHolidays)</f>
        <v>3</v>
      </c>
      <c r="M1918" s="27"/>
    </row>
    <row r="1919" spans="1:13" ht="30"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56" t="s">
        <v>81</v>
      </c>
      <c r="K1919" s="51" t="str">
        <f ca="1">LeaveTracker[[#This Row],[Days]]&amp;" "&amp;LeaveTracker[[#This Row],[Type of Leave]]</f>
        <v>1 SL</v>
      </c>
      <c r="L1919" s="23">
        <f ca="1">NETWORKDAYS(LeaveTracker[[#This Row],[Start Date]],LeaveTracker[[#This Row],[End Date]],lstHolidays)</f>
        <v>1</v>
      </c>
      <c r="M1919" s="27"/>
    </row>
    <row r="1920" spans="1:13" ht="30"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56" t="s">
        <v>81</v>
      </c>
      <c r="K1920" s="51" t="str">
        <f ca="1">LeaveTracker[[#This Row],[Days]]&amp;" "&amp;LeaveTracker[[#This Row],[Type of Leave]]</f>
        <v>1 SL</v>
      </c>
      <c r="L1920" s="23">
        <f ca="1">NETWORKDAYS(LeaveTracker[[#This Row],[Start Date]],LeaveTracker[[#This Row],[End Date]],lstHolidays)</f>
        <v>1</v>
      </c>
      <c r="M1920" s="27"/>
    </row>
    <row r="1921" spans="1:13" ht="30"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56" t="s">
        <v>81</v>
      </c>
      <c r="K1921" s="51" t="str">
        <f ca="1">LeaveTracker[[#This Row],[Days]]&amp;" "&amp;LeaveTracker[[#This Row],[Type of Leave]]</f>
        <v>1 SL</v>
      </c>
      <c r="L1921" s="23">
        <f ca="1">NETWORKDAYS(LeaveTracker[[#This Row],[Start Date]],LeaveTracker[[#This Row],[End Date]],lstHolidays)</f>
        <v>1</v>
      </c>
      <c r="M1921" s="27"/>
    </row>
    <row r="1922" spans="1:13" ht="30" customHeight="1" x14ac:dyDescent="0.3">
      <c r="A1922" s="27">
        <v>417</v>
      </c>
      <c r="B1922" s="31">
        <v>43915</v>
      </c>
      <c r="C1922" s="31">
        <v>43854</v>
      </c>
      <c r="D1922" s="19" t="s">
        <v>925</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56" t="s">
        <v>299</v>
      </c>
      <c r="J1922" s="43" t="s">
        <v>845</v>
      </c>
      <c r="K1922" s="51" t="str">
        <f ca="1">LeaveTracker[[#This Row],[Days]]&amp;" "&amp;LeaveTracker[[#This Row],[Type of Leave]]</f>
        <v>3 OTHER</v>
      </c>
      <c r="L1922" s="23">
        <f ca="1">NETWORKDAYS(LeaveTracker[[#This Row],[Start Date]],LeaveTracker[[#This Row],[End Date]],lstHolidays)</f>
        <v>3</v>
      </c>
      <c r="M1922" s="27"/>
    </row>
    <row r="1923" spans="1:13" ht="30" customHeight="1" x14ac:dyDescent="0.3">
      <c r="A1923" s="27">
        <v>417</v>
      </c>
      <c r="B1923" s="31">
        <v>43915</v>
      </c>
      <c r="C1923" s="31">
        <v>43854</v>
      </c>
      <c r="D1923" s="19" t="s">
        <v>925</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56" t="s">
        <v>299</v>
      </c>
      <c r="J1923" s="43" t="s">
        <v>845</v>
      </c>
      <c r="K1923" s="51" t="str">
        <f ca="1">LeaveTracker[[#This Row],[Days]]&amp;" "&amp;LeaveTracker[[#This Row],[Type of Leave]]</f>
        <v>1 OTHER</v>
      </c>
      <c r="L1923" s="23">
        <f ca="1">NETWORKDAYS(LeaveTracker[[#This Row],[Start Date]],LeaveTracker[[#This Row],[End Date]],lstHolidays)</f>
        <v>1</v>
      </c>
      <c r="M1923" s="27"/>
    </row>
    <row r="1924" spans="1:13" ht="30" customHeight="1" x14ac:dyDescent="0.3">
      <c r="A1924" s="27">
        <v>418</v>
      </c>
      <c r="B1924" s="31">
        <v>43915</v>
      </c>
      <c r="C1924" s="31">
        <v>43843</v>
      </c>
      <c r="D1924" s="19" t="s">
        <v>384</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56" t="s">
        <v>299</v>
      </c>
      <c r="J1924" s="43" t="s">
        <v>158</v>
      </c>
      <c r="K1924" s="51" t="str">
        <f ca="1">LeaveTracker[[#This Row],[Days]]&amp;" "&amp;LeaveTracker[[#This Row],[Type of Leave]]</f>
        <v>0 OTHER</v>
      </c>
      <c r="L1924" s="23">
        <f ca="1">NETWORKDAYS(LeaveTracker[[#This Row],[Start Date]],LeaveTracker[[#This Row],[End Date]],lstHolidays)</f>
        <v>0</v>
      </c>
      <c r="M1924" s="27"/>
    </row>
    <row r="1925" spans="1:13" ht="30" customHeight="1" x14ac:dyDescent="0.3">
      <c r="A1925" s="27">
        <v>419</v>
      </c>
      <c r="B1925" s="31">
        <v>43915</v>
      </c>
      <c r="C1925" s="31">
        <v>43859</v>
      </c>
      <c r="D1925" s="19" t="s">
        <v>928</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56" t="s">
        <v>81</v>
      </c>
      <c r="K1925" s="51" t="str">
        <f ca="1">LeaveTracker[[#This Row],[Days]]&amp;" "&amp;LeaveTracker[[#This Row],[Type of Leave]]</f>
        <v>2 SL</v>
      </c>
      <c r="L1925" s="23">
        <f ca="1">NETWORKDAYS(LeaveTracker[[#This Row],[Start Date]],LeaveTracker[[#This Row],[End Date]],lstHolidays)</f>
        <v>2</v>
      </c>
      <c r="M1925" s="27"/>
    </row>
    <row r="1926" spans="1:13" ht="30" customHeight="1" x14ac:dyDescent="0.3">
      <c r="A1926" s="27">
        <v>419</v>
      </c>
      <c r="B1926" s="31">
        <v>43915</v>
      </c>
      <c r="C1926" s="31">
        <v>43859</v>
      </c>
      <c r="D1926" s="19" t="s">
        <v>928</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56" t="s">
        <v>81</v>
      </c>
      <c r="K1926" s="51" t="str">
        <f ca="1">LeaveTracker[[#This Row],[Days]]&amp;" "&amp;LeaveTracker[[#This Row],[Type of Leave]]</f>
        <v>4 SL</v>
      </c>
      <c r="L1926" s="23">
        <f ca="1">NETWORKDAYS(LeaveTracker[[#This Row],[Start Date]],LeaveTracker[[#This Row],[End Date]],lstHolidays)</f>
        <v>4</v>
      </c>
      <c r="M1926" s="27"/>
    </row>
    <row r="1927" spans="1:13" ht="30" customHeight="1" x14ac:dyDescent="0.3">
      <c r="A1927" s="27">
        <v>420</v>
      </c>
      <c r="B1927" s="31">
        <v>43915</v>
      </c>
      <c r="C1927" s="31">
        <v>43908</v>
      </c>
      <c r="D1927" s="19" t="s">
        <v>710</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56" t="s">
        <v>299</v>
      </c>
      <c r="J1927" s="43" t="s">
        <v>729</v>
      </c>
      <c r="K1927" s="51" t="str">
        <f ca="1">LeaveTracker[[#This Row],[Days]]&amp;" "&amp;LeaveTracker[[#This Row],[Type of Leave]]</f>
        <v>1 OTHER</v>
      </c>
      <c r="L1927" s="23">
        <f ca="1">NETWORKDAYS(LeaveTracker[[#This Row],[Start Date]],LeaveTracker[[#This Row],[End Date]],lstHolidays)</f>
        <v>1</v>
      </c>
      <c r="M1927" s="27"/>
    </row>
    <row r="1928" spans="1:13" ht="30" customHeight="1" x14ac:dyDescent="0.3">
      <c r="A1928" s="27">
        <v>421</v>
      </c>
      <c r="B1928" s="31">
        <v>43915</v>
      </c>
      <c r="C1928" s="31">
        <v>43857</v>
      </c>
      <c r="D1928" s="20" t="s">
        <v>710</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56" t="s">
        <v>82</v>
      </c>
      <c r="K1928" s="51" t="str">
        <f ca="1">LeaveTracker[[#This Row],[Days]]&amp;" "&amp;LeaveTracker[[#This Row],[Type of Leave]]</f>
        <v>3 VL</v>
      </c>
      <c r="L1928" s="23">
        <f ca="1">NETWORKDAYS(LeaveTracker[[#This Row],[Start Date]],LeaveTracker[[#This Row],[End Date]],lstHolidays)</f>
        <v>3</v>
      </c>
      <c r="M1928" s="27"/>
    </row>
    <row r="1929" spans="1:13" ht="30" customHeight="1" x14ac:dyDescent="0.3">
      <c r="A1929" s="27">
        <v>422</v>
      </c>
      <c r="B1929" s="31">
        <v>43915</v>
      </c>
      <c r="C1929" s="31">
        <v>43864</v>
      </c>
      <c r="D1929" s="20" t="s">
        <v>726</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56" t="s">
        <v>299</v>
      </c>
      <c r="J1929" s="43" t="s">
        <v>845</v>
      </c>
      <c r="K1929" s="51" t="str">
        <f ca="1">LeaveTracker[[#This Row],[Days]]&amp;" "&amp;LeaveTracker[[#This Row],[Type of Leave]]</f>
        <v>3 OTHER</v>
      </c>
      <c r="L1929" s="23">
        <f ca="1">NETWORKDAYS(LeaveTracker[[#This Row],[Start Date]],LeaveTracker[[#This Row],[End Date]],lstHolidays)</f>
        <v>3</v>
      </c>
      <c r="M1929" s="27"/>
    </row>
    <row r="1930" spans="1:13" ht="30" customHeight="1" x14ac:dyDescent="0.3">
      <c r="A1930" s="27">
        <v>423</v>
      </c>
      <c r="B1930" s="31">
        <v>43915</v>
      </c>
      <c r="C1930" s="31">
        <v>43858</v>
      </c>
      <c r="D1930" s="20" t="s">
        <v>726</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56" t="s">
        <v>299</v>
      </c>
      <c r="J1930" s="43" t="s">
        <v>845</v>
      </c>
      <c r="K1930" s="51" t="str">
        <f ca="1">LeaveTracker[[#This Row],[Days]]&amp;" "&amp;LeaveTracker[[#This Row],[Type of Leave]]</f>
        <v>1 OTHER</v>
      </c>
      <c r="L1930" s="23">
        <f ca="1">NETWORKDAYS(LeaveTracker[[#This Row],[Start Date]],LeaveTracker[[#This Row],[End Date]],lstHolidays)</f>
        <v>1</v>
      </c>
      <c r="M1930" s="27"/>
    </row>
    <row r="1931" spans="1:13" ht="30" customHeight="1" x14ac:dyDescent="0.3">
      <c r="A1931" s="27">
        <v>424</v>
      </c>
      <c r="B1931" s="31">
        <v>43915</v>
      </c>
      <c r="C1931" s="31">
        <v>43908</v>
      </c>
      <c r="D1931" s="19" t="s">
        <v>390</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56" t="s">
        <v>81</v>
      </c>
      <c r="K1931" s="51" t="str">
        <f ca="1">LeaveTracker[[#This Row],[Days]]&amp;" "&amp;LeaveTracker[[#This Row],[Type of Leave]]</f>
        <v>1 SL</v>
      </c>
      <c r="L1931" s="23">
        <f ca="1">NETWORKDAYS(LeaveTracker[[#This Row],[Start Date]],LeaveTracker[[#This Row],[End Date]],lstHolidays)</f>
        <v>1</v>
      </c>
      <c r="M1931" s="27"/>
    </row>
    <row r="1932" spans="1:13" ht="30" customHeight="1" x14ac:dyDescent="0.3">
      <c r="A1932" s="27">
        <v>425</v>
      </c>
      <c r="B1932" s="31">
        <v>43915</v>
      </c>
      <c r="C1932" s="31">
        <v>43878</v>
      </c>
      <c r="D1932" s="19" t="s">
        <v>390</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56" t="s">
        <v>81</v>
      </c>
      <c r="K1932" s="51" t="str">
        <f>LeaveTracker[[#This Row],[Days]]&amp;" "&amp;LeaveTracker[[#This Row],[Type of Leave]]</f>
        <v>4 SL</v>
      </c>
      <c r="L1932" s="23">
        <v>4</v>
      </c>
      <c r="M1932" s="27"/>
    </row>
    <row r="1933" spans="1:13" ht="30" customHeight="1" x14ac:dyDescent="0.3">
      <c r="A1933" s="27">
        <v>425</v>
      </c>
      <c r="B1933" s="31">
        <v>43915</v>
      </c>
      <c r="C1933" s="31">
        <v>43878</v>
      </c>
      <c r="D1933" s="19" t="s">
        <v>390</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56" t="s">
        <v>81</v>
      </c>
      <c r="K1933" s="51" t="str">
        <f>LeaveTracker[[#This Row],[Days]]&amp;" "&amp;LeaveTracker[[#This Row],[Type of Leave]]</f>
        <v>0.5 SL</v>
      </c>
      <c r="L1933" s="34">
        <v>0.5</v>
      </c>
      <c r="M1933" s="27"/>
    </row>
    <row r="1934" spans="1:13" ht="30" customHeight="1" x14ac:dyDescent="0.3">
      <c r="A1934" s="27">
        <v>426</v>
      </c>
      <c r="B1934" s="31">
        <v>43915</v>
      </c>
      <c r="C1934" s="31">
        <v>43885</v>
      </c>
      <c r="D1934" s="19" t="s">
        <v>1028</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56" t="s">
        <v>82</v>
      </c>
      <c r="K1934" s="51" t="str">
        <f ca="1">LeaveTracker[[#This Row],[Days]]&amp;" "&amp;LeaveTracker[[#This Row],[Type of Leave]]</f>
        <v>2 VL</v>
      </c>
      <c r="L1934" s="23">
        <f ca="1">NETWORKDAYS(LeaveTracker[[#This Row],[Start Date]],LeaveTracker[[#This Row],[End Date]],lstHolidays)</f>
        <v>2</v>
      </c>
      <c r="M1934" s="27"/>
    </row>
    <row r="1935" spans="1:13" ht="30" customHeight="1" x14ac:dyDescent="0.3">
      <c r="A1935" s="27">
        <v>426</v>
      </c>
      <c r="B1935" s="31">
        <v>43915</v>
      </c>
      <c r="C1935" s="31">
        <v>43885</v>
      </c>
      <c r="D1935" s="19" t="s">
        <v>1028</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56" t="s">
        <v>82</v>
      </c>
      <c r="K1935" s="51" t="str">
        <f ca="1">LeaveTracker[[#This Row],[Days]]&amp;" "&amp;LeaveTracker[[#This Row],[Type of Leave]]</f>
        <v>3 VL</v>
      </c>
      <c r="L1935" s="23">
        <f ca="1">NETWORKDAYS(LeaveTracker[[#This Row],[Start Date]],LeaveTracker[[#This Row],[End Date]],lstHolidays)</f>
        <v>3</v>
      </c>
      <c r="M1935" s="27"/>
    </row>
    <row r="1936" spans="1:13" ht="30" customHeight="1" x14ac:dyDescent="0.3">
      <c r="A1936" s="27">
        <v>427</v>
      </c>
      <c r="B1936" s="31">
        <v>43915</v>
      </c>
      <c r="C1936" s="31">
        <v>43888</v>
      </c>
      <c r="D1936" s="19" t="s">
        <v>775</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56" t="s">
        <v>82</v>
      </c>
      <c r="K1936" s="51" t="str">
        <f ca="1">LeaveTracker[[#This Row],[Days]]&amp;" "&amp;LeaveTracker[[#This Row],[Type of Leave]]</f>
        <v>4 VL</v>
      </c>
      <c r="L1936" s="23">
        <f ca="1">NETWORKDAYS(LeaveTracker[[#This Row],[Start Date]],LeaveTracker[[#This Row],[End Date]],lstHolidays)</f>
        <v>4</v>
      </c>
      <c r="M1936" s="27"/>
    </row>
    <row r="1937" spans="1:13" ht="30" customHeight="1" x14ac:dyDescent="0.3">
      <c r="A1937" s="27">
        <v>427</v>
      </c>
      <c r="B1937" s="31">
        <v>43915</v>
      </c>
      <c r="C1937" s="31">
        <v>43888</v>
      </c>
      <c r="D1937" s="19" t="s">
        <v>775</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56" t="s">
        <v>82</v>
      </c>
      <c r="K1937" s="51" t="str">
        <f>LeaveTracker[[#This Row],[Days]]&amp;" "&amp;LeaveTracker[[#This Row],[Type of Leave]]</f>
        <v>1 VL</v>
      </c>
      <c r="L1937" s="23">
        <v>1</v>
      </c>
      <c r="M1937" s="27"/>
    </row>
    <row r="1938" spans="1:13" ht="30" customHeight="1" x14ac:dyDescent="0.3">
      <c r="A1938" s="27">
        <v>428</v>
      </c>
      <c r="B1938" s="31">
        <v>43915</v>
      </c>
      <c r="C1938" s="31">
        <v>43875</v>
      </c>
      <c r="D1938" s="19" t="s">
        <v>931</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56" t="s">
        <v>82</v>
      </c>
      <c r="K1938" s="51" t="str">
        <f ca="1">LeaveTracker[[#This Row],[Days]]&amp;" "&amp;LeaveTracker[[#This Row],[Type of Leave]]</f>
        <v>5 VL</v>
      </c>
      <c r="L1938" s="23">
        <f ca="1">NETWORKDAYS(LeaveTracker[[#This Row],[Start Date]],LeaveTracker[[#This Row],[End Date]],lstHolidays)</f>
        <v>5</v>
      </c>
      <c r="M1938" s="27"/>
    </row>
    <row r="1939" spans="1:13" ht="30" customHeight="1" x14ac:dyDescent="0.3">
      <c r="A1939" s="27">
        <v>429</v>
      </c>
      <c r="B1939" s="31">
        <v>43915</v>
      </c>
      <c r="C1939" s="31">
        <v>43888</v>
      </c>
      <c r="D1939" s="19" t="s">
        <v>932</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56" t="s">
        <v>82</v>
      </c>
      <c r="K1939" s="51" t="str">
        <f ca="1">LeaveTracker[[#This Row],[Days]]&amp;" "&amp;LeaveTracker[[#This Row],[Type of Leave]]</f>
        <v>5 VL</v>
      </c>
      <c r="L1939" s="23">
        <f ca="1">NETWORKDAYS(LeaveTracker[[#This Row],[Start Date]],LeaveTracker[[#This Row],[End Date]],lstHolidays)</f>
        <v>5</v>
      </c>
      <c r="M1939" s="27"/>
    </row>
    <row r="1940" spans="1:13" ht="30"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56" t="s">
        <v>82</v>
      </c>
      <c r="K1940" s="51" t="str">
        <f ca="1">LeaveTracker[[#This Row],[Days]]&amp;" "&amp;LeaveTracker[[#This Row],[Type of Leave]]</f>
        <v>1 VL</v>
      </c>
      <c r="L1940" s="23">
        <f ca="1">NETWORKDAYS(LeaveTracker[[#This Row],[Start Date]],LeaveTracker[[#This Row],[End Date]],lstHolidays)</f>
        <v>1</v>
      </c>
      <c r="M1940" s="27"/>
    </row>
    <row r="1941" spans="1:13" ht="30" customHeight="1" x14ac:dyDescent="0.3">
      <c r="A1941" s="27">
        <v>431</v>
      </c>
      <c r="B1941" s="31">
        <v>43915</v>
      </c>
      <c r="C1941" s="31">
        <v>43875</v>
      </c>
      <c r="D1941" s="19" t="s">
        <v>935</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56" t="s">
        <v>82</v>
      </c>
      <c r="K1941" s="51" t="str">
        <f ca="1">LeaveTracker[[#This Row],[Days]]&amp;" "&amp;LeaveTracker[[#This Row],[Type of Leave]]</f>
        <v>5 VL</v>
      </c>
      <c r="L1941" s="23">
        <f ca="1">NETWORKDAYS(LeaveTracker[[#This Row],[Start Date]],LeaveTracker[[#This Row],[End Date]],lstHolidays)</f>
        <v>5</v>
      </c>
      <c r="M1941" s="27"/>
    </row>
    <row r="1942" spans="1:13" ht="30" customHeight="1" x14ac:dyDescent="0.3">
      <c r="A1942" s="27">
        <v>432</v>
      </c>
      <c r="B1942" s="31">
        <v>43915</v>
      </c>
      <c r="C1942" s="31">
        <v>43885</v>
      </c>
      <c r="D1942" s="19" t="s">
        <v>931</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56" t="s">
        <v>82</v>
      </c>
      <c r="K1942" s="51" t="str">
        <f ca="1">LeaveTracker[[#This Row],[Days]]&amp;" "&amp;LeaveTracker[[#This Row],[Type of Leave]]</f>
        <v>4 VL</v>
      </c>
      <c r="L1942" s="23">
        <f ca="1">NETWORKDAYS(LeaveTracker[[#This Row],[Start Date]],LeaveTracker[[#This Row],[End Date]],lstHolidays)</f>
        <v>4</v>
      </c>
      <c r="M1942" s="27"/>
    </row>
    <row r="1943" spans="1:13" ht="30" customHeight="1" x14ac:dyDescent="0.3">
      <c r="A1943" s="27">
        <v>433</v>
      </c>
      <c r="B1943" s="31">
        <v>43915</v>
      </c>
      <c r="C1943" s="31">
        <v>43871</v>
      </c>
      <c r="D1943" s="19" t="s">
        <v>373</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56" t="s">
        <v>299</v>
      </c>
      <c r="J1943" s="43" t="s">
        <v>845</v>
      </c>
      <c r="K1943" s="51" t="str">
        <f ca="1">LeaveTracker[[#This Row],[Days]]&amp;" "&amp;LeaveTracker[[#This Row],[Type of Leave]]</f>
        <v>1 OTHER</v>
      </c>
      <c r="L1943" s="23">
        <f ca="1">NETWORKDAYS(LeaveTracker[[#This Row],[Start Date]],LeaveTracker[[#This Row],[End Date]],lstHolidays)</f>
        <v>1</v>
      </c>
      <c r="M1943" s="27"/>
    </row>
    <row r="1944" spans="1:13" ht="30" customHeight="1" x14ac:dyDescent="0.3">
      <c r="A1944" s="27">
        <v>433</v>
      </c>
      <c r="B1944" s="31">
        <v>43915</v>
      </c>
      <c r="C1944" s="31">
        <v>43871</v>
      </c>
      <c r="D1944" s="19" t="s">
        <v>373</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56" t="s">
        <v>299</v>
      </c>
      <c r="J1944" s="43" t="s">
        <v>845</v>
      </c>
      <c r="K1944" s="51" t="str">
        <f ca="1">LeaveTracker[[#This Row],[Days]]&amp;" "&amp;LeaveTracker[[#This Row],[Type of Leave]]</f>
        <v>1 OTHER</v>
      </c>
      <c r="L1944" s="23">
        <f ca="1">NETWORKDAYS(LeaveTracker[[#This Row],[Start Date]],LeaveTracker[[#This Row],[End Date]],lstHolidays)</f>
        <v>1</v>
      </c>
      <c r="M1944" s="27"/>
    </row>
    <row r="1945" spans="1:13" ht="30" customHeight="1" x14ac:dyDescent="0.3">
      <c r="A1945" s="27">
        <v>434</v>
      </c>
      <c r="B1945" s="31">
        <v>43915</v>
      </c>
      <c r="C1945" s="31">
        <v>43859</v>
      </c>
      <c r="D1945" s="20" t="s">
        <v>373</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56" t="s">
        <v>299</v>
      </c>
      <c r="J1945" s="43" t="s">
        <v>845</v>
      </c>
      <c r="K1945" s="51" t="str">
        <f ca="1">LeaveTracker[[#This Row],[Days]]&amp;" "&amp;LeaveTracker[[#This Row],[Type of Leave]]</f>
        <v>2 OTHER</v>
      </c>
      <c r="L1945" s="23">
        <f ca="1">NETWORKDAYS(LeaveTracker[[#This Row],[Start Date]],LeaveTracker[[#This Row],[End Date]],lstHolidays)</f>
        <v>2</v>
      </c>
      <c r="M1945" s="27"/>
    </row>
    <row r="1946" spans="1:13" ht="30" customHeight="1" x14ac:dyDescent="0.3">
      <c r="A1946" s="27">
        <v>435</v>
      </c>
      <c r="B1946" s="31">
        <v>43915</v>
      </c>
      <c r="C1946" s="31">
        <v>43860</v>
      </c>
      <c r="D1946" s="20" t="s">
        <v>928</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56" t="s">
        <v>299</v>
      </c>
      <c r="J1946" s="43" t="s">
        <v>845</v>
      </c>
      <c r="K1946" s="51" t="str">
        <f>LeaveTracker[[#This Row],[Days]]&amp;" "&amp;LeaveTracker[[#This Row],[Type of Leave]]</f>
        <v>5 OTHER</v>
      </c>
      <c r="L1946" s="23">
        <v>5</v>
      </c>
      <c r="M1946" s="27"/>
    </row>
    <row r="1947" spans="1:13" ht="30" customHeight="1" x14ac:dyDescent="0.3">
      <c r="A1947" s="27">
        <v>436</v>
      </c>
      <c r="B1947" s="31">
        <v>43915</v>
      </c>
      <c r="C1947" s="31">
        <v>43895</v>
      </c>
      <c r="D1947" s="19" t="s">
        <v>939</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56" t="s">
        <v>81</v>
      </c>
      <c r="K1947" s="51" t="str">
        <f ca="1">LeaveTracker[[#This Row],[Days]]&amp;" "&amp;LeaveTracker[[#This Row],[Type of Leave]]</f>
        <v>1 SL</v>
      </c>
      <c r="L1947" s="23">
        <f ca="1">NETWORKDAYS(LeaveTracker[[#This Row],[Start Date]],LeaveTracker[[#This Row],[End Date]],lstHolidays)</f>
        <v>1</v>
      </c>
      <c r="M1947" s="27"/>
    </row>
    <row r="1948" spans="1:13" ht="30" customHeight="1" x14ac:dyDescent="0.3">
      <c r="A1948" s="27">
        <v>436</v>
      </c>
      <c r="B1948" s="31">
        <v>43915</v>
      </c>
      <c r="C1948" s="31">
        <v>43895</v>
      </c>
      <c r="D1948" s="19" t="s">
        <v>939</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56" t="s">
        <v>81</v>
      </c>
      <c r="K1948" s="51" t="str">
        <f ca="1">LeaveTracker[[#This Row],[Days]]&amp;" "&amp;LeaveTracker[[#This Row],[Type of Leave]]</f>
        <v>3 SL</v>
      </c>
      <c r="L1948" s="23">
        <f ca="1">NETWORKDAYS(LeaveTracker[[#This Row],[Start Date]],LeaveTracker[[#This Row],[End Date]],lstHolidays)</f>
        <v>3</v>
      </c>
      <c r="M1948" s="27"/>
    </row>
    <row r="1949" spans="1:13" ht="30" customHeight="1" x14ac:dyDescent="0.3">
      <c r="A1949" s="27">
        <v>437</v>
      </c>
      <c r="B1949" s="31">
        <v>43915</v>
      </c>
      <c r="C1949" s="31">
        <v>43885</v>
      </c>
      <c r="D1949" s="20" t="s">
        <v>939</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56" t="s">
        <v>81</v>
      </c>
      <c r="K1949" s="51" t="str">
        <f>LeaveTracker[[#This Row],[Days]]&amp;" "&amp;LeaveTracker[[#This Row],[Type of Leave]]</f>
        <v>1.5 SL</v>
      </c>
      <c r="L1949" s="34">
        <v>1.5</v>
      </c>
      <c r="M1949" s="27"/>
    </row>
    <row r="1950" spans="1:13" ht="30" customHeight="1" x14ac:dyDescent="0.3">
      <c r="A1950" s="27">
        <v>438</v>
      </c>
      <c r="B1950" s="31">
        <v>43915</v>
      </c>
      <c r="C1950" s="31">
        <v>43873</v>
      </c>
      <c r="D1950" s="20" t="s">
        <v>939</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56" t="s">
        <v>81</v>
      </c>
      <c r="K1950" s="51" t="str">
        <f ca="1">LeaveTracker[[#This Row],[Days]]&amp;" "&amp;LeaveTracker[[#This Row],[Type of Leave]]</f>
        <v>1 SL</v>
      </c>
      <c r="L1950" s="23">
        <f ca="1">NETWORKDAYS(LeaveTracker[[#This Row],[Start Date]],LeaveTracker[[#This Row],[End Date]],lstHolidays)</f>
        <v>1</v>
      </c>
      <c r="M1950" s="27"/>
    </row>
    <row r="1951" spans="1:13" ht="30" customHeight="1" x14ac:dyDescent="0.3">
      <c r="A1951" s="27">
        <v>439</v>
      </c>
      <c r="B1951" s="31">
        <v>43915</v>
      </c>
      <c r="C1951" s="31">
        <v>43853</v>
      </c>
      <c r="D1951" s="20" t="s">
        <v>939</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56" t="s">
        <v>81</v>
      </c>
      <c r="K1951" s="51" t="str">
        <f ca="1">LeaveTracker[[#This Row],[Days]]&amp;" "&amp;LeaveTracker[[#This Row],[Type of Leave]]</f>
        <v>1 SL</v>
      </c>
      <c r="L1951" s="23">
        <f ca="1">NETWORKDAYS(LeaveTracker[[#This Row],[Start Date]],LeaveTracker[[#This Row],[End Date]],lstHolidays)</f>
        <v>1</v>
      </c>
      <c r="M1951" s="27"/>
    </row>
    <row r="1952" spans="1:13" ht="30" customHeight="1" x14ac:dyDescent="0.3">
      <c r="A1952" s="27">
        <v>440</v>
      </c>
      <c r="B1952" s="31">
        <v>43915</v>
      </c>
      <c r="C1952" s="31">
        <v>43852</v>
      </c>
      <c r="D1952" s="20" t="s">
        <v>939</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56" t="s">
        <v>299</v>
      </c>
      <c r="J1952" s="43" t="s">
        <v>845</v>
      </c>
      <c r="K1952" s="51" t="str">
        <f ca="1">LeaveTracker[[#This Row],[Days]]&amp;" "&amp;LeaveTracker[[#This Row],[Type of Leave]]</f>
        <v>3 OTHER</v>
      </c>
      <c r="L1952" s="23">
        <f ca="1">NETWORKDAYS(LeaveTracker[[#This Row],[Start Date]],LeaveTracker[[#This Row],[End Date]],lstHolidays)</f>
        <v>3</v>
      </c>
      <c r="M1952" s="27"/>
    </row>
    <row r="1953" spans="1:13" ht="30" customHeight="1" x14ac:dyDescent="0.3">
      <c r="A1953" s="27">
        <v>440</v>
      </c>
      <c r="B1953" s="31">
        <v>43915</v>
      </c>
      <c r="C1953" s="31">
        <v>43852</v>
      </c>
      <c r="D1953" s="20" t="s">
        <v>939</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56" t="s">
        <v>299</v>
      </c>
      <c r="J1953" s="43" t="s">
        <v>845</v>
      </c>
      <c r="K1953" s="51" t="str">
        <f ca="1">LeaveTracker[[#This Row],[Days]]&amp;" "&amp;LeaveTracker[[#This Row],[Type of Leave]]</f>
        <v>2 OTHER</v>
      </c>
      <c r="L1953" s="23">
        <f ca="1">NETWORKDAYS(LeaveTracker[[#This Row],[Start Date]],LeaveTracker[[#This Row],[End Date]],lstHolidays)</f>
        <v>2</v>
      </c>
      <c r="M1953" s="27"/>
    </row>
    <row r="1954" spans="1:13" ht="30" customHeight="1" x14ac:dyDescent="0.3">
      <c r="A1954" s="27">
        <v>441</v>
      </c>
      <c r="B1954" s="31">
        <v>43915</v>
      </c>
      <c r="C1954" s="31">
        <v>43848</v>
      </c>
      <c r="D1954" s="19" t="s">
        <v>373</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56" t="s">
        <v>299</v>
      </c>
      <c r="J1954" s="43" t="s">
        <v>214</v>
      </c>
      <c r="K1954" s="51" t="str">
        <f ca="1">LeaveTracker[[#This Row],[Days]]&amp;" "&amp;LeaveTracker[[#This Row],[Type of Leave]]</f>
        <v>1 OTHER</v>
      </c>
      <c r="L1954" s="23">
        <f ca="1">NETWORKDAYS(LeaveTracker[[#This Row],[Start Date]],LeaveTracker[[#This Row],[End Date]],lstHolidays)</f>
        <v>1</v>
      </c>
      <c r="M1954" s="27"/>
    </row>
    <row r="1955" spans="1:13" ht="30" customHeight="1" x14ac:dyDescent="0.3">
      <c r="A1955" s="27">
        <v>442</v>
      </c>
      <c r="B1955" s="31">
        <v>43915</v>
      </c>
      <c r="C1955" s="31">
        <v>43875</v>
      </c>
      <c r="D1955" s="20" t="s">
        <v>373</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56" t="s">
        <v>299</v>
      </c>
      <c r="J1955" s="43" t="s">
        <v>845</v>
      </c>
      <c r="K1955" s="51" t="str">
        <f ca="1">LeaveTracker[[#This Row],[Days]]&amp;" "&amp;LeaveTracker[[#This Row],[Type of Leave]]</f>
        <v>1 OTHER</v>
      </c>
      <c r="L1955" s="23">
        <f ca="1">NETWORKDAYS(LeaveTracker[[#This Row],[Start Date]],LeaveTracker[[#This Row],[End Date]],lstHolidays)</f>
        <v>1</v>
      </c>
      <c r="M1955" s="27"/>
    </row>
    <row r="1956" spans="1:13" ht="30" customHeight="1" x14ac:dyDescent="0.3">
      <c r="A1956" s="27">
        <v>442</v>
      </c>
      <c r="B1956" s="31">
        <v>43915</v>
      </c>
      <c r="C1956" s="31">
        <v>43875</v>
      </c>
      <c r="D1956" s="20" t="s">
        <v>373</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56" t="s">
        <v>299</v>
      </c>
      <c r="J1956" s="43" t="s">
        <v>845</v>
      </c>
      <c r="K1956" s="51" t="str">
        <f ca="1">LeaveTracker[[#This Row],[Days]]&amp;" "&amp;LeaveTracker[[#This Row],[Type of Leave]]</f>
        <v>1 OTHER</v>
      </c>
      <c r="L1956" s="23">
        <f ca="1">NETWORKDAYS(LeaveTracker[[#This Row],[Start Date]],LeaveTracker[[#This Row],[End Date]],lstHolidays)</f>
        <v>1</v>
      </c>
      <c r="M1956" s="27"/>
    </row>
    <row r="1957" spans="1:13" ht="30" customHeight="1" x14ac:dyDescent="0.3">
      <c r="A1957" s="27">
        <v>443</v>
      </c>
      <c r="B1957" s="31">
        <v>43915</v>
      </c>
      <c r="C1957" s="31">
        <v>43859</v>
      </c>
      <c r="D1957" s="20" t="s">
        <v>373</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56" t="s">
        <v>299</v>
      </c>
      <c r="J1957" s="43" t="s">
        <v>845</v>
      </c>
      <c r="K1957" s="51" t="str">
        <f ca="1">LeaveTracker[[#This Row],[Days]]&amp;" "&amp;LeaveTracker[[#This Row],[Type of Leave]]</f>
        <v>1 OTHER</v>
      </c>
      <c r="L1957" s="23">
        <f ca="1">NETWORKDAYS(LeaveTracker[[#This Row],[Start Date]],LeaveTracker[[#This Row],[End Date]],lstHolidays)</f>
        <v>1</v>
      </c>
      <c r="M1957" s="27"/>
    </row>
    <row r="1958" spans="1:13" ht="30" customHeight="1" x14ac:dyDescent="0.3">
      <c r="A1958" s="27">
        <v>444</v>
      </c>
      <c r="B1958" s="31">
        <v>43915</v>
      </c>
      <c r="C1958" s="31">
        <v>43892</v>
      </c>
      <c r="D1958" s="19" t="s">
        <v>413</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56" t="s">
        <v>81</v>
      </c>
      <c r="K1958" s="51" t="str">
        <f ca="1">LeaveTracker[[#This Row],[Days]]&amp;" "&amp;LeaveTracker[[#This Row],[Type of Leave]]</f>
        <v>1 SL</v>
      </c>
      <c r="L1958" s="23">
        <f ca="1">NETWORKDAYS(LeaveTracker[[#This Row],[Start Date]],LeaveTracker[[#This Row],[End Date]],lstHolidays)</f>
        <v>1</v>
      </c>
      <c r="M1958" s="27"/>
    </row>
    <row r="1959" spans="1:13" ht="30" customHeight="1" x14ac:dyDescent="0.3">
      <c r="A1959" s="27">
        <v>444</v>
      </c>
      <c r="B1959" s="31">
        <v>43915</v>
      </c>
      <c r="C1959" s="31">
        <v>43892</v>
      </c>
      <c r="D1959" s="19" t="s">
        <v>413</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56" t="s">
        <v>81</v>
      </c>
      <c r="K1959" s="51" t="str">
        <f ca="1">LeaveTracker[[#This Row],[Days]]&amp;" "&amp;LeaveTracker[[#This Row],[Type of Leave]]</f>
        <v>1 SL</v>
      </c>
      <c r="L1959" s="23">
        <f ca="1">NETWORKDAYS(LeaveTracker[[#This Row],[Start Date]],LeaveTracker[[#This Row],[End Date]],lstHolidays)</f>
        <v>1</v>
      </c>
      <c r="M1959" s="27"/>
    </row>
    <row r="1960" spans="1:13" ht="30" customHeight="1" x14ac:dyDescent="0.3">
      <c r="A1960" s="27">
        <v>444</v>
      </c>
      <c r="B1960" s="31">
        <v>43915</v>
      </c>
      <c r="C1960" s="31">
        <v>43892</v>
      </c>
      <c r="D1960" s="19" t="s">
        <v>413</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56" t="s">
        <v>81</v>
      </c>
      <c r="K1960" s="51" t="str">
        <f ca="1">LeaveTracker[[#This Row],[Days]]&amp;" "&amp;LeaveTracker[[#This Row],[Type of Leave]]</f>
        <v>1 SL</v>
      </c>
      <c r="L1960" s="23">
        <f ca="1">NETWORKDAYS(LeaveTracker[[#This Row],[Start Date]],LeaveTracker[[#This Row],[End Date]],lstHolidays)</f>
        <v>1</v>
      </c>
      <c r="M1960" s="27"/>
    </row>
    <row r="1961" spans="1:13" ht="30" customHeight="1" x14ac:dyDescent="0.3">
      <c r="A1961" s="27">
        <v>445</v>
      </c>
      <c r="B1961" s="31">
        <v>43915</v>
      </c>
      <c r="C1961" s="31">
        <v>43859</v>
      </c>
      <c r="D1961" s="20" t="s">
        <v>413</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56" t="s">
        <v>299</v>
      </c>
      <c r="J1961" s="43" t="s">
        <v>845</v>
      </c>
      <c r="K1961" s="51" t="str">
        <f ca="1">LeaveTracker[[#This Row],[Days]]&amp;" "&amp;LeaveTracker[[#This Row],[Type of Leave]]</f>
        <v>1 OTHER</v>
      </c>
      <c r="L1961" s="23">
        <f ca="1">NETWORKDAYS(LeaveTracker[[#This Row],[Start Date]],LeaveTracker[[#This Row],[End Date]],lstHolidays)</f>
        <v>1</v>
      </c>
      <c r="M1961" s="27"/>
    </row>
    <row r="1962" spans="1:13" ht="30" customHeight="1" x14ac:dyDescent="0.3">
      <c r="A1962" s="27">
        <v>446</v>
      </c>
      <c r="B1962" s="31">
        <v>43915</v>
      </c>
      <c r="C1962" s="31">
        <v>43859</v>
      </c>
      <c r="D1962" s="20" t="s">
        <v>413</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56" t="s">
        <v>299</v>
      </c>
      <c r="J1962" s="43" t="s">
        <v>845</v>
      </c>
      <c r="K1962" s="51" t="str">
        <f ca="1">LeaveTracker[[#This Row],[Days]]&amp;" "&amp;LeaveTracker[[#This Row],[Type of Leave]]</f>
        <v>1 OTHER</v>
      </c>
      <c r="L1962" s="23">
        <f ca="1">NETWORKDAYS(LeaveTracker[[#This Row],[Start Date]],LeaveTracker[[#This Row],[End Date]],lstHolidays)</f>
        <v>1</v>
      </c>
      <c r="M1962" s="27"/>
    </row>
    <row r="1963" spans="1:13" ht="30" customHeight="1" x14ac:dyDescent="0.3">
      <c r="A1963" s="27">
        <v>445</v>
      </c>
      <c r="B1963" s="31">
        <v>43915</v>
      </c>
      <c r="C1963" s="31">
        <v>43859</v>
      </c>
      <c r="D1963" s="20" t="s">
        <v>413</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56" t="s">
        <v>299</v>
      </c>
      <c r="J1963" s="43" t="s">
        <v>845</v>
      </c>
      <c r="K1963" s="51" t="str">
        <f ca="1">LeaveTracker[[#This Row],[Days]]&amp;" "&amp;LeaveTracker[[#This Row],[Type of Leave]]</f>
        <v>1 OTHER</v>
      </c>
      <c r="L1963" s="23">
        <f ca="1">NETWORKDAYS(LeaveTracker[[#This Row],[Start Date]],LeaveTracker[[#This Row],[End Date]],lstHolidays)</f>
        <v>1</v>
      </c>
      <c r="M1963" s="27"/>
    </row>
    <row r="1964" spans="1:13" ht="30" customHeight="1" x14ac:dyDescent="0.3">
      <c r="A1964" s="27">
        <v>446</v>
      </c>
      <c r="B1964" s="31">
        <v>43915</v>
      </c>
      <c r="C1964" s="31">
        <v>43889</v>
      </c>
      <c r="D1964" s="19" t="s">
        <v>837</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56" t="s">
        <v>82</v>
      </c>
      <c r="K1964" s="51" t="str">
        <f ca="1">LeaveTracker[[#This Row],[Days]]&amp;" "&amp;LeaveTracker[[#This Row],[Type of Leave]]</f>
        <v>1 VL</v>
      </c>
      <c r="L1964" s="23">
        <f ca="1">NETWORKDAYS(LeaveTracker[[#This Row],[Start Date]],LeaveTracker[[#This Row],[End Date]],lstHolidays)</f>
        <v>1</v>
      </c>
      <c r="M1964" s="27"/>
    </row>
    <row r="1965" spans="1:13" ht="30" customHeight="1" x14ac:dyDescent="0.3">
      <c r="A1965" s="27">
        <v>446</v>
      </c>
      <c r="B1965" s="31">
        <v>43915</v>
      </c>
      <c r="C1965" s="31">
        <v>43889</v>
      </c>
      <c r="D1965" s="19" t="s">
        <v>837</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56" t="s">
        <v>82</v>
      </c>
      <c r="K1965" s="51" t="str">
        <f ca="1">LeaveTracker[[#This Row],[Days]]&amp;" "&amp;LeaveTracker[[#This Row],[Type of Leave]]</f>
        <v>1 VL</v>
      </c>
      <c r="L1965" s="23">
        <f ca="1">NETWORKDAYS(LeaveTracker[[#This Row],[Start Date]],LeaveTracker[[#This Row],[End Date]],lstHolidays)</f>
        <v>1</v>
      </c>
      <c r="M1965" s="27"/>
    </row>
    <row r="1966" spans="1:13" ht="30" customHeight="1" x14ac:dyDescent="0.3">
      <c r="A1966" s="27">
        <v>447</v>
      </c>
      <c r="B1966" s="31">
        <v>43915</v>
      </c>
      <c r="C1966" s="31">
        <v>43872</v>
      </c>
      <c r="D1966" s="20" t="s">
        <v>837</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56" t="s">
        <v>299</v>
      </c>
      <c r="J1966" s="43" t="s">
        <v>845</v>
      </c>
      <c r="K1966" s="51" t="str">
        <f ca="1">LeaveTracker[[#This Row],[Days]]&amp;" "&amp;LeaveTracker[[#This Row],[Type of Leave]]</f>
        <v>2 OTHER</v>
      </c>
      <c r="L1966" s="23">
        <f ca="1">NETWORKDAYS(LeaveTracker[[#This Row],[Start Date]],LeaveTracker[[#This Row],[End Date]],lstHolidays)</f>
        <v>2</v>
      </c>
      <c r="M1966" s="27"/>
    </row>
    <row r="1967" spans="1:13" ht="30" customHeight="1" x14ac:dyDescent="0.3">
      <c r="A1967" s="27">
        <v>448</v>
      </c>
      <c r="B1967" s="31">
        <v>43915</v>
      </c>
      <c r="C1967" s="31">
        <v>43864</v>
      </c>
      <c r="D1967" s="20" t="s">
        <v>837</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56" t="s">
        <v>299</v>
      </c>
      <c r="J1967" s="43" t="s">
        <v>845</v>
      </c>
      <c r="K1967" s="51" t="str">
        <f ca="1">LeaveTracker[[#This Row],[Days]]&amp;" "&amp;LeaveTracker[[#This Row],[Type of Leave]]</f>
        <v>2 OTHER</v>
      </c>
      <c r="L1967" s="23">
        <f ca="1">NETWORKDAYS(LeaveTracker[[#This Row],[Start Date]],LeaveTracker[[#This Row],[End Date]],lstHolidays)</f>
        <v>2</v>
      </c>
      <c r="M1967" s="27"/>
    </row>
    <row r="1968" spans="1:13" ht="30" customHeight="1" x14ac:dyDescent="0.3">
      <c r="A1968" s="27">
        <v>449</v>
      </c>
      <c r="B1968" s="31">
        <v>43915</v>
      </c>
      <c r="C1968" s="31">
        <v>43850</v>
      </c>
      <c r="D1968" s="20" t="s">
        <v>837</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56" t="s">
        <v>299</v>
      </c>
      <c r="J1968" s="43" t="s">
        <v>845</v>
      </c>
      <c r="K1968" s="51" t="str">
        <f ca="1">LeaveTracker[[#This Row],[Days]]&amp;" "&amp;LeaveTracker[[#This Row],[Type of Leave]]</f>
        <v>1 OTHER</v>
      </c>
      <c r="L1968" s="23">
        <f ca="1">NETWORKDAYS(LeaveTracker[[#This Row],[Start Date]],LeaveTracker[[#This Row],[End Date]],lstHolidays)</f>
        <v>1</v>
      </c>
      <c r="M1968" s="27"/>
    </row>
    <row r="1969" spans="1:13" ht="30" customHeight="1" x14ac:dyDescent="0.3">
      <c r="A1969" s="27">
        <v>450</v>
      </c>
      <c r="B1969" s="31">
        <v>43915</v>
      </c>
      <c r="C1969" s="31">
        <v>43838</v>
      </c>
      <c r="D1969" s="20" t="s">
        <v>837</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56" t="s">
        <v>299</v>
      </c>
      <c r="J1969" s="43" t="s">
        <v>729</v>
      </c>
      <c r="K1969" s="51" t="str">
        <f ca="1">LeaveTracker[[#This Row],[Days]]&amp;" "&amp;LeaveTracker[[#This Row],[Type of Leave]]</f>
        <v>1 OTHER</v>
      </c>
      <c r="L1969" s="23">
        <f ca="1">NETWORKDAYS(LeaveTracker[[#This Row],[Start Date]],LeaveTracker[[#This Row],[End Date]],lstHolidays)</f>
        <v>1</v>
      </c>
      <c r="M1969" s="27"/>
    </row>
    <row r="1970" spans="1:13" ht="30" customHeight="1" x14ac:dyDescent="0.3">
      <c r="A1970" s="27">
        <v>451</v>
      </c>
      <c r="B1970" s="31">
        <v>43915</v>
      </c>
      <c r="C1970" s="31">
        <v>43860</v>
      </c>
      <c r="D1970" s="19" t="s">
        <v>404</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56" t="s">
        <v>299</v>
      </c>
      <c r="J1970" s="43" t="s">
        <v>845</v>
      </c>
      <c r="K1970" s="51" t="str">
        <f>LeaveTracker[[#This Row],[Days]]&amp;" "&amp;LeaveTracker[[#This Row],[Type of Leave]]</f>
        <v>1 OTHER</v>
      </c>
      <c r="L1970" s="23">
        <v>1</v>
      </c>
      <c r="M1970" s="27"/>
    </row>
    <row r="1971" spans="1:13" ht="30" customHeight="1" x14ac:dyDescent="0.3">
      <c r="A1971" s="27">
        <v>451</v>
      </c>
      <c r="B1971" s="31">
        <v>43915</v>
      </c>
      <c r="C1971" s="31">
        <v>43860</v>
      </c>
      <c r="D1971" s="19" t="s">
        <v>404</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56" t="s">
        <v>299</v>
      </c>
      <c r="J1971" s="43" t="s">
        <v>845</v>
      </c>
      <c r="K1971" s="51" t="str">
        <f ca="1">LeaveTracker[[#This Row],[Days]]&amp;" "&amp;LeaveTracker[[#This Row],[Type of Leave]]</f>
        <v>1 OTHER</v>
      </c>
      <c r="L1971" s="23">
        <f ca="1">NETWORKDAYS(LeaveTracker[[#This Row],[Start Date]],LeaveTracker[[#This Row],[End Date]],lstHolidays)</f>
        <v>1</v>
      </c>
      <c r="M1971" s="27"/>
    </row>
    <row r="1972" spans="1:13" ht="30" customHeight="1" x14ac:dyDescent="0.3">
      <c r="A1972" s="27">
        <v>451</v>
      </c>
      <c r="B1972" s="31">
        <v>43915</v>
      </c>
      <c r="C1972" s="31">
        <v>43860</v>
      </c>
      <c r="D1972" s="19" t="s">
        <v>404</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56" t="s">
        <v>299</v>
      </c>
      <c r="J1972" s="43" t="s">
        <v>845</v>
      </c>
      <c r="K1972" s="51" t="str">
        <f>LeaveTracker[[#This Row],[Days]]&amp;" "&amp;LeaveTracker[[#This Row],[Type of Leave]]</f>
        <v>1 OTHER</v>
      </c>
      <c r="L1972" s="23">
        <v>1</v>
      </c>
      <c r="M1972" s="27"/>
    </row>
    <row r="1973" spans="1:13" ht="30" customHeight="1" x14ac:dyDescent="0.3">
      <c r="A1973" s="27">
        <v>451</v>
      </c>
      <c r="B1973" s="31">
        <v>43915</v>
      </c>
      <c r="C1973" s="31">
        <v>43860</v>
      </c>
      <c r="D1973" s="19" t="s">
        <v>404</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56" t="s">
        <v>299</v>
      </c>
      <c r="J1973" s="43" t="s">
        <v>845</v>
      </c>
      <c r="K1973" s="51" t="str">
        <f ca="1">LeaveTracker[[#This Row],[Days]]&amp;" "&amp;LeaveTracker[[#This Row],[Type of Leave]]</f>
        <v>1 OTHER</v>
      </c>
      <c r="L1973" s="23">
        <f ca="1">NETWORKDAYS(LeaveTracker[[#This Row],[Start Date]],LeaveTracker[[#This Row],[End Date]],lstHolidays)</f>
        <v>1</v>
      </c>
      <c r="M1973" s="27"/>
    </row>
    <row r="1974" spans="1:13" ht="30" customHeight="1" x14ac:dyDescent="0.3">
      <c r="A1974" s="27">
        <v>452</v>
      </c>
      <c r="B1974" s="31">
        <v>43915</v>
      </c>
      <c r="C1974" s="31">
        <v>43901</v>
      </c>
      <c r="D1974" s="19" t="s">
        <v>947</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56" t="s">
        <v>81</v>
      </c>
      <c r="K1974" s="51" t="str">
        <f ca="1">LeaveTracker[[#This Row],[Days]]&amp;" "&amp;LeaveTracker[[#This Row],[Type of Leave]]</f>
        <v>1 SL</v>
      </c>
      <c r="L1974" s="23">
        <f ca="1">NETWORKDAYS(LeaveTracker[[#This Row],[Start Date]],LeaveTracker[[#This Row],[End Date]],lstHolidays)</f>
        <v>1</v>
      </c>
      <c r="M1974" s="27"/>
    </row>
    <row r="1975" spans="1:13" ht="30" customHeight="1" x14ac:dyDescent="0.3">
      <c r="A1975" s="27">
        <v>453</v>
      </c>
      <c r="B1975" s="31">
        <v>43915</v>
      </c>
      <c r="C1975" s="31">
        <v>43859</v>
      </c>
      <c r="D1975" s="19" t="s">
        <v>947</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56" t="s">
        <v>299</v>
      </c>
      <c r="J1975" s="43" t="s">
        <v>845</v>
      </c>
      <c r="K1975" s="51" t="str">
        <f ca="1">LeaveTracker[[#This Row],[Days]]&amp;" "&amp;LeaveTracker[[#This Row],[Type of Leave]]</f>
        <v>1 OTHER</v>
      </c>
      <c r="L1975" s="23">
        <f ca="1">NETWORKDAYS(LeaveTracker[[#This Row],[Start Date]],LeaveTracker[[#This Row],[End Date]],lstHolidays)</f>
        <v>1</v>
      </c>
      <c r="M1975" s="27"/>
    </row>
    <row r="1976" spans="1:13" ht="30" customHeight="1" x14ac:dyDescent="0.3">
      <c r="A1976" s="27">
        <v>453</v>
      </c>
      <c r="B1976" s="31">
        <v>43915</v>
      </c>
      <c r="C1976" s="31">
        <v>43859</v>
      </c>
      <c r="D1976" s="19" t="s">
        <v>947</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56" t="s">
        <v>299</v>
      </c>
      <c r="J1976" s="43" t="s">
        <v>845</v>
      </c>
      <c r="K1976" s="51" t="str">
        <f ca="1">LeaveTracker[[#This Row],[Days]]&amp;" "&amp;LeaveTracker[[#This Row],[Type of Leave]]</f>
        <v>1 OTHER</v>
      </c>
      <c r="L1976" s="23">
        <f ca="1">NETWORKDAYS(LeaveTracker[[#This Row],[Start Date]],LeaveTracker[[#This Row],[End Date]],lstHolidays)</f>
        <v>1</v>
      </c>
      <c r="M1976" s="27"/>
    </row>
    <row r="1977" spans="1:13" ht="30" customHeight="1" x14ac:dyDescent="0.3">
      <c r="A1977" s="27">
        <v>453</v>
      </c>
      <c r="B1977" s="31">
        <v>43915</v>
      </c>
      <c r="C1977" s="31">
        <v>43859</v>
      </c>
      <c r="D1977" s="19" t="s">
        <v>947</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56" t="s">
        <v>299</v>
      </c>
      <c r="J1977" s="43" t="s">
        <v>845</v>
      </c>
      <c r="K1977" s="51" t="str">
        <f ca="1">LeaveTracker[[#This Row],[Days]]&amp;" "&amp;LeaveTracker[[#This Row],[Type of Leave]]</f>
        <v>2 OTHER</v>
      </c>
      <c r="L1977" s="23">
        <f ca="1">NETWORKDAYS(LeaveTracker[[#This Row],[Start Date]],LeaveTracker[[#This Row],[End Date]],lstHolidays)</f>
        <v>2</v>
      </c>
      <c r="M1977" s="27"/>
    </row>
    <row r="1978" spans="1:13" ht="30" customHeight="1" x14ac:dyDescent="0.3">
      <c r="A1978" s="27">
        <v>453</v>
      </c>
      <c r="B1978" s="31">
        <v>43915</v>
      </c>
      <c r="C1978" s="31">
        <v>43859</v>
      </c>
      <c r="D1978" s="19" t="s">
        <v>947</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56" t="s">
        <v>299</v>
      </c>
      <c r="J1978" s="43" t="s">
        <v>845</v>
      </c>
      <c r="K1978" s="51" t="str">
        <f ca="1">LeaveTracker[[#This Row],[Days]]&amp;" "&amp;LeaveTracker[[#This Row],[Type of Leave]]</f>
        <v>1 OTHER</v>
      </c>
      <c r="L1978" s="23">
        <f ca="1">NETWORKDAYS(LeaveTracker[[#This Row],[Start Date]],LeaveTracker[[#This Row],[End Date]],lstHolidays)</f>
        <v>1</v>
      </c>
      <c r="M1978" s="27"/>
    </row>
    <row r="1979" spans="1:13" ht="30" customHeight="1" x14ac:dyDescent="0.3">
      <c r="A1979" s="27">
        <v>454</v>
      </c>
      <c r="B1979" s="31">
        <v>43915</v>
      </c>
      <c r="C1979" s="31">
        <v>43841</v>
      </c>
      <c r="D1979" s="20" t="s">
        <v>947</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56" t="s">
        <v>81</v>
      </c>
      <c r="K1979" s="51" t="str">
        <f ca="1">LeaveTracker[[#This Row],[Days]]&amp;" "&amp;LeaveTracker[[#This Row],[Type of Leave]]</f>
        <v>1 SL</v>
      </c>
      <c r="L1979" s="23">
        <f ca="1">NETWORKDAYS(LeaveTracker[[#This Row],[Start Date]],LeaveTracker[[#This Row],[End Date]],lstHolidays)</f>
        <v>1</v>
      </c>
      <c r="M1979" s="27"/>
    </row>
    <row r="1980" spans="1:13" ht="30" customHeight="1" x14ac:dyDescent="0.3">
      <c r="A1980" s="27">
        <v>455</v>
      </c>
      <c r="B1980" s="31">
        <v>43915</v>
      </c>
      <c r="C1980" s="31">
        <v>43841</v>
      </c>
      <c r="D1980" s="20" t="s">
        <v>947</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56" t="s">
        <v>299</v>
      </c>
      <c r="J1980" s="43" t="s">
        <v>729</v>
      </c>
      <c r="K1980" s="51" t="str">
        <f ca="1">LeaveTracker[[#This Row],[Days]]&amp;" "&amp;LeaveTracker[[#This Row],[Type of Leave]]</f>
        <v>1 OTHER</v>
      </c>
      <c r="L1980" s="23">
        <f ca="1">NETWORKDAYS(LeaveTracker[[#This Row],[Start Date]],LeaveTracker[[#This Row],[End Date]],lstHolidays)</f>
        <v>1</v>
      </c>
      <c r="M1980" s="27"/>
    </row>
    <row r="1981" spans="1:13" ht="30" customHeight="1" x14ac:dyDescent="0.3">
      <c r="A1981" s="27">
        <v>456</v>
      </c>
      <c r="B1981" s="31">
        <v>43915</v>
      </c>
      <c r="C1981" s="31">
        <v>43836</v>
      </c>
      <c r="D1981" s="19" t="s">
        <v>762</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56" t="s">
        <v>82</v>
      </c>
      <c r="K1981" s="51" t="str">
        <f ca="1">LeaveTracker[[#This Row],[Days]]&amp;" "&amp;LeaveTracker[[#This Row],[Type of Leave]]</f>
        <v>2 VL</v>
      </c>
      <c r="L1981" s="23">
        <f ca="1">NETWORKDAYS(LeaveTracker[[#This Row],[Start Date]],LeaveTracker[[#This Row],[End Date]],lstHolidays)</f>
        <v>2</v>
      </c>
      <c r="M1981" s="27"/>
    </row>
    <row r="1982" spans="1:13" ht="30" customHeight="1" x14ac:dyDescent="0.3">
      <c r="A1982" s="27">
        <v>457</v>
      </c>
      <c r="B1982" s="31">
        <v>43915</v>
      </c>
      <c r="C1982" s="31">
        <v>43871</v>
      </c>
      <c r="D1982" s="19" t="s">
        <v>762</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56" t="s">
        <v>299</v>
      </c>
      <c r="J1982" s="43" t="s">
        <v>845</v>
      </c>
      <c r="K1982" s="51" t="str">
        <f ca="1">LeaveTracker[[#This Row],[Days]]&amp;" "&amp;LeaveTracker[[#This Row],[Type of Leave]]</f>
        <v>1 OTHER</v>
      </c>
      <c r="L1982" s="23">
        <f ca="1">NETWORKDAYS(LeaveTracker[[#This Row],[Start Date]],LeaveTracker[[#This Row],[End Date]],lstHolidays)</f>
        <v>1</v>
      </c>
      <c r="M1982" s="27"/>
    </row>
    <row r="1983" spans="1:13" ht="30" customHeight="1" x14ac:dyDescent="0.3">
      <c r="A1983" s="27">
        <v>458</v>
      </c>
      <c r="B1983" s="31">
        <v>43915</v>
      </c>
      <c r="D1983" s="20" t="s">
        <v>762</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56" t="s">
        <v>299</v>
      </c>
      <c r="J1983" s="43" t="s">
        <v>845</v>
      </c>
      <c r="K1983" s="51" t="str">
        <f ca="1">LeaveTracker[[#This Row],[Days]]&amp;" "&amp;LeaveTracker[[#This Row],[Type of Leave]]</f>
        <v>1 OTHER</v>
      </c>
      <c r="L1983" s="23">
        <f ca="1">NETWORKDAYS(LeaveTracker[[#This Row],[Start Date]],LeaveTracker[[#This Row],[End Date]],lstHolidays)</f>
        <v>1</v>
      </c>
      <c r="M1983" s="27"/>
    </row>
    <row r="1984" spans="1:13" ht="30" customHeight="1" x14ac:dyDescent="0.3">
      <c r="A1984" s="27">
        <v>459</v>
      </c>
      <c r="B1984" s="31">
        <v>43915</v>
      </c>
      <c r="D1984" s="20" t="s">
        <v>762</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56" t="s">
        <v>299</v>
      </c>
      <c r="J1984" s="43" t="s">
        <v>845</v>
      </c>
      <c r="K1984" s="51" t="str">
        <f ca="1">LeaveTracker[[#This Row],[Days]]&amp;" "&amp;LeaveTracker[[#This Row],[Type of Leave]]</f>
        <v>1 OTHER</v>
      </c>
      <c r="L1984" s="23">
        <f ca="1">NETWORKDAYS(LeaveTracker[[#This Row],[Start Date]],LeaveTracker[[#This Row],[End Date]],lstHolidays)</f>
        <v>1</v>
      </c>
      <c r="M1984" s="27"/>
    </row>
    <row r="1985" spans="1:13" ht="30" customHeight="1" x14ac:dyDescent="0.3">
      <c r="A1985" s="27">
        <v>460</v>
      </c>
      <c r="B1985" s="31">
        <v>43915</v>
      </c>
      <c r="C1985" s="31">
        <v>43860</v>
      </c>
      <c r="D1985" s="35" t="s">
        <v>448</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56" t="s">
        <v>299</v>
      </c>
      <c r="J1985" s="43" t="s">
        <v>845</v>
      </c>
      <c r="K1985" s="51" t="str">
        <f ca="1">LeaveTracker[[#This Row],[Days]]&amp;" "&amp;LeaveTracker[[#This Row],[Type of Leave]]</f>
        <v>5 OTHER</v>
      </c>
      <c r="L1985" s="23">
        <f ca="1">NETWORKDAYS(LeaveTracker[[#This Row],[Start Date]],LeaveTracker[[#This Row],[End Date]],lstHolidays)</f>
        <v>5</v>
      </c>
      <c r="M1985" s="27"/>
    </row>
    <row r="1986" spans="1:13" ht="30" customHeight="1" x14ac:dyDescent="0.3">
      <c r="A1986" s="27">
        <v>461</v>
      </c>
      <c r="B1986" s="31">
        <v>43915</v>
      </c>
      <c r="C1986" s="31">
        <v>43895</v>
      </c>
      <c r="D1986" s="19" t="s">
        <v>866</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56" t="s">
        <v>81</v>
      </c>
      <c r="K1986" s="51" t="str">
        <f ca="1">LeaveTracker[[#This Row],[Days]]&amp;" "&amp;LeaveTracker[[#This Row],[Type of Leave]]</f>
        <v>1 SL</v>
      </c>
      <c r="L1986" s="23">
        <f ca="1">NETWORKDAYS(LeaveTracker[[#This Row],[Start Date]],LeaveTracker[[#This Row],[End Date]],lstHolidays)</f>
        <v>1</v>
      </c>
      <c r="M1986" s="27"/>
    </row>
    <row r="1987" spans="1:13" ht="30" customHeight="1" x14ac:dyDescent="0.3">
      <c r="A1987" s="27">
        <v>462</v>
      </c>
      <c r="B1987" s="31">
        <v>43915</v>
      </c>
      <c r="C1987" s="31">
        <v>43865</v>
      </c>
      <c r="D1987" s="19" t="s">
        <v>866</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56" t="s">
        <v>299</v>
      </c>
      <c r="J1987" s="43" t="s">
        <v>845</v>
      </c>
      <c r="K1987" s="51" t="str">
        <f ca="1">LeaveTracker[[#This Row],[Days]]&amp;" "&amp;LeaveTracker[[#This Row],[Type of Leave]]</f>
        <v>1 OTHER</v>
      </c>
      <c r="L1987" s="23">
        <f ca="1">NETWORKDAYS(LeaveTracker[[#This Row],[Start Date]],LeaveTracker[[#This Row],[End Date]],lstHolidays)</f>
        <v>1</v>
      </c>
      <c r="M1987" s="27"/>
    </row>
    <row r="1988" spans="1:13" ht="30" customHeight="1" x14ac:dyDescent="0.3">
      <c r="A1988" s="27">
        <v>462</v>
      </c>
      <c r="B1988" s="31">
        <v>43915</v>
      </c>
      <c r="C1988" s="31">
        <v>43865</v>
      </c>
      <c r="D1988" s="19" t="s">
        <v>866</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56" t="s">
        <v>299</v>
      </c>
      <c r="J1988" s="43" t="s">
        <v>845</v>
      </c>
      <c r="K1988" s="51" t="str">
        <f ca="1">LeaveTracker[[#This Row],[Days]]&amp;" "&amp;LeaveTracker[[#This Row],[Type of Leave]]</f>
        <v>2 OTHER</v>
      </c>
      <c r="L1988" s="23">
        <f ca="1">NETWORKDAYS(LeaveTracker[[#This Row],[Start Date]],LeaveTracker[[#This Row],[End Date]],lstHolidays)</f>
        <v>2</v>
      </c>
      <c r="M1988" s="27"/>
    </row>
    <row r="1989" spans="1:13" ht="30" customHeight="1" x14ac:dyDescent="0.3">
      <c r="A1989" s="27">
        <v>463</v>
      </c>
      <c r="B1989" s="31">
        <v>43915</v>
      </c>
      <c r="C1989" s="31">
        <v>43876</v>
      </c>
      <c r="D1989" s="20" t="s">
        <v>866</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56" t="s">
        <v>81</v>
      </c>
      <c r="K1989" s="51" t="str">
        <f ca="1">LeaveTracker[[#This Row],[Days]]&amp;" "&amp;LeaveTracker[[#This Row],[Type of Leave]]</f>
        <v>1 SL</v>
      </c>
      <c r="L1989" s="23">
        <f ca="1">NETWORKDAYS(LeaveTracker[[#This Row],[Start Date]],LeaveTracker[[#This Row],[End Date]],lstHolidays)</f>
        <v>1</v>
      </c>
      <c r="M1989" s="27"/>
    </row>
    <row r="1990" spans="1:13" ht="30"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56" t="s">
        <v>299</v>
      </c>
      <c r="J1990" s="43" t="s">
        <v>845</v>
      </c>
      <c r="K1990" s="51" t="str">
        <f ca="1">LeaveTracker[[#This Row],[Days]]&amp;" "&amp;LeaveTracker[[#This Row],[Type of Leave]]</f>
        <v>4 OTHER</v>
      </c>
      <c r="L1990" s="23">
        <f ca="1">NETWORKDAYS(LeaveTracker[[#This Row],[Start Date]],LeaveTracker[[#This Row],[End Date]],lstHolidays)</f>
        <v>4</v>
      </c>
      <c r="M1990" s="27"/>
    </row>
    <row r="1991" spans="1:13" ht="30"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56" t="s">
        <v>299</v>
      </c>
      <c r="J1991" s="43" t="s">
        <v>845</v>
      </c>
      <c r="K1991" s="51" t="str">
        <f ca="1">LeaveTracker[[#This Row],[Days]]&amp;" "&amp;LeaveTracker[[#This Row],[Type of Leave]]</f>
        <v>1 OTHER</v>
      </c>
      <c r="L1991" s="23">
        <f ca="1">NETWORKDAYS(LeaveTracker[[#This Row],[Start Date]],LeaveTracker[[#This Row],[End Date]],lstHolidays)</f>
        <v>1</v>
      </c>
      <c r="M1991" s="27"/>
    </row>
    <row r="1992" spans="1:13" ht="30"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56" t="s">
        <v>299</v>
      </c>
      <c r="J1992" s="43" t="s">
        <v>845</v>
      </c>
      <c r="K1992" s="51" t="str">
        <f ca="1">LeaveTracker[[#This Row],[Days]]&amp;" "&amp;LeaveTracker[[#This Row],[Type of Leave]]</f>
        <v>1 OTHER</v>
      </c>
      <c r="L1992" s="23">
        <f ca="1">NETWORKDAYS(LeaveTracker[[#This Row],[Start Date]],LeaveTracker[[#This Row],[End Date]],lstHolidays)</f>
        <v>1</v>
      </c>
      <c r="M1992" s="27"/>
    </row>
    <row r="1993" spans="1:13" ht="30" customHeight="1" x14ac:dyDescent="0.3">
      <c r="A1993" s="27">
        <v>465</v>
      </c>
      <c r="B1993" s="31">
        <v>43915</v>
      </c>
      <c r="C1993" s="31">
        <v>43872</v>
      </c>
      <c r="D1993" s="19" t="s">
        <v>508</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56" t="s">
        <v>299</v>
      </c>
      <c r="J1993" s="43" t="s">
        <v>845</v>
      </c>
      <c r="K1993" s="51" t="str">
        <f ca="1">LeaveTracker[[#This Row],[Days]]&amp;" "&amp;LeaveTracker[[#This Row],[Type of Leave]]</f>
        <v>1 OTHER</v>
      </c>
      <c r="L1993" s="23">
        <f ca="1">NETWORKDAYS(LeaveTracker[[#This Row],[Start Date]],LeaveTracker[[#This Row],[End Date]],lstHolidays)</f>
        <v>1</v>
      </c>
      <c r="M1993" s="27"/>
    </row>
    <row r="1994" spans="1:13" ht="30" customHeight="1" x14ac:dyDescent="0.3">
      <c r="A1994" s="27">
        <v>466</v>
      </c>
      <c r="B1994" s="31">
        <v>43915</v>
      </c>
      <c r="C1994" s="31">
        <v>43850</v>
      </c>
      <c r="D1994" s="20" t="s">
        <v>508</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56" t="s">
        <v>81</v>
      </c>
      <c r="K1994" s="51" t="str">
        <f ca="1">LeaveTracker[[#This Row],[Days]]&amp;" "&amp;LeaveTracker[[#This Row],[Type of Leave]]</f>
        <v>1 SL</v>
      </c>
      <c r="L1994" s="23">
        <f ca="1">NETWORKDAYS(LeaveTracker[[#This Row],[Start Date]],LeaveTracker[[#This Row],[End Date]],lstHolidays)</f>
        <v>1</v>
      </c>
      <c r="M1994" s="27"/>
    </row>
    <row r="1995" spans="1:13" ht="30" customHeight="1" x14ac:dyDescent="0.3">
      <c r="A1995" s="27">
        <v>467</v>
      </c>
      <c r="B1995" s="31">
        <v>43915</v>
      </c>
      <c r="C1995" s="31">
        <v>43826</v>
      </c>
      <c r="D1995" s="20" t="s">
        <v>508</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56" t="s">
        <v>81</v>
      </c>
      <c r="K1995" s="51" t="str">
        <f ca="1">LeaveTracker[[#This Row],[Days]]&amp;" "&amp;LeaveTracker[[#This Row],[Type of Leave]]</f>
        <v>1 SL</v>
      </c>
      <c r="L1995" s="23">
        <f ca="1">NETWORKDAYS(LeaveTracker[[#This Row],[Start Date]],LeaveTracker[[#This Row],[End Date]],lstHolidays)</f>
        <v>1</v>
      </c>
      <c r="M1995" s="27"/>
    </row>
    <row r="1996" spans="1:13" ht="30" customHeight="1" x14ac:dyDescent="0.3">
      <c r="A1996" s="27">
        <v>467</v>
      </c>
      <c r="B1996" s="31">
        <v>43915</v>
      </c>
      <c r="C1996" s="31">
        <v>43826</v>
      </c>
      <c r="D1996" s="20" t="s">
        <v>508</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56" t="s">
        <v>81</v>
      </c>
      <c r="K1996" s="51" t="str">
        <f ca="1">LeaveTracker[[#This Row],[Days]]&amp;" "&amp;LeaveTracker[[#This Row],[Type of Leave]]</f>
        <v>-262 SL</v>
      </c>
      <c r="L1996" s="23">
        <f ca="1">NETWORKDAYS(LeaveTracker[[#This Row],[Start Date]],LeaveTracker[[#This Row],[End Date]],lstHolidays)</f>
        <v>-262</v>
      </c>
      <c r="M1996" s="27"/>
    </row>
    <row r="1997" spans="1:13" ht="30" customHeight="1" x14ac:dyDescent="0.3">
      <c r="A1997" s="27">
        <v>468</v>
      </c>
      <c r="B1997" s="31">
        <v>43915</v>
      </c>
      <c r="C1997" s="31">
        <v>43868</v>
      </c>
      <c r="D1997" s="19" t="s">
        <v>951</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56" t="s">
        <v>299</v>
      </c>
      <c r="J1997" s="43" t="s">
        <v>845</v>
      </c>
      <c r="K1997" s="51" t="str">
        <f ca="1">LeaveTracker[[#This Row],[Days]]&amp;" "&amp;LeaveTracker[[#This Row],[Type of Leave]]</f>
        <v>5 OTHER</v>
      </c>
      <c r="L1997" s="23">
        <f ca="1">NETWORKDAYS(LeaveTracker[[#This Row],[Start Date]],LeaveTracker[[#This Row],[End Date]],lstHolidays)</f>
        <v>5</v>
      </c>
      <c r="M1997" s="27"/>
    </row>
    <row r="1998" spans="1:13" ht="30" customHeight="1" x14ac:dyDescent="0.3">
      <c r="A1998" s="27">
        <v>469</v>
      </c>
      <c r="B1998" s="31">
        <v>43915</v>
      </c>
      <c r="C1998" s="31">
        <v>43864</v>
      </c>
      <c r="D1998" s="19" t="s">
        <v>521</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56" t="s">
        <v>299</v>
      </c>
      <c r="J1998" s="43" t="s">
        <v>845</v>
      </c>
      <c r="K1998" s="51" t="str">
        <f ca="1">LeaveTracker[[#This Row],[Days]]&amp;" "&amp;LeaveTracker[[#This Row],[Type of Leave]]</f>
        <v>2 OTHER</v>
      </c>
      <c r="L1998" s="23">
        <f ca="1">NETWORKDAYS(LeaveTracker[[#This Row],[Start Date]],LeaveTracker[[#This Row],[End Date]],lstHolidays)</f>
        <v>2</v>
      </c>
      <c r="M1998" s="27"/>
    </row>
    <row r="1999" spans="1:13" ht="30" customHeight="1" x14ac:dyDescent="0.3">
      <c r="A1999" s="27">
        <v>469</v>
      </c>
      <c r="B1999" s="31">
        <v>43915</v>
      </c>
      <c r="C1999" s="31">
        <v>43864</v>
      </c>
      <c r="D1999" s="19" t="s">
        <v>521</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56" t="s">
        <v>299</v>
      </c>
      <c r="J1999" s="43" t="s">
        <v>845</v>
      </c>
      <c r="K1999" s="51" t="str">
        <f ca="1">LeaveTracker[[#This Row],[Days]]&amp;" "&amp;LeaveTracker[[#This Row],[Type of Leave]]</f>
        <v>1 OTHER</v>
      </c>
      <c r="L1999" s="23">
        <f ca="1">NETWORKDAYS(LeaveTracker[[#This Row],[Start Date]],LeaveTracker[[#This Row],[End Date]],lstHolidays)</f>
        <v>1</v>
      </c>
      <c r="M1999" s="27"/>
    </row>
    <row r="2000" spans="1:13" ht="30" customHeight="1" x14ac:dyDescent="0.3">
      <c r="A2000" s="27">
        <v>469</v>
      </c>
      <c r="B2000" s="31">
        <v>43915</v>
      </c>
      <c r="C2000" s="31">
        <v>43864</v>
      </c>
      <c r="D2000" s="19" t="s">
        <v>521</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56" t="s">
        <v>299</v>
      </c>
      <c r="J2000" s="43" t="s">
        <v>845</v>
      </c>
      <c r="K2000" s="51" t="str">
        <f ca="1">LeaveTracker[[#This Row],[Days]]&amp;" "&amp;LeaveTracker[[#This Row],[Type of Leave]]</f>
        <v>1 OTHER</v>
      </c>
      <c r="L2000" s="23">
        <f ca="1">NETWORKDAYS(LeaveTracker[[#This Row],[Start Date]],LeaveTracker[[#This Row],[End Date]],lstHolidays)</f>
        <v>1</v>
      </c>
      <c r="M2000" s="27"/>
    </row>
    <row r="2001" spans="1:13" ht="30" customHeight="1" x14ac:dyDescent="0.3">
      <c r="A2001" s="27">
        <v>469</v>
      </c>
      <c r="B2001" s="31">
        <v>43915</v>
      </c>
      <c r="C2001" s="31">
        <v>43864</v>
      </c>
      <c r="D2001" s="19" t="s">
        <v>521</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56" t="s">
        <v>299</v>
      </c>
      <c r="J2001" s="43" t="s">
        <v>845</v>
      </c>
      <c r="K2001" s="51" t="str">
        <f ca="1">LeaveTracker[[#This Row],[Days]]&amp;" "&amp;LeaveTracker[[#This Row],[Type of Leave]]</f>
        <v>1 OTHER</v>
      </c>
      <c r="L2001" s="23">
        <f ca="1">NETWORKDAYS(LeaveTracker[[#This Row],[Start Date]],LeaveTracker[[#This Row],[End Date]],lstHolidays)</f>
        <v>1</v>
      </c>
      <c r="M2001" s="27"/>
    </row>
    <row r="2002" spans="1:13" ht="30" customHeight="1" x14ac:dyDescent="0.3">
      <c r="A2002" s="27">
        <v>470</v>
      </c>
      <c r="B2002" s="31">
        <v>43915</v>
      </c>
      <c r="C2002" s="31">
        <v>43819</v>
      </c>
      <c r="D2002" s="20" t="s">
        <v>521</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56" t="s">
        <v>299</v>
      </c>
      <c r="J2002" s="43" t="s">
        <v>729</v>
      </c>
      <c r="K2002" s="51" t="str">
        <f ca="1">LeaveTracker[[#This Row],[Days]]&amp;" "&amp;LeaveTracker[[#This Row],[Type of Leave]]</f>
        <v>1 OTHER</v>
      </c>
      <c r="L2002" s="23">
        <f ca="1">NETWORKDAYS(LeaveTracker[[#This Row],[Start Date]],LeaveTracker[[#This Row],[End Date]],lstHolidays)</f>
        <v>1</v>
      </c>
      <c r="M2002" s="27"/>
    </row>
    <row r="2003" spans="1:13" ht="30" customHeight="1" x14ac:dyDescent="0.3">
      <c r="A2003" s="27">
        <v>471</v>
      </c>
      <c r="B2003" s="31">
        <v>43915</v>
      </c>
      <c r="C2003" s="31">
        <v>43894</v>
      </c>
      <c r="D2003" s="19" t="s">
        <v>953</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56" t="s">
        <v>81</v>
      </c>
      <c r="K2003" s="51" t="str">
        <f ca="1">LeaveTracker[[#This Row],[Days]]&amp;" "&amp;LeaveTracker[[#This Row],[Type of Leave]]</f>
        <v>2 SL</v>
      </c>
      <c r="L2003" s="23">
        <f ca="1">NETWORKDAYS(LeaveTracker[[#This Row],[Start Date]],LeaveTracker[[#This Row],[End Date]],lstHolidays)</f>
        <v>2</v>
      </c>
      <c r="M2003" s="27"/>
    </row>
    <row r="2004" spans="1:13" ht="30" customHeight="1" x14ac:dyDescent="0.3">
      <c r="A2004" s="27">
        <v>472</v>
      </c>
      <c r="B2004" s="31">
        <v>43915</v>
      </c>
      <c r="C2004" s="31">
        <v>43872</v>
      </c>
      <c r="D2004" s="20" t="s">
        <v>953</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56" t="s">
        <v>299</v>
      </c>
      <c r="J2004" s="43" t="s">
        <v>729</v>
      </c>
      <c r="K2004" s="51" t="str">
        <f ca="1">LeaveTracker[[#This Row],[Days]]&amp;" "&amp;LeaveTracker[[#This Row],[Type of Leave]]</f>
        <v>1 OTHER</v>
      </c>
      <c r="L2004" s="23">
        <f ca="1">NETWORKDAYS(LeaveTracker[[#This Row],[Start Date]],LeaveTracker[[#This Row],[End Date]],lstHolidays)</f>
        <v>1</v>
      </c>
      <c r="M2004" s="27"/>
    </row>
    <row r="2005" spans="1:13" ht="30" customHeight="1" x14ac:dyDescent="0.3">
      <c r="A2005" s="27">
        <v>473</v>
      </c>
      <c r="B2005" s="31">
        <v>43915</v>
      </c>
      <c r="C2005" s="31">
        <v>43881</v>
      </c>
      <c r="D2005" s="20" t="s">
        <v>953</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56" t="s">
        <v>299</v>
      </c>
      <c r="J2005" s="43" t="s">
        <v>729</v>
      </c>
      <c r="K2005" s="51" t="str">
        <f ca="1">LeaveTracker[[#This Row],[Days]]&amp;" "&amp;LeaveTracker[[#This Row],[Type of Leave]]</f>
        <v>1 OTHER</v>
      </c>
      <c r="L2005" s="23">
        <f ca="1">NETWORKDAYS(LeaveTracker[[#This Row],[Start Date]],LeaveTracker[[#This Row],[End Date]],lstHolidays)</f>
        <v>1</v>
      </c>
      <c r="M2005" s="27"/>
    </row>
    <row r="2006" spans="1:13" ht="30" customHeight="1" x14ac:dyDescent="0.3">
      <c r="A2006" s="27">
        <v>474</v>
      </c>
      <c r="B2006" s="31">
        <v>43915</v>
      </c>
      <c r="C2006" s="31">
        <v>43881</v>
      </c>
      <c r="D2006" s="20" t="s">
        <v>953</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56" t="s">
        <v>299</v>
      </c>
      <c r="J2006" s="43" t="s">
        <v>766</v>
      </c>
      <c r="K2006" s="51" t="str">
        <f ca="1">LeaveTracker[[#This Row],[Days]]&amp;" "&amp;LeaveTracker[[#This Row],[Type of Leave]]</f>
        <v>1 OTHER</v>
      </c>
      <c r="L2006" s="23">
        <f ca="1">NETWORKDAYS(LeaveTracker[[#This Row],[Start Date]],LeaveTracker[[#This Row],[End Date]],lstHolidays)</f>
        <v>1</v>
      </c>
      <c r="M2006" s="27"/>
    </row>
    <row r="2007" spans="1:13" ht="30" customHeight="1" x14ac:dyDescent="0.3">
      <c r="A2007" s="27">
        <v>475</v>
      </c>
      <c r="B2007" s="31">
        <v>43915</v>
      </c>
      <c r="C2007" s="31">
        <v>43851</v>
      </c>
      <c r="D2007" s="20" t="s">
        <v>953</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56" t="s">
        <v>299</v>
      </c>
      <c r="J2007" s="43" t="s">
        <v>845</v>
      </c>
      <c r="K2007" s="51" t="str">
        <f ca="1">LeaveTracker[[#This Row],[Days]]&amp;" "&amp;LeaveTracker[[#This Row],[Type of Leave]]</f>
        <v>3 OTHER</v>
      </c>
      <c r="L2007" s="23">
        <f ca="1">NETWORKDAYS(LeaveTracker[[#This Row],[Start Date]],LeaveTracker[[#This Row],[End Date]],lstHolidays)</f>
        <v>3</v>
      </c>
      <c r="M2007" s="27"/>
    </row>
    <row r="2008" spans="1:13" ht="30" customHeight="1" x14ac:dyDescent="0.3">
      <c r="A2008" s="27">
        <v>476</v>
      </c>
      <c r="B2008" s="31">
        <v>43915</v>
      </c>
      <c r="C2008" s="31">
        <v>43860</v>
      </c>
      <c r="D2008" s="20" t="s">
        <v>953</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56" t="s">
        <v>299</v>
      </c>
      <c r="J2008" s="43" t="s">
        <v>845</v>
      </c>
      <c r="K2008" s="51" t="str">
        <f ca="1">LeaveTracker[[#This Row],[Days]]&amp;" "&amp;LeaveTracker[[#This Row],[Type of Leave]]</f>
        <v>2 OTHER</v>
      </c>
      <c r="L2008" s="23">
        <f ca="1">NETWORKDAYS(LeaveTracker[[#This Row],[Start Date]],LeaveTracker[[#This Row],[End Date]],lstHolidays)</f>
        <v>2</v>
      </c>
      <c r="M2008" s="27"/>
    </row>
    <row r="2009" spans="1:13" ht="30" customHeight="1" x14ac:dyDescent="0.3">
      <c r="A2009" s="27">
        <v>477</v>
      </c>
      <c r="B2009" s="31">
        <v>43915</v>
      </c>
      <c r="C2009" s="31">
        <v>43836</v>
      </c>
      <c r="D2009" s="20" t="s">
        <v>953</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56" t="s">
        <v>81</v>
      </c>
      <c r="K2009" s="51" t="str">
        <f ca="1">LeaveTracker[[#This Row],[Days]]&amp;" "&amp;LeaveTracker[[#This Row],[Type of Leave]]</f>
        <v>2 SL</v>
      </c>
      <c r="L2009" s="23">
        <f ca="1">NETWORKDAYS(LeaveTracker[[#This Row],[Start Date]],LeaveTracker[[#This Row],[End Date]],lstHolidays)</f>
        <v>2</v>
      </c>
      <c r="M2009" s="27"/>
    </row>
    <row r="2010" spans="1:13" ht="30" customHeight="1" x14ac:dyDescent="0.3">
      <c r="A2010" s="27">
        <v>478</v>
      </c>
      <c r="B2010" s="31">
        <v>43915</v>
      </c>
      <c r="C2010" s="31">
        <v>43858</v>
      </c>
      <c r="D2010" s="19" t="s">
        <v>871</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56" t="s">
        <v>299</v>
      </c>
      <c r="J2010" s="43" t="s">
        <v>845</v>
      </c>
      <c r="K2010" s="51" t="str">
        <f ca="1">LeaveTracker[[#This Row],[Days]]&amp;" "&amp;LeaveTracker[[#This Row],[Type of Leave]]</f>
        <v>1 OTHER</v>
      </c>
      <c r="L2010" s="23">
        <f ca="1">NETWORKDAYS(LeaveTracker[[#This Row],[Start Date]],LeaveTracker[[#This Row],[End Date]],lstHolidays)</f>
        <v>1</v>
      </c>
      <c r="M2010" s="27"/>
    </row>
    <row r="2011" spans="1:13" ht="30" customHeight="1" x14ac:dyDescent="0.3">
      <c r="A2011" s="27">
        <v>479</v>
      </c>
      <c r="B2011" s="31">
        <v>43915</v>
      </c>
      <c r="C2011" s="31">
        <v>43858</v>
      </c>
      <c r="D2011" s="20" t="s">
        <v>871</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56" t="s">
        <v>299</v>
      </c>
      <c r="J2011" s="43" t="s">
        <v>845</v>
      </c>
      <c r="K2011" s="51" t="str">
        <f ca="1">LeaveTracker[[#This Row],[Days]]&amp;" "&amp;LeaveTracker[[#This Row],[Type of Leave]]</f>
        <v>1 OTHER</v>
      </c>
      <c r="L2011" s="23">
        <f ca="1">NETWORKDAYS(LeaveTracker[[#This Row],[Start Date]],LeaveTracker[[#This Row],[End Date]],lstHolidays)</f>
        <v>1</v>
      </c>
      <c r="M2011" s="27"/>
    </row>
    <row r="2012" spans="1:13" ht="30" customHeight="1" x14ac:dyDescent="0.3">
      <c r="A2012" s="27">
        <v>480</v>
      </c>
      <c r="B2012" s="31">
        <v>43915</v>
      </c>
      <c r="C2012" s="31">
        <v>43864</v>
      </c>
      <c r="D2012" s="20" t="s">
        <v>871</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56" t="s">
        <v>299</v>
      </c>
      <c r="J2012" s="43" t="s">
        <v>845</v>
      </c>
      <c r="K2012" s="51" t="str">
        <f ca="1">LeaveTracker[[#This Row],[Days]]&amp;" "&amp;LeaveTracker[[#This Row],[Type of Leave]]</f>
        <v>2 OTHER</v>
      </c>
      <c r="L2012" s="23">
        <f ca="1">NETWORKDAYS(LeaveTracker[[#This Row],[Start Date]],LeaveTracker[[#This Row],[End Date]],lstHolidays)</f>
        <v>2</v>
      </c>
      <c r="M2012" s="27"/>
    </row>
    <row r="2013" spans="1:13" ht="30" customHeight="1" x14ac:dyDescent="0.3">
      <c r="A2013" s="27">
        <v>481</v>
      </c>
      <c r="B2013" s="31">
        <v>43915</v>
      </c>
      <c r="C2013" s="31">
        <v>43875</v>
      </c>
      <c r="D2013" s="20" t="s">
        <v>871</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56" t="s">
        <v>299</v>
      </c>
      <c r="J2013" s="43" t="s">
        <v>845</v>
      </c>
      <c r="K2013" s="51" t="str">
        <f ca="1">LeaveTracker[[#This Row],[Days]]&amp;" "&amp;LeaveTracker[[#This Row],[Type of Leave]]</f>
        <v>1 OTHER</v>
      </c>
      <c r="L2013" s="23">
        <f ca="1">NETWORKDAYS(LeaveTracker[[#This Row],[Start Date]],LeaveTracker[[#This Row],[End Date]],lstHolidays)</f>
        <v>1</v>
      </c>
      <c r="M2013" s="27"/>
    </row>
    <row r="2014" spans="1:13" ht="30" customHeight="1" x14ac:dyDescent="0.3">
      <c r="A2014" s="27">
        <v>482</v>
      </c>
      <c r="B2014" s="31">
        <v>43915</v>
      </c>
      <c r="C2014" s="31">
        <v>43836</v>
      </c>
      <c r="D2014" s="20" t="s">
        <v>871</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56" t="s">
        <v>81</v>
      </c>
      <c r="K2014" s="51" t="str">
        <f ca="1">LeaveTracker[[#This Row],[Days]]&amp;" "&amp;LeaveTracker[[#This Row],[Type of Leave]]</f>
        <v>1 SL</v>
      </c>
      <c r="L2014" s="23">
        <f ca="1">NETWORKDAYS(LeaveTracker[[#This Row],[Start Date]],LeaveTracker[[#This Row],[End Date]],lstHolidays)</f>
        <v>1</v>
      </c>
      <c r="M2014" s="27"/>
    </row>
    <row r="2015" spans="1:13" ht="30" customHeight="1" x14ac:dyDescent="0.3">
      <c r="A2015" s="27">
        <v>483</v>
      </c>
      <c r="B2015" s="31">
        <v>43915</v>
      </c>
      <c r="C2015" s="31">
        <v>43836</v>
      </c>
      <c r="D2015" s="20" t="s">
        <v>871</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56" t="s">
        <v>81</v>
      </c>
      <c r="K2015" s="51" t="str">
        <f ca="1">LeaveTracker[[#This Row],[Days]]&amp;" "&amp;LeaveTracker[[#This Row],[Type of Leave]]</f>
        <v>1 SL</v>
      </c>
      <c r="L2015" s="23">
        <f ca="1">NETWORKDAYS(LeaveTracker[[#This Row],[Start Date]],LeaveTracker[[#This Row],[End Date]],lstHolidays)</f>
        <v>1</v>
      </c>
      <c r="M2015" s="27"/>
    </row>
    <row r="2016" spans="1:13" ht="30" customHeight="1" x14ac:dyDescent="0.3">
      <c r="A2016" s="27">
        <v>484</v>
      </c>
      <c r="B2016" s="31">
        <v>43915</v>
      </c>
      <c r="C2016" s="31">
        <v>43901</v>
      </c>
      <c r="D2016" s="20" t="s">
        <v>442</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56" t="s">
        <v>81</v>
      </c>
      <c r="K2016" s="51" t="str">
        <f ca="1">LeaveTracker[[#This Row],[Days]]&amp;" "&amp;LeaveTracker[[#This Row],[Type of Leave]]</f>
        <v>1 SL</v>
      </c>
      <c r="L2016" s="23">
        <f ca="1">NETWORKDAYS(LeaveTracker[[#This Row],[Start Date]],LeaveTracker[[#This Row],[End Date]],lstHolidays)</f>
        <v>1</v>
      </c>
      <c r="M2016" s="27"/>
    </row>
    <row r="2017" spans="1:13" ht="30" customHeight="1" x14ac:dyDescent="0.3">
      <c r="A2017" s="27">
        <v>485</v>
      </c>
      <c r="B2017" s="31">
        <v>43915</v>
      </c>
      <c r="C2017" s="31">
        <v>43881</v>
      </c>
      <c r="D2017" s="20" t="s">
        <v>442</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56" t="s">
        <v>82</v>
      </c>
      <c r="K2017" s="51" t="str">
        <f ca="1">LeaveTracker[[#This Row],[Days]]&amp;" "&amp;LeaveTracker[[#This Row],[Type of Leave]]</f>
        <v>1 VL</v>
      </c>
      <c r="L2017" s="23">
        <f ca="1">NETWORKDAYS(LeaveTracker[[#This Row],[Start Date]],LeaveTracker[[#This Row],[End Date]],lstHolidays)</f>
        <v>1</v>
      </c>
      <c r="M2017" s="27"/>
    </row>
    <row r="2018" spans="1:13" ht="30" customHeight="1" x14ac:dyDescent="0.3">
      <c r="A2018" s="27">
        <v>486</v>
      </c>
      <c r="B2018" s="31">
        <v>43915</v>
      </c>
      <c r="C2018" s="31">
        <v>43852</v>
      </c>
      <c r="D2018" s="20" t="s">
        <v>442</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56" t="s">
        <v>299</v>
      </c>
      <c r="J2018" s="43" t="s">
        <v>845</v>
      </c>
      <c r="K2018" s="51" t="str">
        <f ca="1">LeaveTracker[[#This Row],[Days]]&amp;" "&amp;LeaveTracker[[#This Row],[Type of Leave]]</f>
        <v>3 OTHER</v>
      </c>
      <c r="L2018" s="23">
        <f ca="1">NETWORKDAYS(LeaveTracker[[#This Row],[Start Date]],LeaveTracker[[#This Row],[End Date]],lstHolidays)</f>
        <v>3</v>
      </c>
      <c r="M2018" s="27"/>
    </row>
    <row r="2019" spans="1:13" ht="30" customHeight="1" x14ac:dyDescent="0.3">
      <c r="A2019" s="27">
        <v>487</v>
      </c>
      <c r="B2019" s="31">
        <v>43915</v>
      </c>
      <c r="C2019" s="31">
        <v>43860</v>
      </c>
      <c r="D2019" s="20" t="s">
        <v>442</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56" t="s">
        <v>299</v>
      </c>
      <c r="J2019" s="43" t="s">
        <v>845</v>
      </c>
      <c r="K2019" s="51" t="str">
        <f ca="1">LeaveTracker[[#This Row],[Days]]&amp;" "&amp;LeaveTracker[[#This Row],[Type of Leave]]</f>
        <v>1 OTHER</v>
      </c>
      <c r="L2019" s="23">
        <f ca="1">NETWORKDAYS(LeaveTracker[[#This Row],[Start Date]],LeaveTracker[[#This Row],[End Date]],lstHolidays)</f>
        <v>1</v>
      </c>
      <c r="M2019" s="27"/>
    </row>
    <row r="2020" spans="1:13" ht="30" customHeight="1" x14ac:dyDescent="0.3">
      <c r="A2020" s="27">
        <v>488</v>
      </c>
      <c r="B2020" s="31">
        <v>43915</v>
      </c>
      <c r="C2020" s="31">
        <v>43865</v>
      </c>
      <c r="D2020" s="20" t="s">
        <v>442</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56" t="s">
        <v>299</v>
      </c>
      <c r="K2020" s="51" t="str">
        <f ca="1">LeaveTracker[[#This Row],[Days]]&amp;" "&amp;LeaveTracker[[#This Row],[Type of Leave]]</f>
        <v>1 OTHER</v>
      </c>
      <c r="L2020" s="23">
        <f ca="1">NETWORKDAYS(LeaveTracker[[#This Row],[Start Date]],LeaveTracker[[#This Row],[End Date]],lstHolidays)</f>
        <v>1</v>
      </c>
      <c r="M2020" s="27"/>
    </row>
    <row r="2021" spans="1:13" ht="30" customHeight="1" x14ac:dyDescent="0.3">
      <c r="A2021" s="27">
        <v>489</v>
      </c>
      <c r="B2021" s="31">
        <v>43915</v>
      </c>
      <c r="C2021" s="31">
        <v>43833</v>
      </c>
      <c r="D2021" s="36" t="s">
        <v>442</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56" t="s">
        <v>299</v>
      </c>
      <c r="J2021" s="43" t="s">
        <v>105</v>
      </c>
      <c r="K2021" s="51" t="str">
        <f ca="1">LeaveTracker[[#This Row],[Days]]&amp;" "&amp;LeaveTracker[[#This Row],[Type of Leave]]</f>
        <v>1 OTHER</v>
      </c>
      <c r="L2021" s="23">
        <f ca="1">NETWORKDAYS(LeaveTracker[[#This Row],[Start Date]],LeaveTracker[[#This Row],[End Date]],lstHolidays)</f>
        <v>1</v>
      </c>
      <c r="M2021" s="27"/>
    </row>
    <row r="2022" spans="1:13" ht="30" customHeight="1" x14ac:dyDescent="0.3">
      <c r="A2022" s="27">
        <v>490</v>
      </c>
      <c r="B2022" s="31">
        <v>43915</v>
      </c>
      <c r="C2022" s="31">
        <v>43826</v>
      </c>
      <c r="D2022" s="20" t="s">
        <v>442</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56" t="s">
        <v>81</v>
      </c>
      <c r="K2022" s="51" t="str">
        <f ca="1">LeaveTracker[[#This Row],[Days]]&amp;" "&amp;LeaveTracker[[#This Row],[Type of Leave]]</f>
        <v>1 SL</v>
      </c>
      <c r="L2022" s="23">
        <f ca="1">NETWORKDAYS(LeaveTracker[[#This Row],[Start Date]],LeaveTracker[[#This Row],[End Date]],lstHolidays)</f>
        <v>1</v>
      </c>
      <c r="M2022" s="27"/>
    </row>
    <row r="2023" spans="1:13" ht="30" customHeight="1" x14ac:dyDescent="0.3">
      <c r="A2023" s="27">
        <v>490</v>
      </c>
      <c r="B2023" s="31">
        <v>43915</v>
      </c>
      <c r="C2023" s="31">
        <v>43826</v>
      </c>
      <c r="D2023" s="20" t="s">
        <v>442</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56" t="s">
        <v>81</v>
      </c>
      <c r="K2023" s="51" t="str">
        <f ca="1">LeaveTracker[[#This Row],[Days]]&amp;" "&amp;LeaveTracker[[#This Row],[Type of Leave]]</f>
        <v>1 SL</v>
      </c>
      <c r="L2023" s="23">
        <f ca="1">NETWORKDAYS(LeaveTracker[[#This Row],[Start Date]],LeaveTracker[[#This Row],[End Date]],lstHolidays)</f>
        <v>1</v>
      </c>
      <c r="M2023" s="27"/>
    </row>
    <row r="2024" spans="1:13" ht="30" customHeight="1" x14ac:dyDescent="0.3">
      <c r="A2024" s="27">
        <v>491</v>
      </c>
      <c r="B2024" s="31">
        <v>43915</v>
      </c>
      <c r="C2024" s="31">
        <v>43875</v>
      </c>
      <c r="D2024" s="19" t="s">
        <v>522</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56" t="s">
        <v>299</v>
      </c>
      <c r="J2024" s="43" t="s">
        <v>902</v>
      </c>
      <c r="K2024" s="51" t="str">
        <f ca="1">LeaveTracker[[#This Row],[Days]]&amp;" "&amp;LeaveTracker[[#This Row],[Type of Leave]]</f>
        <v>2 OTHER</v>
      </c>
      <c r="L2024" s="23">
        <f ca="1">NETWORKDAYS(LeaveTracker[[#This Row],[Start Date]],LeaveTracker[[#This Row],[End Date]],lstHolidays)</f>
        <v>2</v>
      </c>
      <c r="M2024" s="27"/>
    </row>
    <row r="2025" spans="1:13" ht="30" customHeight="1" x14ac:dyDescent="0.3">
      <c r="A2025" s="27">
        <v>492</v>
      </c>
      <c r="B2025" s="31">
        <v>43915</v>
      </c>
      <c r="C2025" s="31">
        <v>43857</v>
      </c>
      <c r="D2025" s="19" t="s">
        <v>522</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56" t="s">
        <v>299</v>
      </c>
      <c r="J2025" s="43" t="s">
        <v>902</v>
      </c>
      <c r="K2025" s="51" t="str">
        <f ca="1">LeaveTracker[[#This Row],[Days]]&amp;" "&amp;LeaveTracker[[#This Row],[Type of Leave]]</f>
        <v>1 OTHER</v>
      </c>
      <c r="L2025" s="23">
        <f ca="1">NETWORKDAYS(LeaveTracker[[#This Row],[Start Date]],LeaveTracker[[#This Row],[End Date]],lstHolidays)</f>
        <v>1</v>
      </c>
      <c r="M2025" s="27"/>
    </row>
    <row r="2026" spans="1:13" ht="30" customHeight="1" x14ac:dyDescent="0.3">
      <c r="A2026" s="27">
        <v>493</v>
      </c>
      <c r="B2026" s="31">
        <v>43915</v>
      </c>
      <c r="C2026" s="31">
        <v>43836</v>
      </c>
      <c r="D2026" s="20" t="s">
        <v>522</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56" t="s">
        <v>299</v>
      </c>
      <c r="J2026" s="43" t="s">
        <v>105</v>
      </c>
      <c r="K2026" s="51" t="str">
        <f ca="1">LeaveTracker[[#This Row],[Days]]&amp;" "&amp;LeaveTracker[[#This Row],[Type of Leave]]</f>
        <v>1 OTHER</v>
      </c>
      <c r="L2026" s="23">
        <f ca="1">NETWORKDAYS(LeaveTracker[[#This Row],[Start Date]],LeaveTracker[[#This Row],[End Date]],lstHolidays)</f>
        <v>1</v>
      </c>
      <c r="M2026" s="27"/>
    </row>
    <row r="2027" spans="1:13" ht="30" customHeight="1" x14ac:dyDescent="0.3">
      <c r="A2027" s="27">
        <v>494</v>
      </c>
      <c r="B2027" s="31">
        <v>43915</v>
      </c>
      <c r="C2027" s="31">
        <v>43836</v>
      </c>
      <c r="D2027" s="20" t="s">
        <v>522</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56" t="s">
        <v>81</v>
      </c>
      <c r="K2027" s="51" t="str">
        <f ca="1">LeaveTracker[[#This Row],[Days]]&amp;" "&amp;LeaveTracker[[#This Row],[Type of Leave]]</f>
        <v>1 SL</v>
      </c>
      <c r="L2027" s="23">
        <f ca="1">NETWORKDAYS(LeaveTracker[[#This Row],[Start Date]],LeaveTracker[[#This Row],[End Date]],lstHolidays)</f>
        <v>1</v>
      </c>
      <c r="M2027" s="27"/>
    </row>
    <row r="2028" spans="1:13" ht="30" customHeight="1" x14ac:dyDescent="0.3">
      <c r="A2028" s="27">
        <v>495</v>
      </c>
      <c r="B2028" s="31">
        <v>43915</v>
      </c>
      <c r="C2028" s="31">
        <v>43861</v>
      </c>
      <c r="D2028" s="19" t="s">
        <v>722</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56" t="s">
        <v>299</v>
      </c>
      <c r="J2028" s="43" t="s">
        <v>845</v>
      </c>
      <c r="K2028" s="51" t="str">
        <f ca="1">LeaveTracker[[#This Row],[Days]]&amp;" "&amp;LeaveTracker[[#This Row],[Type of Leave]]</f>
        <v>3 OTHER</v>
      </c>
      <c r="L2028" s="23">
        <f ca="1">NETWORKDAYS(LeaveTracker[[#This Row],[Start Date]],LeaveTracker[[#This Row],[End Date]],lstHolidays)</f>
        <v>3</v>
      </c>
      <c r="M2028" s="27"/>
    </row>
    <row r="2029" spans="1:13" ht="30" customHeight="1" x14ac:dyDescent="0.3">
      <c r="A2029" s="27">
        <v>496</v>
      </c>
      <c r="B2029" s="31">
        <v>43915</v>
      </c>
      <c r="C2029" s="31">
        <v>43902</v>
      </c>
      <c r="D2029" s="19" t="s">
        <v>543</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56" t="s">
        <v>81</v>
      </c>
      <c r="K2029" s="51" t="str">
        <f ca="1">LeaveTracker[[#This Row],[Days]]&amp;" "&amp;LeaveTracker[[#This Row],[Type of Leave]]</f>
        <v>1 SL</v>
      </c>
      <c r="L2029" s="23">
        <f ca="1">NETWORKDAYS(LeaveTracker[[#This Row],[Start Date]],LeaveTracker[[#This Row],[End Date]],lstHolidays)</f>
        <v>1</v>
      </c>
      <c r="M2029" s="27"/>
    </row>
    <row r="2030" spans="1:13" ht="30" customHeight="1" x14ac:dyDescent="0.3">
      <c r="A2030" s="27">
        <v>497</v>
      </c>
      <c r="B2030" s="31">
        <v>43915</v>
      </c>
      <c r="C2030" s="31">
        <v>43846</v>
      </c>
      <c r="D2030" s="20" t="s">
        <v>543</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56" t="s">
        <v>299</v>
      </c>
      <c r="J2030" s="43" t="s">
        <v>845</v>
      </c>
      <c r="K2030" s="51" t="str">
        <f ca="1">LeaveTracker[[#This Row],[Days]]&amp;" "&amp;LeaveTracker[[#This Row],[Type of Leave]]</f>
        <v>1 OTHER</v>
      </c>
      <c r="L2030" s="23">
        <f ca="1">NETWORKDAYS(LeaveTracker[[#This Row],[Start Date]],LeaveTracker[[#This Row],[End Date]],lstHolidays)</f>
        <v>1</v>
      </c>
      <c r="M2030" s="27"/>
    </row>
    <row r="2031" spans="1:13" ht="30" customHeight="1" x14ac:dyDescent="0.3">
      <c r="A2031" s="27">
        <v>498</v>
      </c>
      <c r="B2031" s="31">
        <v>43915</v>
      </c>
      <c r="C2031" s="31">
        <v>43868</v>
      </c>
      <c r="D2031" s="19" t="s">
        <v>958</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56" t="s">
        <v>299</v>
      </c>
      <c r="J2031" s="43" t="s">
        <v>845</v>
      </c>
      <c r="K2031" s="51" t="str">
        <f ca="1">LeaveTracker[[#This Row],[Days]]&amp;" "&amp;LeaveTracker[[#This Row],[Type of Leave]]</f>
        <v>3 OTHER</v>
      </c>
      <c r="L2031" s="23">
        <f ca="1">NETWORKDAYS(LeaveTracker[[#This Row],[Start Date]],LeaveTracker[[#This Row],[End Date]],lstHolidays)</f>
        <v>3</v>
      </c>
      <c r="M2031" s="27"/>
    </row>
    <row r="2032" spans="1:13" ht="30" customHeight="1" x14ac:dyDescent="0.3">
      <c r="A2032" s="27">
        <v>499</v>
      </c>
      <c r="B2032" s="31">
        <v>43915</v>
      </c>
      <c r="C2032" s="31">
        <v>43879</v>
      </c>
      <c r="D2032" s="19" t="s">
        <v>545</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56" t="s">
        <v>81</v>
      </c>
      <c r="K2032" s="51" t="str">
        <f ca="1">LeaveTracker[[#This Row],[Days]]&amp;" "&amp;LeaveTracker[[#This Row],[Type of Leave]]</f>
        <v>1 SL</v>
      </c>
      <c r="L2032" s="23">
        <f ca="1">NETWORKDAYS(LeaveTracker[[#This Row],[Start Date]],LeaveTracker[[#This Row],[End Date]],lstHolidays)</f>
        <v>1</v>
      </c>
      <c r="M2032" s="27"/>
    </row>
    <row r="2033" spans="1:13" ht="30" customHeight="1" x14ac:dyDescent="0.3">
      <c r="A2033" s="27">
        <v>500</v>
      </c>
      <c r="B2033" s="31">
        <v>43915</v>
      </c>
      <c r="C2033" s="31">
        <v>43847</v>
      </c>
      <c r="D2033" s="20" t="s">
        <v>545</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56" t="s">
        <v>299</v>
      </c>
      <c r="J2033" s="43" t="s">
        <v>845</v>
      </c>
      <c r="K2033" s="51" t="str">
        <f ca="1">LeaveTracker[[#This Row],[Days]]&amp;" "&amp;LeaveTracker[[#This Row],[Type of Leave]]</f>
        <v>1 OTHER</v>
      </c>
      <c r="L2033" s="23">
        <f ca="1">NETWORKDAYS(LeaveTracker[[#This Row],[Start Date]],LeaveTracker[[#This Row],[End Date]],lstHolidays)</f>
        <v>1</v>
      </c>
      <c r="M2033" s="27"/>
    </row>
    <row r="2034" spans="1:13" ht="30" customHeight="1" x14ac:dyDescent="0.3">
      <c r="A2034" s="27">
        <v>501</v>
      </c>
      <c r="B2034" s="31">
        <v>43915</v>
      </c>
      <c r="C2034" s="31">
        <v>43847</v>
      </c>
      <c r="D2034" s="20" t="s">
        <v>545</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56" t="s">
        <v>299</v>
      </c>
      <c r="J2034" s="43" t="s">
        <v>845</v>
      </c>
      <c r="K2034" s="51" t="str">
        <f ca="1">LeaveTracker[[#This Row],[Days]]&amp;" "&amp;LeaveTracker[[#This Row],[Type of Leave]]</f>
        <v>2 OTHER</v>
      </c>
      <c r="L2034" s="23">
        <f ca="1">NETWORKDAYS(LeaveTracker[[#This Row],[Start Date]],LeaveTracker[[#This Row],[End Date]],lstHolidays)</f>
        <v>2</v>
      </c>
      <c r="M2034" s="27"/>
    </row>
    <row r="2035" spans="1:13" ht="30" customHeight="1" x14ac:dyDescent="0.3">
      <c r="A2035" s="27">
        <v>502</v>
      </c>
      <c r="B2035" s="31">
        <v>43915</v>
      </c>
      <c r="C2035" s="31">
        <v>43861</v>
      </c>
      <c r="D2035" s="20" t="s">
        <v>545</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56" t="s">
        <v>299</v>
      </c>
      <c r="J2035" s="43" t="s">
        <v>845</v>
      </c>
      <c r="K2035" s="51" t="str">
        <f ca="1">LeaveTracker[[#This Row],[Days]]&amp;" "&amp;LeaveTracker[[#This Row],[Type of Leave]]</f>
        <v>1 OTHER</v>
      </c>
      <c r="L2035" s="23">
        <f ca="1">NETWORKDAYS(LeaveTracker[[#This Row],[Start Date]],LeaveTracker[[#This Row],[End Date]],lstHolidays)</f>
        <v>1</v>
      </c>
      <c r="M2035" s="27"/>
    </row>
    <row r="2036" spans="1:13" ht="30" customHeight="1" x14ac:dyDescent="0.3">
      <c r="A2036" s="27">
        <v>503</v>
      </c>
      <c r="B2036" s="31">
        <v>43915</v>
      </c>
      <c r="C2036" s="31">
        <v>43861</v>
      </c>
      <c r="D2036" s="20" t="s">
        <v>545</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56" t="s">
        <v>299</v>
      </c>
      <c r="J2036" s="43" t="s">
        <v>845</v>
      </c>
      <c r="K2036" s="51" t="str">
        <f ca="1">LeaveTracker[[#This Row],[Days]]&amp;" "&amp;LeaveTracker[[#This Row],[Type of Leave]]</f>
        <v>1 OTHER</v>
      </c>
      <c r="L2036" s="23">
        <f ca="1">NETWORKDAYS(LeaveTracker[[#This Row],[Start Date]],LeaveTracker[[#This Row],[End Date]],lstHolidays)</f>
        <v>1</v>
      </c>
      <c r="M2036" s="27"/>
    </row>
    <row r="2037" spans="1:13" ht="30" customHeight="1" x14ac:dyDescent="0.3">
      <c r="A2037" s="27">
        <v>504</v>
      </c>
      <c r="B2037" s="31">
        <v>43915</v>
      </c>
      <c r="C2037" s="31">
        <v>43887</v>
      </c>
      <c r="D2037" s="20" t="s">
        <v>357</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56" t="s">
        <v>81</v>
      </c>
      <c r="K2037" s="51" t="str">
        <f ca="1">LeaveTracker[[#This Row],[Days]]&amp;" "&amp;LeaveTracker[[#This Row],[Type of Leave]]</f>
        <v>1 SL</v>
      </c>
      <c r="L2037" s="23">
        <f ca="1">NETWORKDAYS(LeaveTracker[[#This Row],[Start Date]],LeaveTracker[[#This Row],[End Date]],lstHolidays)</f>
        <v>1</v>
      </c>
      <c r="M2037" s="27"/>
    </row>
    <row r="2038" spans="1:13" ht="30" customHeight="1" x14ac:dyDescent="0.3">
      <c r="A2038" s="27">
        <v>504</v>
      </c>
      <c r="B2038" s="31">
        <v>43915</v>
      </c>
      <c r="C2038" s="31">
        <v>43887</v>
      </c>
      <c r="D2038" s="20" t="s">
        <v>357</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56" t="s">
        <v>81</v>
      </c>
      <c r="K2038" s="51" t="str">
        <f ca="1">LeaveTracker[[#This Row],[Days]]&amp;" "&amp;LeaveTracker[[#This Row],[Type of Leave]]</f>
        <v>1 SL</v>
      </c>
      <c r="L2038" s="23">
        <f ca="1">NETWORKDAYS(LeaveTracker[[#This Row],[Start Date]],LeaveTracker[[#This Row],[End Date]],lstHolidays)</f>
        <v>1</v>
      </c>
      <c r="M2038" s="27"/>
    </row>
    <row r="2039" spans="1:13" ht="30" customHeight="1" x14ac:dyDescent="0.3">
      <c r="A2039" s="27">
        <v>505</v>
      </c>
      <c r="B2039" s="31">
        <v>43915</v>
      </c>
      <c r="C2039" s="31">
        <v>43880</v>
      </c>
      <c r="D2039" s="20" t="s">
        <v>357</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56" t="s">
        <v>81</v>
      </c>
      <c r="K2039" s="51" t="str">
        <f ca="1">LeaveTracker[[#This Row],[Days]]&amp;" "&amp;LeaveTracker[[#This Row],[Type of Leave]]</f>
        <v>1 SL</v>
      </c>
      <c r="L2039" s="23">
        <f ca="1">NETWORKDAYS(LeaveTracker[[#This Row],[Start Date]],LeaveTracker[[#This Row],[End Date]],lstHolidays)</f>
        <v>1</v>
      </c>
      <c r="M2039" s="27"/>
    </row>
    <row r="2040" spans="1:13" ht="30" customHeight="1" x14ac:dyDescent="0.3">
      <c r="A2040" s="27">
        <v>505</v>
      </c>
      <c r="B2040" s="31">
        <v>43915</v>
      </c>
      <c r="C2040" s="31">
        <v>43880</v>
      </c>
      <c r="D2040" s="20" t="s">
        <v>357</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56" t="s">
        <v>81</v>
      </c>
      <c r="K2040" s="51" t="str">
        <f ca="1">LeaveTracker[[#This Row],[Days]]&amp;" "&amp;LeaveTracker[[#This Row],[Type of Leave]]</f>
        <v>1 SL</v>
      </c>
      <c r="L2040" s="23">
        <f ca="1">NETWORKDAYS(LeaveTracker[[#This Row],[Start Date]],LeaveTracker[[#This Row],[End Date]],lstHolidays)</f>
        <v>1</v>
      </c>
      <c r="M2040" s="27"/>
    </row>
    <row r="2041" spans="1:13" ht="30" customHeight="1" x14ac:dyDescent="0.3">
      <c r="A2041" s="27">
        <v>506</v>
      </c>
      <c r="B2041" s="31">
        <v>43915</v>
      </c>
      <c r="C2041" s="31">
        <v>43865</v>
      </c>
      <c r="D2041" s="20" t="s">
        <v>357</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56" t="s">
        <v>81</v>
      </c>
      <c r="K2041" s="51" t="str">
        <f ca="1">LeaveTracker[[#This Row],[Days]]&amp;" "&amp;LeaveTracker[[#This Row],[Type of Leave]]</f>
        <v>1 SL</v>
      </c>
      <c r="L2041" s="23">
        <f ca="1">NETWORKDAYS(LeaveTracker[[#This Row],[Start Date]],LeaveTracker[[#This Row],[End Date]],lstHolidays)</f>
        <v>1</v>
      </c>
      <c r="M2041" s="27"/>
    </row>
    <row r="2042" spans="1:13" ht="30" customHeight="1" x14ac:dyDescent="0.3">
      <c r="A2042" s="27">
        <v>507</v>
      </c>
      <c r="B2042" s="31">
        <v>43915</v>
      </c>
      <c r="C2042" s="31">
        <v>43858</v>
      </c>
      <c r="D2042" s="20" t="s">
        <v>357</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56" t="s">
        <v>299</v>
      </c>
      <c r="J2042" s="43" t="s">
        <v>845</v>
      </c>
      <c r="K2042" s="51" t="str">
        <f ca="1">LeaveTracker[[#This Row],[Days]]&amp;" "&amp;LeaveTracker[[#This Row],[Type of Leave]]</f>
        <v>1 OTHER</v>
      </c>
      <c r="L2042" s="23">
        <f ca="1">NETWORKDAYS(LeaveTracker[[#This Row],[Start Date]],LeaveTracker[[#This Row],[End Date]],lstHolidays)</f>
        <v>1</v>
      </c>
      <c r="M2042" s="27"/>
    </row>
    <row r="2043" spans="1:13" ht="30" customHeight="1" x14ac:dyDescent="0.3">
      <c r="A2043" s="27">
        <v>508</v>
      </c>
      <c r="B2043" s="31">
        <v>43915</v>
      </c>
      <c r="C2043" s="31">
        <v>43850</v>
      </c>
      <c r="D2043" s="20" t="s">
        <v>357</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56" t="s">
        <v>299</v>
      </c>
      <c r="J2043" s="43" t="s">
        <v>845</v>
      </c>
      <c r="K2043" s="51" t="str">
        <f ca="1">LeaveTracker[[#This Row],[Days]]&amp;" "&amp;LeaveTracker[[#This Row],[Type of Leave]]</f>
        <v>3 OTHER</v>
      </c>
      <c r="L2043" s="23">
        <f ca="1">NETWORKDAYS(LeaveTracker[[#This Row],[Start Date]],LeaveTracker[[#This Row],[End Date]],lstHolidays)</f>
        <v>3</v>
      </c>
      <c r="M2043" s="27"/>
    </row>
    <row r="2044" spans="1:13" ht="30" customHeight="1" x14ac:dyDescent="0.3">
      <c r="A2044" s="27">
        <v>509</v>
      </c>
      <c r="B2044" s="31">
        <v>43915</v>
      </c>
      <c r="C2044" s="31">
        <v>43858</v>
      </c>
      <c r="D2044" s="20" t="s">
        <v>357</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56" t="s">
        <v>299</v>
      </c>
      <c r="J2044" s="43" t="s">
        <v>845</v>
      </c>
      <c r="K2044" s="51" t="str">
        <f ca="1">LeaveTracker[[#This Row],[Days]]&amp;" "&amp;LeaveTracker[[#This Row],[Type of Leave]]</f>
        <v>1 OTHER</v>
      </c>
      <c r="L2044" s="23">
        <f ca="1">NETWORKDAYS(LeaveTracker[[#This Row],[Start Date]],LeaveTracker[[#This Row],[End Date]],lstHolidays)</f>
        <v>1</v>
      </c>
      <c r="M2044" s="27"/>
    </row>
    <row r="2045" spans="1:13" ht="30" customHeight="1" x14ac:dyDescent="0.3">
      <c r="A2045" s="27">
        <v>510</v>
      </c>
      <c r="B2045" s="31">
        <v>43915</v>
      </c>
      <c r="C2045" s="31">
        <v>43864</v>
      </c>
      <c r="D2045" s="19" t="s">
        <v>858</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56" t="s">
        <v>81</v>
      </c>
      <c r="K2045" s="51" t="str">
        <f ca="1">LeaveTracker[[#This Row],[Days]]&amp;" "&amp;LeaveTracker[[#This Row],[Type of Leave]]</f>
        <v>2 SL</v>
      </c>
      <c r="L2045" s="23">
        <f ca="1">NETWORKDAYS(LeaveTracker[[#This Row],[Start Date]],LeaveTracker[[#This Row],[End Date]],lstHolidays)</f>
        <v>2</v>
      </c>
      <c r="M2045" s="27"/>
    </row>
    <row r="2046" spans="1:13" ht="30" customHeight="1" x14ac:dyDescent="0.3">
      <c r="A2046" s="27">
        <v>511</v>
      </c>
      <c r="B2046" s="31">
        <v>43915</v>
      </c>
      <c r="C2046" s="31">
        <v>43865</v>
      </c>
      <c r="D2046" s="20" t="s">
        <v>858</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56" t="s">
        <v>299</v>
      </c>
      <c r="J2046" s="43" t="s">
        <v>845</v>
      </c>
      <c r="K2046" s="51" t="str">
        <f ca="1">LeaveTracker[[#This Row],[Days]]&amp;" "&amp;LeaveTracker[[#This Row],[Type of Leave]]</f>
        <v>1 OTHER</v>
      </c>
      <c r="L2046" s="23">
        <f ca="1">NETWORKDAYS(LeaveTracker[[#This Row],[Start Date]],LeaveTracker[[#This Row],[End Date]],lstHolidays)</f>
        <v>1</v>
      </c>
      <c r="M2046" s="27"/>
    </row>
    <row r="2047" spans="1:13" ht="30" customHeight="1" x14ac:dyDescent="0.3">
      <c r="A2047" s="27">
        <v>511</v>
      </c>
      <c r="B2047" s="31">
        <v>43915</v>
      </c>
      <c r="C2047" s="31">
        <v>43865</v>
      </c>
      <c r="D2047" s="20" t="s">
        <v>858</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56" t="s">
        <v>299</v>
      </c>
      <c r="J2047" s="43" t="s">
        <v>845</v>
      </c>
      <c r="K2047" s="51" t="str">
        <f ca="1">LeaveTracker[[#This Row],[Days]]&amp;" "&amp;LeaveTracker[[#This Row],[Type of Leave]]</f>
        <v>1 OTHER</v>
      </c>
      <c r="L2047" s="23">
        <f ca="1">NETWORKDAYS(LeaveTracker[[#This Row],[Start Date]],LeaveTracker[[#This Row],[End Date]],lstHolidays)</f>
        <v>1</v>
      </c>
      <c r="M2047" s="27"/>
    </row>
    <row r="2048" spans="1:13" ht="30" customHeight="1" x14ac:dyDescent="0.3">
      <c r="A2048" s="27">
        <v>512</v>
      </c>
      <c r="B2048" s="31">
        <v>43915</v>
      </c>
      <c r="C2048" s="31">
        <v>43854</v>
      </c>
      <c r="D2048" s="20" t="s">
        <v>858</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56" t="s">
        <v>299</v>
      </c>
      <c r="J2048" s="43" t="s">
        <v>845</v>
      </c>
      <c r="K2048" s="51" t="str">
        <f ca="1">LeaveTracker[[#This Row],[Days]]&amp;" "&amp;LeaveTracker[[#This Row],[Type of Leave]]</f>
        <v>2 OTHER</v>
      </c>
      <c r="L2048" s="23">
        <f ca="1">NETWORKDAYS(LeaveTracker[[#This Row],[Start Date]],LeaveTracker[[#This Row],[End Date]],lstHolidays)</f>
        <v>2</v>
      </c>
      <c r="M2048" s="27"/>
    </row>
    <row r="2049" spans="1:13" ht="30" customHeight="1" x14ac:dyDescent="0.3">
      <c r="A2049" s="27">
        <v>513</v>
      </c>
      <c r="B2049" s="31">
        <v>43915</v>
      </c>
      <c r="C2049" s="31">
        <v>43846</v>
      </c>
      <c r="D2049" s="20" t="s">
        <v>858</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56" t="s">
        <v>299</v>
      </c>
      <c r="J2049" s="43" t="s">
        <v>845</v>
      </c>
      <c r="K2049" s="51" t="str">
        <f ca="1">LeaveTracker[[#This Row],[Days]]&amp;" "&amp;LeaveTracker[[#This Row],[Type of Leave]]</f>
        <v>1 OTHER</v>
      </c>
      <c r="L2049" s="23">
        <f ca="1">NETWORKDAYS(LeaveTracker[[#This Row],[Start Date]],LeaveTracker[[#This Row],[End Date]],lstHolidays)</f>
        <v>1</v>
      </c>
      <c r="M2049" s="27"/>
    </row>
    <row r="2050" spans="1:13" ht="30" customHeight="1" x14ac:dyDescent="0.3">
      <c r="A2050" s="27">
        <v>514</v>
      </c>
      <c r="B2050" s="31">
        <v>43915</v>
      </c>
      <c r="C2050" s="31">
        <v>43857</v>
      </c>
      <c r="D2050" s="19" t="s">
        <v>724</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56" t="s">
        <v>299</v>
      </c>
      <c r="J2050" s="43" t="s">
        <v>845</v>
      </c>
      <c r="K2050" s="51" t="str">
        <f ca="1">LeaveTracker[[#This Row],[Days]]&amp;" "&amp;LeaveTracker[[#This Row],[Type of Leave]]</f>
        <v>1 OTHER</v>
      </c>
      <c r="L2050" s="23">
        <f ca="1">NETWORKDAYS(LeaveTracker[[#This Row],[Start Date]],LeaveTracker[[#This Row],[End Date]],lstHolidays)</f>
        <v>1</v>
      </c>
      <c r="M2050" s="27"/>
    </row>
    <row r="2051" spans="1:13" ht="30" customHeight="1" x14ac:dyDescent="0.3">
      <c r="A2051" s="27">
        <v>514</v>
      </c>
      <c r="B2051" s="31">
        <v>43915</v>
      </c>
      <c r="C2051" s="31">
        <v>43857</v>
      </c>
      <c r="D2051" s="19" t="s">
        <v>724</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56" t="s">
        <v>299</v>
      </c>
      <c r="J2051" s="43" t="s">
        <v>845</v>
      </c>
      <c r="K2051" s="51" t="str">
        <f ca="1">LeaveTracker[[#This Row],[Days]]&amp;" "&amp;LeaveTracker[[#This Row],[Type of Leave]]</f>
        <v>1 OTHER</v>
      </c>
      <c r="L2051" s="23">
        <f ca="1">NETWORKDAYS(LeaveTracker[[#This Row],[Start Date]],LeaveTracker[[#This Row],[End Date]],lstHolidays)</f>
        <v>1</v>
      </c>
      <c r="M2051" s="27"/>
    </row>
    <row r="2052" spans="1:13" ht="30" customHeight="1" x14ac:dyDescent="0.3">
      <c r="A2052" s="27">
        <v>515</v>
      </c>
      <c r="B2052" s="31">
        <v>43915</v>
      </c>
      <c r="C2052" s="31">
        <v>43845</v>
      </c>
      <c r="D2052" s="20" t="s">
        <v>724</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56" t="s">
        <v>299</v>
      </c>
      <c r="J2052" s="43" t="s">
        <v>845</v>
      </c>
      <c r="K2052" s="51" t="str">
        <f ca="1">LeaveTracker[[#This Row],[Days]]&amp;" "&amp;LeaveTracker[[#This Row],[Type of Leave]]</f>
        <v>2 OTHER</v>
      </c>
      <c r="L2052" s="23">
        <f ca="1">NETWORKDAYS(LeaveTracker[[#This Row],[Start Date]],LeaveTracker[[#This Row],[End Date]],lstHolidays)</f>
        <v>2</v>
      </c>
      <c r="M2052" s="27"/>
    </row>
    <row r="2053" spans="1:13" ht="30" customHeight="1" x14ac:dyDescent="0.3">
      <c r="A2053" s="27">
        <v>516</v>
      </c>
      <c r="B2053" s="31">
        <v>43915</v>
      </c>
      <c r="C2053" s="31">
        <v>43852</v>
      </c>
      <c r="D2053" s="20" t="s">
        <v>724</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56" t="s">
        <v>299</v>
      </c>
      <c r="J2053" s="43" t="s">
        <v>845</v>
      </c>
      <c r="K2053" s="51" t="str">
        <f ca="1">LeaveTracker[[#This Row],[Days]]&amp;" "&amp;LeaveTracker[[#This Row],[Type of Leave]]</f>
        <v>1 OTHER</v>
      </c>
      <c r="L2053" s="23">
        <f ca="1">NETWORKDAYS(LeaveTracker[[#This Row],[Start Date]],LeaveTracker[[#This Row],[End Date]],lstHolidays)</f>
        <v>1</v>
      </c>
      <c r="M2053" s="27"/>
    </row>
    <row r="2054" spans="1:13" ht="30" customHeight="1" x14ac:dyDescent="0.3">
      <c r="A2054" s="27">
        <v>517</v>
      </c>
      <c r="B2054" s="31">
        <v>43915</v>
      </c>
      <c r="C2054" s="31">
        <v>43903</v>
      </c>
      <c r="D2054" s="19" t="s">
        <v>353</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56" t="s">
        <v>81</v>
      </c>
      <c r="K2054" s="51" t="str">
        <f ca="1">LeaveTracker[[#This Row],[Days]]&amp;" "&amp;LeaveTracker[[#This Row],[Type of Leave]]</f>
        <v>1 SL</v>
      </c>
      <c r="L2054" s="23">
        <f ca="1">NETWORKDAYS(LeaveTracker[[#This Row],[Start Date]],LeaveTracker[[#This Row],[End Date]],lstHolidays)</f>
        <v>1</v>
      </c>
      <c r="M2054" s="27"/>
    </row>
    <row r="2055" spans="1:13" ht="30" customHeight="1" x14ac:dyDescent="0.3">
      <c r="A2055" s="27">
        <v>518</v>
      </c>
      <c r="B2055" s="31">
        <v>43915</v>
      </c>
      <c r="C2055" s="31">
        <v>43888</v>
      </c>
      <c r="D2055" s="20" t="s">
        <v>353</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56" t="s">
        <v>81</v>
      </c>
      <c r="K2055" s="51" t="str">
        <f ca="1">LeaveTracker[[#This Row],[Days]]&amp;" "&amp;LeaveTracker[[#This Row],[Type of Leave]]</f>
        <v>1 SL</v>
      </c>
      <c r="L2055" s="23">
        <f ca="1">NETWORKDAYS(LeaveTracker[[#This Row],[Start Date]],LeaveTracker[[#This Row],[End Date]],lstHolidays)</f>
        <v>1</v>
      </c>
      <c r="M2055" s="27"/>
    </row>
    <row r="2056" spans="1:13" ht="30" customHeight="1" x14ac:dyDescent="0.3">
      <c r="A2056" s="27">
        <v>518</v>
      </c>
      <c r="B2056" s="31">
        <v>43915</v>
      </c>
      <c r="C2056" s="31">
        <v>43888</v>
      </c>
      <c r="D2056" s="20" t="s">
        <v>353</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56" t="s">
        <v>81</v>
      </c>
      <c r="K2056" s="51" t="str">
        <f ca="1">LeaveTracker[[#This Row],[Days]]&amp;" "&amp;LeaveTracker[[#This Row],[Type of Leave]]</f>
        <v>1 SL</v>
      </c>
      <c r="L2056" s="23">
        <f ca="1">NETWORKDAYS(LeaveTracker[[#This Row],[Start Date]],LeaveTracker[[#This Row],[End Date]],lstHolidays)</f>
        <v>1</v>
      </c>
      <c r="M2056" s="27"/>
    </row>
    <row r="2057" spans="1:13" ht="30" customHeight="1" x14ac:dyDescent="0.3">
      <c r="A2057" s="27">
        <v>519</v>
      </c>
      <c r="B2057" s="31">
        <v>43915</v>
      </c>
      <c r="C2057" s="31">
        <v>43881</v>
      </c>
      <c r="D2057" s="20" t="s">
        <v>353</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56" t="s">
        <v>81</v>
      </c>
      <c r="K2057" s="51" t="str">
        <f ca="1">LeaveTracker[[#This Row],[Days]]&amp;" "&amp;LeaveTracker[[#This Row],[Type of Leave]]</f>
        <v>1 SL</v>
      </c>
      <c r="L2057" s="23">
        <f ca="1">NETWORKDAYS(LeaveTracker[[#This Row],[Start Date]],LeaveTracker[[#This Row],[End Date]],lstHolidays)</f>
        <v>1</v>
      </c>
      <c r="M2057" s="27"/>
    </row>
    <row r="2058" spans="1:13" ht="30" customHeight="1" x14ac:dyDescent="0.3">
      <c r="A2058" s="27">
        <v>520</v>
      </c>
      <c r="B2058" s="31">
        <v>43915</v>
      </c>
      <c r="C2058" s="31">
        <v>43865</v>
      </c>
      <c r="D2058" s="20" t="s">
        <v>353</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56" t="s">
        <v>299</v>
      </c>
      <c r="J2058" s="43" t="s">
        <v>845</v>
      </c>
      <c r="K2058" s="51" t="str">
        <f ca="1">LeaveTracker[[#This Row],[Days]]&amp;" "&amp;LeaveTracker[[#This Row],[Type of Leave]]</f>
        <v>1 OTHER</v>
      </c>
      <c r="L2058" s="23">
        <f ca="1">NETWORKDAYS(LeaveTracker[[#This Row],[Start Date]],LeaveTracker[[#This Row],[End Date]],lstHolidays)</f>
        <v>1</v>
      </c>
      <c r="M2058" s="27"/>
    </row>
    <row r="2059" spans="1:13" ht="30" customHeight="1" x14ac:dyDescent="0.3">
      <c r="A2059" s="27">
        <v>520</v>
      </c>
      <c r="B2059" s="31">
        <v>43915</v>
      </c>
      <c r="C2059" s="31">
        <v>43865</v>
      </c>
      <c r="D2059" s="20" t="s">
        <v>353</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56" t="s">
        <v>299</v>
      </c>
      <c r="J2059" s="43" t="s">
        <v>845</v>
      </c>
      <c r="K2059" s="51" t="str">
        <f ca="1">LeaveTracker[[#This Row],[Days]]&amp;" "&amp;LeaveTracker[[#This Row],[Type of Leave]]</f>
        <v>1 OTHER</v>
      </c>
      <c r="L2059" s="23">
        <f ca="1">NETWORKDAYS(LeaveTracker[[#This Row],[Start Date]],LeaveTracker[[#This Row],[End Date]],lstHolidays)</f>
        <v>1</v>
      </c>
      <c r="M2059" s="27"/>
    </row>
    <row r="2060" spans="1:13" ht="30" customHeight="1" x14ac:dyDescent="0.3">
      <c r="A2060" s="27">
        <v>521</v>
      </c>
      <c r="B2060" s="31">
        <v>43915</v>
      </c>
      <c r="C2060" s="31">
        <v>43851</v>
      </c>
      <c r="D2060" s="20" t="s">
        <v>353</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56" t="s">
        <v>299</v>
      </c>
      <c r="J2060" s="43" t="s">
        <v>845</v>
      </c>
      <c r="K2060" s="51" t="str">
        <f ca="1">LeaveTracker[[#This Row],[Days]]&amp;" "&amp;LeaveTracker[[#This Row],[Type of Leave]]</f>
        <v>1 OTHER</v>
      </c>
      <c r="L2060" s="23">
        <f ca="1">NETWORKDAYS(LeaveTracker[[#This Row],[Start Date]],LeaveTracker[[#This Row],[End Date]],lstHolidays)</f>
        <v>1</v>
      </c>
      <c r="M2060" s="27"/>
    </row>
    <row r="2061" spans="1:13" ht="30" customHeight="1" x14ac:dyDescent="0.3">
      <c r="A2061" s="27">
        <v>522</v>
      </c>
      <c r="B2061" s="31">
        <v>43915</v>
      </c>
      <c r="C2061" s="31">
        <v>43850</v>
      </c>
      <c r="D2061" s="20" t="s">
        <v>353</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56" t="s">
        <v>299</v>
      </c>
      <c r="J2061" s="43" t="s">
        <v>845</v>
      </c>
      <c r="K2061" s="51" t="str">
        <f ca="1">LeaveTracker[[#This Row],[Days]]&amp;" "&amp;LeaveTracker[[#This Row],[Type of Leave]]</f>
        <v>1 OTHER</v>
      </c>
      <c r="L2061" s="23">
        <f ca="1">NETWORKDAYS(LeaveTracker[[#This Row],[Start Date]],LeaveTracker[[#This Row],[End Date]],lstHolidays)</f>
        <v>1</v>
      </c>
      <c r="M2061" s="27"/>
    </row>
    <row r="2062" spans="1:13" ht="30" customHeight="1" x14ac:dyDescent="0.3">
      <c r="A2062" s="27">
        <v>523</v>
      </c>
      <c r="B2062" s="31">
        <v>43915</v>
      </c>
      <c r="C2062" s="31">
        <v>43865</v>
      </c>
      <c r="D2062" s="20" t="s">
        <v>722</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56" t="s">
        <v>299</v>
      </c>
      <c r="J2062" s="43" t="s">
        <v>845</v>
      </c>
      <c r="K2062" s="51" t="str">
        <f ca="1">LeaveTracker[[#This Row],[Days]]&amp;" "&amp;LeaveTracker[[#This Row],[Type of Leave]]</f>
        <v>1 OTHER</v>
      </c>
      <c r="L2062" s="23">
        <f ca="1">NETWORKDAYS(LeaveTracker[[#This Row],[Start Date]],LeaveTracker[[#This Row],[End Date]],lstHolidays)</f>
        <v>1</v>
      </c>
      <c r="M2062" s="27"/>
    </row>
    <row r="2063" spans="1:13" ht="30" customHeight="1" x14ac:dyDescent="0.3">
      <c r="A2063" s="27">
        <v>524</v>
      </c>
      <c r="B2063" s="31">
        <v>43915</v>
      </c>
      <c r="C2063" s="31">
        <v>43846</v>
      </c>
      <c r="D2063" s="20" t="s">
        <v>722</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56" t="s">
        <v>299</v>
      </c>
      <c r="J2063" s="43" t="s">
        <v>845</v>
      </c>
      <c r="K2063" s="51" t="str">
        <f ca="1">LeaveTracker[[#This Row],[Days]]&amp;" "&amp;LeaveTracker[[#This Row],[Type of Leave]]</f>
        <v>1 OTHER</v>
      </c>
      <c r="L2063" s="23">
        <f ca="1">NETWORKDAYS(LeaveTracker[[#This Row],[Start Date]],LeaveTracker[[#This Row],[End Date]],lstHolidays)</f>
        <v>1</v>
      </c>
      <c r="M2063" s="27"/>
    </row>
    <row r="2064" spans="1:13" ht="30" customHeight="1" x14ac:dyDescent="0.3">
      <c r="A2064" s="27">
        <v>525</v>
      </c>
      <c r="B2064" s="31">
        <v>43915</v>
      </c>
      <c r="C2064" s="31">
        <v>43889</v>
      </c>
      <c r="D2064" s="19" t="s">
        <v>543</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56" t="s">
        <v>81</v>
      </c>
      <c r="K2064" s="51" t="str">
        <f ca="1">LeaveTracker[[#This Row],[Days]]&amp;" "&amp;LeaveTracker[[#This Row],[Type of Leave]]</f>
        <v>1 SL</v>
      </c>
      <c r="L2064" s="23">
        <f ca="1">NETWORKDAYS(LeaveTracker[[#This Row],[Start Date]],LeaveTracker[[#This Row],[End Date]],lstHolidays)</f>
        <v>1</v>
      </c>
      <c r="M2064" s="27"/>
    </row>
    <row r="2065" spans="1:13" ht="30" customHeight="1" x14ac:dyDescent="0.3">
      <c r="A2065" s="27">
        <v>526</v>
      </c>
      <c r="B2065" s="31">
        <v>43915</v>
      </c>
      <c r="C2065" s="31">
        <v>43864</v>
      </c>
      <c r="D2065" s="20" t="s">
        <v>543</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56" t="s">
        <v>299</v>
      </c>
      <c r="J2065" s="43" t="s">
        <v>845</v>
      </c>
      <c r="K2065" s="51" t="str">
        <f ca="1">LeaveTracker[[#This Row],[Days]]&amp;" "&amp;LeaveTracker[[#This Row],[Type of Leave]]</f>
        <v>1 OTHER</v>
      </c>
      <c r="L2065" s="23">
        <f ca="1">NETWORKDAYS(LeaveTracker[[#This Row],[Start Date]],LeaveTracker[[#This Row],[End Date]],lstHolidays)</f>
        <v>1</v>
      </c>
      <c r="M2065" s="27"/>
    </row>
    <row r="2066" spans="1:13" ht="30" customHeight="1" x14ac:dyDescent="0.3">
      <c r="A2066" s="27">
        <v>526</v>
      </c>
      <c r="B2066" s="31">
        <v>43915</v>
      </c>
      <c r="C2066" s="31">
        <v>43864</v>
      </c>
      <c r="D2066" s="20" t="s">
        <v>543</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56" t="s">
        <v>299</v>
      </c>
      <c r="J2066" s="43" t="s">
        <v>845</v>
      </c>
      <c r="K2066" s="51" t="str">
        <f ca="1">LeaveTracker[[#This Row],[Days]]&amp;" "&amp;LeaveTracker[[#This Row],[Type of Leave]]</f>
        <v>1 OTHER</v>
      </c>
      <c r="L2066" s="23">
        <f ca="1">NETWORKDAYS(LeaveTracker[[#This Row],[Start Date]],LeaveTracker[[#This Row],[End Date]],lstHolidays)</f>
        <v>1</v>
      </c>
      <c r="M2066" s="27"/>
    </row>
    <row r="2067" spans="1:13" ht="30" customHeight="1" x14ac:dyDescent="0.3">
      <c r="A2067" s="27">
        <v>527</v>
      </c>
      <c r="B2067" s="31">
        <v>43915</v>
      </c>
      <c r="C2067" s="31">
        <v>43864</v>
      </c>
      <c r="D2067" s="20" t="s">
        <v>543</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56" t="s">
        <v>299</v>
      </c>
      <c r="J2067" s="43" t="s">
        <v>845</v>
      </c>
      <c r="K2067" s="51" t="str">
        <f ca="1">LeaveTracker[[#This Row],[Days]]&amp;" "&amp;LeaveTracker[[#This Row],[Type of Leave]]</f>
        <v>1 OTHER</v>
      </c>
      <c r="L2067" s="23">
        <f ca="1">NETWORKDAYS(LeaveTracker[[#This Row],[Start Date]],LeaveTracker[[#This Row],[End Date]],lstHolidays)</f>
        <v>1</v>
      </c>
      <c r="M2067" s="27"/>
    </row>
    <row r="2068" spans="1:13" ht="30" customHeight="1" x14ac:dyDescent="0.3">
      <c r="A2068" s="27">
        <v>528</v>
      </c>
      <c r="B2068" s="31">
        <v>43915</v>
      </c>
      <c r="C2068" s="31">
        <v>43846</v>
      </c>
      <c r="D2068" s="20" t="s">
        <v>543</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56" t="s">
        <v>299</v>
      </c>
      <c r="J2068" s="43" t="s">
        <v>845</v>
      </c>
      <c r="K2068" s="51" t="str">
        <f ca="1">LeaveTracker[[#This Row],[Days]]&amp;" "&amp;LeaveTracker[[#This Row],[Type of Leave]]</f>
        <v>1 OTHER</v>
      </c>
      <c r="L2068" s="23">
        <f ca="1">NETWORKDAYS(LeaveTracker[[#This Row],[Start Date]],LeaveTracker[[#This Row],[End Date]],lstHolidays)</f>
        <v>1</v>
      </c>
      <c r="M2068" s="27"/>
    </row>
    <row r="2069" spans="1:13" ht="30" customHeight="1" x14ac:dyDescent="0.3">
      <c r="A2069" s="27">
        <v>529</v>
      </c>
      <c r="B2069" s="31">
        <v>43918</v>
      </c>
      <c r="C2069" s="31">
        <v>43872</v>
      </c>
      <c r="D2069" s="20" t="s">
        <v>760</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56" t="s">
        <v>299</v>
      </c>
      <c r="J2069" s="43" t="s">
        <v>646</v>
      </c>
      <c r="K2069" s="51" t="str">
        <f ca="1">LeaveTracker[[#This Row],[Days]]&amp;" "&amp;LeaveTracker[[#This Row],[Type of Leave]]</f>
        <v>1 OTHER</v>
      </c>
      <c r="L2069" s="23">
        <f ca="1">NETWORKDAYS(LeaveTracker[[#This Row],[Start Date]],LeaveTracker[[#This Row],[End Date]],lstHolidays)</f>
        <v>1</v>
      </c>
      <c r="M2069" s="27"/>
    </row>
    <row r="2070" spans="1:13" ht="30" customHeight="1" x14ac:dyDescent="0.3">
      <c r="A2070" s="27">
        <v>530</v>
      </c>
      <c r="B2070" s="31">
        <v>43918</v>
      </c>
      <c r="D2070" s="20" t="s">
        <v>468</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56" t="s">
        <v>299</v>
      </c>
      <c r="J2070" s="43" t="s">
        <v>158</v>
      </c>
      <c r="K2070" s="51" t="str">
        <f ca="1">LeaveTracker[[#This Row],[Days]]&amp;" "&amp;LeaveTracker[[#This Row],[Type of Leave]]</f>
        <v>1 OTHER</v>
      </c>
      <c r="L2070" s="23">
        <f ca="1">NETWORKDAYS(LeaveTracker[[#This Row],[Start Date]],LeaveTracker[[#This Row],[End Date]],lstHolidays)</f>
        <v>1</v>
      </c>
      <c r="M2070" s="27"/>
    </row>
    <row r="2071" spans="1:13" ht="30" customHeight="1" x14ac:dyDescent="0.3">
      <c r="A2071" s="27">
        <v>531</v>
      </c>
      <c r="B2071" s="31">
        <v>43918</v>
      </c>
      <c r="D2071" s="20" t="s">
        <v>468</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56" t="s">
        <v>299</v>
      </c>
      <c r="J2071" s="43" t="s">
        <v>845</v>
      </c>
      <c r="K2071" s="51" t="str">
        <f ca="1">LeaveTracker[[#This Row],[Days]]&amp;" "&amp;LeaveTracker[[#This Row],[Type of Leave]]</f>
        <v>1 OTHER</v>
      </c>
      <c r="L2071" s="23">
        <f ca="1">NETWORKDAYS(LeaveTracker[[#This Row],[Start Date]],LeaveTracker[[#This Row],[End Date]],lstHolidays)</f>
        <v>1</v>
      </c>
      <c r="M2071" s="27"/>
    </row>
    <row r="2072" spans="1:13" ht="30" customHeight="1" x14ac:dyDescent="0.3">
      <c r="A2072" s="27">
        <v>531</v>
      </c>
      <c r="B2072" s="31">
        <v>43918</v>
      </c>
      <c r="D2072" s="20" t="s">
        <v>468</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56" t="s">
        <v>299</v>
      </c>
      <c r="J2072" s="43" t="s">
        <v>845</v>
      </c>
      <c r="K2072" s="51" t="str">
        <f ca="1">LeaveTracker[[#This Row],[Days]]&amp;" "&amp;LeaveTracker[[#This Row],[Type of Leave]]</f>
        <v>1 OTHER</v>
      </c>
      <c r="L2072" s="23">
        <f ca="1">NETWORKDAYS(LeaveTracker[[#This Row],[Start Date]],LeaveTracker[[#This Row],[End Date]],lstHolidays)</f>
        <v>1</v>
      </c>
      <c r="M2072" s="27"/>
    </row>
    <row r="2073" spans="1:13" ht="30" customHeight="1" x14ac:dyDescent="0.3">
      <c r="A2073" s="27">
        <v>531</v>
      </c>
      <c r="B2073" s="31">
        <v>43918</v>
      </c>
      <c r="D2073" s="20" t="s">
        <v>468</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56" t="s">
        <v>299</v>
      </c>
      <c r="J2073" s="43" t="s">
        <v>845</v>
      </c>
      <c r="K2073" s="51" t="str">
        <f ca="1">LeaveTracker[[#This Row],[Days]]&amp;" "&amp;LeaveTracker[[#This Row],[Type of Leave]]</f>
        <v>1 OTHER</v>
      </c>
      <c r="L2073" s="23">
        <f ca="1">NETWORKDAYS(LeaveTracker[[#This Row],[Start Date]],LeaveTracker[[#This Row],[End Date]],lstHolidays)</f>
        <v>1</v>
      </c>
      <c r="M2073" s="27"/>
    </row>
    <row r="2074" spans="1:13" ht="30" customHeight="1" x14ac:dyDescent="0.3">
      <c r="A2074" s="27">
        <v>532</v>
      </c>
      <c r="B2074" s="31">
        <v>43918</v>
      </c>
      <c r="C2074" s="31">
        <v>43874</v>
      </c>
      <c r="D2074" s="20" t="s">
        <v>659</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56" t="s">
        <v>299</v>
      </c>
      <c r="J2074" s="43" t="s">
        <v>845</v>
      </c>
      <c r="K2074" s="51" t="str">
        <f ca="1">LeaveTracker[[#This Row],[Days]]&amp;" "&amp;LeaveTracker[[#This Row],[Type of Leave]]</f>
        <v>4 OTHER</v>
      </c>
      <c r="L2074" s="23">
        <f ca="1">NETWORKDAYS(LeaveTracker[[#This Row],[Start Date]],LeaveTracker[[#This Row],[End Date]],lstHolidays)</f>
        <v>4</v>
      </c>
      <c r="M2074" s="27"/>
    </row>
    <row r="2075" spans="1:13" ht="30" customHeight="1" x14ac:dyDescent="0.3">
      <c r="A2075" s="27">
        <v>533</v>
      </c>
      <c r="B2075" s="31">
        <v>43918</v>
      </c>
      <c r="C2075" s="31">
        <v>43874</v>
      </c>
      <c r="D2075" s="20" t="s">
        <v>472</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56" t="s">
        <v>81</v>
      </c>
      <c r="K2075" s="51" t="str">
        <f ca="1">LeaveTracker[[#This Row],[Days]]&amp;" "&amp;LeaveTracker[[#This Row],[Type of Leave]]</f>
        <v>2 SL</v>
      </c>
      <c r="L2075" s="23">
        <f ca="1">NETWORKDAYS(LeaveTracker[[#This Row],[Start Date]],LeaveTracker[[#This Row],[End Date]],lstHolidays)</f>
        <v>2</v>
      </c>
      <c r="M2075" s="27"/>
    </row>
    <row r="2076" spans="1:13" ht="30" customHeight="1" x14ac:dyDescent="0.3">
      <c r="A2076" s="27">
        <v>534</v>
      </c>
      <c r="B2076" s="31">
        <v>43918</v>
      </c>
      <c r="C2076" s="31">
        <v>43874</v>
      </c>
      <c r="D2076" s="20" t="s">
        <v>472</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56" t="s">
        <v>299</v>
      </c>
      <c r="J2076" s="43" t="s">
        <v>845</v>
      </c>
      <c r="K2076" s="51" t="str">
        <f ca="1">LeaveTracker[[#This Row],[Days]]&amp;" "&amp;LeaveTracker[[#This Row],[Type of Leave]]</f>
        <v>2 OTHER</v>
      </c>
      <c r="L2076" s="23">
        <f ca="1">NETWORKDAYS(LeaveTracker[[#This Row],[Start Date]],LeaveTracker[[#This Row],[End Date]],lstHolidays)</f>
        <v>2</v>
      </c>
      <c r="M2076" s="27"/>
    </row>
    <row r="2077" spans="1:13" ht="30" customHeight="1" x14ac:dyDescent="0.3">
      <c r="A2077" s="27">
        <v>534</v>
      </c>
      <c r="B2077" s="31">
        <v>43918</v>
      </c>
      <c r="C2077" s="31">
        <v>43874</v>
      </c>
      <c r="D2077" s="20" t="s">
        <v>472</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56" t="s">
        <v>299</v>
      </c>
      <c r="J2077" s="43" t="s">
        <v>845</v>
      </c>
      <c r="K2077" s="51" t="str">
        <f ca="1">LeaveTracker[[#This Row],[Days]]&amp;" "&amp;LeaveTracker[[#This Row],[Type of Leave]]</f>
        <v>3 OTHER</v>
      </c>
      <c r="L2077" s="23">
        <f ca="1">NETWORKDAYS(LeaveTracker[[#This Row],[Start Date]],LeaveTracker[[#This Row],[End Date]],lstHolidays)</f>
        <v>3</v>
      </c>
      <c r="M2077" s="27"/>
    </row>
    <row r="2078" spans="1:13" ht="30" customHeight="1" x14ac:dyDescent="0.3">
      <c r="A2078" s="27">
        <v>534</v>
      </c>
      <c r="B2078" s="31">
        <v>43918</v>
      </c>
      <c r="C2078" s="31">
        <v>43874</v>
      </c>
      <c r="D2078" s="20" t="s">
        <v>472</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56" t="s">
        <v>299</v>
      </c>
      <c r="J2078" s="43" t="s">
        <v>845</v>
      </c>
      <c r="K2078" s="51" t="str">
        <f ca="1">LeaveTracker[[#This Row],[Days]]&amp;" "&amp;LeaveTracker[[#This Row],[Type of Leave]]</f>
        <v>1 OTHER</v>
      </c>
      <c r="L2078" s="23">
        <f ca="1">NETWORKDAYS(LeaveTracker[[#This Row],[Start Date]],LeaveTracker[[#This Row],[End Date]],lstHolidays)</f>
        <v>1</v>
      </c>
      <c r="M2078" s="27"/>
    </row>
    <row r="2079" spans="1:13" ht="30" customHeight="1" x14ac:dyDescent="0.3">
      <c r="A2079" s="27">
        <v>535</v>
      </c>
      <c r="B2079" s="31">
        <v>43918</v>
      </c>
      <c r="C2079" s="31">
        <v>43873</v>
      </c>
      <c r="D2079" s="20" t="s">
        <v>657</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56" t="s">
        <v>299</v>
      </c>
      <c r="J2079" s="43" t="s">
        <v>845</v>
      </c>
      <c r="K2079" s="51" t="str">
        <f ca="1">LeaveTracker[[#This Row],[Days]]&amp;" "&amp;LeaveTracker[[#This Row],[Type of Leave]]</f>
        <v>1 OTHER</v>
      </c>
      <c r="L2079" s="23">
        <f ca="1">NETWORKDAYS(LeaveTracker[[#This Row],[Start Date]],LeaveTracker[[#This Row],[End Date]],lstHolidays)</f>
        <v>1</v>
      </c>
      <c r="M2079" s="27"/>
    </row>
    <row r="2080" spans="1:13" ht="30" customHeight="1" x14ac:dyDescent="0.3">
      <c r="A2080" s="27">
        <v>535</v>
      </c>
      <c r="B2080" s="31">
        <v>43918</v>
      </c>
      <c r="C2080" s="31">
        <v>43873</v>
      </c>
      <c r="D2080" s="20" t="s">
        <v>657</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56" t="s">
        <v>299</v>
      </c>
      <c r="J2080" s="43" t="s">
        <v>845</v>
      </c>
      <c r="K2080" s="51" t="str">
        <f ca="1">LeaveTracker[[#This Row],[Days]]&amp;" "&amp;LeaveTracker[[#This Row],[Type of Leave]]</f>
        <v>1 OTHER</v>
      </c>
      <c r="L2080" s="23">
        <f ca="1">NETWORKDAYS(LeaveTracker[[#This Row],[Start Date]],LeaveTracker[[#This Row],[End Date]],lstHolidays)</f>
        <v>1</v>
      </c>
      <c r="M2080" s="27"/>
    </row>
    <row r="2081" spans="1:13" ht="30" customHeight="1" x14ac:dyDescent="0.3">
      <c r="A2081" s="27">
        <v>535</v>
      </c>
      <c r="B2081" s="31">
        <v>43918</v>
      </c>
      <c r="C2081" s="31">
        <v>43873</v>
      </c>
      <c r="D2081" s="20" t="s">
        <v>657</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56" t="s">
        <v>299</v>
      </c>
      <c r="J2081" s="43" t="s">
        <v>845</v>
      </c>
      <c r="K2081" s="51" t="str">
        <f ca="1">LeaveTracker[[#This Row],[Days]]&amp;" "&amp;LeaveTracker[[#This Row],[Type of Leave]]</f>
        <v>1 OTHER</v>
      </c>
      <c r="L2081" s="23">
        <f ca="1">NETWORKDAYS(LeaveTracker[[#This Row],[Start Date]],LeaveTracker[[#This Row],[End Date]],lstHolidays)</f>
        <v>1</v>
      </c>
      <c r="M2081" s="27"/>
    </row>
    <row r="2082" spans="1:13" ht="30" customHeight="1" x14ac:dyDescent="0.3">
      <c r="A2082" s="27">
        <v>535</v>
      </c>
      <c r="B2082" s="31">
        <v>43918</v>
      </c>
      <c r="C2082" s="31">
        <v>43873</v>
      </c>
      <c r="D2082" s="20" t="s">
        <v>657</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56" t="s">
        <v>299</v>
      </c>
      <c r="J2082" s="43" t="s">
        <v>845</v>
      </c>
      <c r="K2082" s="51" t="str">
        <f ca="1">LeaveTracker[[#This Row],[Days]]&amp;" "&amp;LeaveTracker[[#This Row],[Type of Leave]]</f>
        <v>2 OTHER</v>
      </c>
      <c r="L2082" s="23">
        <f ca="1">NETWORKDAYS(LeaveTracker[[#This Row],[Start Date]],LeaveTracker[[#This Row],[End Date]],lstHolidays)</f>
        <v>2</v>
      </c>
      <c r="M2082" s="27"/>
    </row>
    <row r="2083" spans="1:13" ht="30" customHeight="1" x14ac:dyDescent="0.3">
      <c r="A2083" s="27">
        <v>536</v>
      </c>
      <c r="B2083" s="31">
        <v>43918</v>
      </c>
      <c r="C2083" s="31">
        <v>43873</v>
      </c>
      <c r="D2083" s="20" t="s">
        <v>653</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56" t="s">
        <v>299</v>
      </c>
      <c r="J2083" s="43" t="s">
        <v>845</v>
      </c>
      <c r="K2083" s="51" t="str">
        <f ca="1">LeaveTracker[[#This Row],[Days]]&amp;" "&amp;LeaveTracker[[#This Row],[Type of Leave]]</f>
        <v>1 OTHER</v>
      </c>
      <c r="L2083" s="23">
        <f ca="1">NETWORKDAYS(LeaveTracker[[#This Row],[Start Date]],LeaveTracker[[#This Row],[End Date]],lstHolidays)</f>
        <v>1</v>
      </c>
      <c r="M2083" s="27"/>
    </row>
    <row r="2084" spans="1:13" ht="30" customHeight="1" x14ac:dyDescent="0.3">
      <c r="A2084" s="27">
        <v>536</v>
      </c>
      <c r="B2084" s="31">
        <v>43918</v>
      </c>
      <c r="C2084" s="31">
        <v>43873</v>
      </c>
      <c r="D2084" s="20" t="s">
        <v>653</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56" t="s">
        <v>299</v>
      </c>
      <c r="J2084" s="43" t="s">
        <v>845</v>
      </c>
      <c r="K2084" s="51" t="str">
        <f ca="1">LeaveTracker[[#This Row],[Days]]&amp;" "&amp;LeaveTracker[[#This Row],[Type of Leave]]</f>
        <v>1 OTHER</v>
      </c>
      <c r="L2084" s="23">
        <f ca="1">NETWORKDAYS(LeaveTracker[[#This Row],[Start Date]],LeaveTracker[[#This Row],[End Date]],lstHolidays)</f>
        <v>1</v>
      </c>
      <c r="M2084" s="27"/>
    </row>
    <row r="2085" spans="1:13" ht="30" customHeight="1" x14ac:dyDescent="0.3">
      <c r="A2085" s="27">
        <v>536</v>
      </c>
      <c r="B2085" s="31">
        <v>43918</v>
      </c>
      <c r="C2085" s="31">
        <v>43873</v>
      </c>
      <c r="D2085" s="20" t="s">
        <v>653</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56" t="s">
        <v>299</v>
      </c>
      <c r="J2085" s="43" t="s">
        <v>845</v>
      </c>
      <c r="K2085" s="51" t="str">
        <f ca="1">LeaveTracker[[#This Row],[Days]]&amp;" "&amp;LeaveTracker[[#This Row],[Type of Leave]]</f>
        <v>3 OTHER</v>
      </c>
      <c r="L2085" s="23">
        <f ca="1">NETWORKDAYS(LeaveTracker[[#This Row],[Start Date]],LeaveTracker[[#This Row],[End Date]],lstHolidays)</f>
        <v>3</v>
      </c>
      <c r="M2085" s="27"/>
    </row>
    <row r="2086" spans="1:13" ht="30" customHeight="1" x14ac:dyDescent="0.3">
      <c r="A2086" s="27">
        <v>537</v>
      </c>
      <c r="B2086" s="31">
        <v>43918</v>
      </c>
      <c r="C2086" s="31">
        <v>43873</v>
      </c>
      <c r="D2086" s="20" t="s">
        <v>466</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56" t="s">
        <v>299</v>
      </c>
      <c r="J2086" s="43" t="s">
        <v>845</v>
      </c>
      <c r="K2086" s="51" t="str">
        <f ca="1">LeaveTracker[[#This Row],[Days]]&amp;" "&amp;LeaveTracker[[#This Row],[Type of Leave]]</f>
        <v>1 OTHER</v>
      </c>
      <c r="L2086" s="23">
        <f ca="1">NETWORKDAYS(LeaveTracker[[#This Row],[Start Date]],LeaveTracker[[#This Row],[End Date]],lstHolidays)</f>
        <v>1</v>
      </c>
      <c r="M2086" s="27"/>
    </row>
    <row r="2087" spans="1:13" ht="30" customHeight="1" x14ac:dyDescent="0.3">
      <c r="A2087" s="27">
        <v>538</v>
      </c>
      <c r="B2087" s="31">
        <v>43918</v>
      </c>
      <c r="C2087" s="31">
        <v>43874</v>
      </c>
      <c r="D2087" s="20" t="s">
        <v>470</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56" t="s">
        <v>299</v>
      </c>
      <c r="J2087" s="43" t="s">
        <v>845</v>
      </c>
      <c r="K2087" s="51" t="str">
        <f ca="1">LeaveTracker[[#This Row],[Days]]&amp;" "&amp;LeaveTracker[[#This Row],[Type of Leave]]</f>
        <v>3 OTHER</v>
      </c>
      <c r="L2087" s="23">
        <f ca="1">NETWORKDAYS(LeaveTracker[[#This Row],[Start Date]],LeaveTracker[[#This Row],[End Date]],lstHolidays)</f>
        <v>3</v>
      </c>
      <c r="M2087" s="27"/>
    </row>
    <row r="2088" spans="1:13" ht="30" customHeight="1" x14ac:dyDescent="0.3">
      <c r="A2088" s="27">
        <v>538</v>
      </c>
      <c r="B2088" s="31">
        <v>43918</v>
      </c>
      <c r="C2088" s="31">
        <v>43874</v>
      </c>
      <c r="D2088" s="20" t="s">
        <v>470</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56" t="s">
        <v>299</v>
      </c>
      <c r="J2088" s="43" t="s">
        <v>845</v>
      </c>
      <c r="K2088" s="51" t="str">
        <f ca="1">LeaveTracker[[#This Row],[Days]]&amp;" "&amp;LeaveTracker[[#This Row],[Type of Leave]]</f>
        <v>1 OTHER</v>
      </c>
      <c r="L2088" s="23">
        <f ca="1">NETWORKDAYS(LeaveTracker[[#This Row],[Start Date]],LeaveTracker[[#This Row],[End Date]],lstHolidays)</f>
        <v>1</v>
      </c>
      <c r="M2088" s="27"/>
    </row>
    <row r="2089" spans="1:13" ht="30" customHeight="1" x14ac:dyDescent="0.3">
      <c r="A2089" s="27">
        <v>539</v>
      </c>
      <c r="B2089" s="31">
        <v>43918</v>
      </c>
      <c r="C2089" s="31">
        <v>43874</v>
      </c>
      <c r="D2089" s="20" t="s">
        <v>963</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56" t="s">
        <v>299</v>
      </c>
      <c r="J2089" s="43" t="s">
        <v>845</v>
      </c>
      <c r="K2089" s="51" t="str">
        <f ca="1">LeaveTracker[[#This Row],[Days]]&amp;" "&amp;LeaveTracker[[#This Row],[Type of Leave]]</f>
        <v>1 OTHER</v>
      </c>
      <c r="L2089" s="23">
        <f ca="1">NETWORKDAYS(LeaveTracker[[#This Row],[Start Date]],LeaveTracker[[#This Row],[End Date]],lstHolidays)</f>
        <v>1</v>
      </c>
      <c r="M2089" s="27"/>
    </row>
    <row r="2090" spans="1:13" ht="30" customHeight="1" x14ac:dyDescent="0.3">
      <c r="A2090" s="27">
        <v>539</v>
      </c>
      <c r="B2090" s="31">
        <v>43918</v>
      </c>
      <c r="C2090" s="31">
        <v>43874</v>
      </c>
      <c r="D2090" s="20" t="s">
        <v>963</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56" t="s">
        <v>299</v>
      </c>
      <c r="J2090" s="43" t="s">
        <v>845</v>
      </c>
      <c r="K2090" s="51" t="str">
        <f ca="1">LeaveTracker[[#This Row],[Days]]&amp;" "&amp;LeaveTracker[[#This Row],[Type of Leave]]</f>
        <v>1 OTHER</v>
      </c>
      <c r="L2090" s="23">
        <f ca="1">NETWORKDAYS(LeaveTracker[[#This Row],[Start Date]],LeaveTracker[[#This Row],[End Date]],lstHolidays)</f>
        <v>1</v>
      </c>
      <c r="M2090" s="27"/>
    </row>
    <row r="2091" spans="1:13" ht="30" customHeight="1" x14ac:dyDescent="0.3">
      <c r="A2091" s="27">
        <v>540</v>
      </c>
      <c r="B2091" s="31">
        <v>43918</v>
      </c>
      <c r="D2091" s="20" t="s">
        <v>760</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56" t="s">
        <v>81</v>
      </c>
      <c r="K2091" s="51" t="str">
        <f ca="1">LeaveTracker[[#This Row],[Days]]&amp;" "&amp;LeaveTracker[[#This Row],[Type of Leave]]</f>
        <v>5 SL</v>
      </c>
      <c r="L2091" s="23">
        <f ca="1">NETWORKDAYS(LeaveTracker[[#This Row],[Start Date]],LeaveTracker[[#This Row],[End Date]],lstHolidays)</f>
        <v>5</v>
      </c>
      <c r="M2091" s="27"/>
    </row>
    <row r="2092" spans="1:13" ht="30" customHeight="1" x14ac:dyDescent="0.3">
      <c r="A2092" s="27">
        <v>541</v>
      </c>
      <c r="B2092" s="31">
        <v>43918</v>
      </c>
      <c r="D2092" s="20" t="s">
        <v>760</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56" t="s">
        <v>299</v>
      </c>
      <c r="J2092" s="43" t="s">
        <v>845</v>
      </c>
      <c r="K2092" s="51" t="str">
        <f ca="1">LeaveTracker[[#This Row],[Days]]&amp;" "&amp;LeaveTracker[[#This Row],[Type of Leave]]</f>
        <v>5 OTHER</v>
      </c>
      <c r="L2092" s="23">
        <f ca="1">NETWORKDAYS(LeaveTracker[[#This Row],[Start Date]],LeaveTracker[[#This Row],[End Date]],lstHolidays)</f>
        <v>5</v>
      </c>
      <c r="M2092" s="27"/>
    </row>
    <row r="2093" spans="1:13" ht="30" customHeight="1" x14ac:dyDescent="0.3">
      <c r="A2093" s="27">
        <v>542</v>
      </c>
      <c r="B2093" s="31">
        <v>43918</v>
      </c>
      <c r="C2093" s="31">
        <v>43892</v>
      </c>
      <c r="D2093" s="20" t="s">
        <v>445</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56" t="s">
        <v>81</v>
      </c>
      <c r="K2093" s="51" t="str">
        <f ca="1">LeaveTracker[[#This Row],[Days]]&amp;" "&amp;LeaveTracker[[#This Row],[Type of Leave]]</f>
        <v>1 SL</v>
      </c>
      <c r="L2093" s="23">
        <f ca="1">NETWORKDAYS(LeaveTracker[[#This Row],[Start Date]],LeaveTracker[[#This Row],[End Date]],lstHolidays)</f>
        <v>1</v>
      </c>
      <c r="M2093" s="27"/>
    </row>
    <row r="2094" spans="1:13" ht="30" customHeight="1" x14ac:dyDescent="0.3">
      <c r="A2094" s="27">
        <v>543</v>
      </c>
      <c r="B2094" s="31">
        <v>43918</v>
      </c>
      <c r="C2094" s="31">
        <v>43878</v>
      </c>
      <c r="D2094" s="20" t="s">
        <v>968</v>
      </c>
      <c r="E2094" s="51" t="str">
        <f>IF(ISBLANK(LeaveTracker[[#This Row],[Employee Name]]),"-----",VLOOKUP(LeaveTracker[[#This Row],[Employee Name]],Employees[[Employee Name]:[Office]],7))</f>
        <v>SAN JOSE ELEMENTARY</v>
      </c>
      <c r="F2094" s="51">
        <f>IF(ISBLANK(LeaveTracker[[#This Row],[Employee Name]]),"-----",VLOOKUP(LeaveTracker[[#This Row],[Employee Name]],Employees[[Employee Name]:[Office]],6))</f>
        <v>0</v>
      </c>
      <c r="G2094" s="38">
        <v>43872</v>
      </c>
      <c r="H2094" s="24">
        <v>43875</v>
      </c>
      <c r="I2094" s="56" t="s">
        <v>299</v>
      </c>
      <c r="J2094" s="43" t="s">
        <v>766</v>
      </c>
      <c r="K2094" s="51" t="str">
        <f ca="1">LeaveTracker[[#This Row],[Days]]&amp;" "&amp;LeaveTracker[[#This Row],[Type of Leave]]</f>
        <v>4 OTHER</v>
      </c>
      <c r="L2094" s="23">
        <f ca="1">NETWORKDAYS(LeaveTracker[[#This Row],[Start Date]],LeaveTracker[[#This Row],[End Date]],lstHolidays)</f>
        <v>4</v>
      </c>
      <c r="M2094" s="27"/>
    </row>
    <row r="2095" spans="1:13" ht="30" customHeight="1" x14ac:dyDescent="0.3">
      <c r="A2095" s="27">
        <v>544</v>
      </c>
      <c r="B2095" s="31">
        <v>43918</v>
      </c>
      <c r="D2095" s="20" t="s">
        <v>532</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56" t="s">
        <v>81</v>
      </c>
      <c r="K2095" s="51" t="str">
        <f ca="1">LeaveTracker[[#This Row],[Days]]&amp;" "&amp;LeaveTracker[[#This Row],[Type of Leave]]</f>
        <v>1 SL</v>
      </c>
      <c r="L2095" s="23">
        <f ca="1">NETWORKDAYS(LeaveTracker[[#This Row],[Start Date]],LeaveTracker[[#This Row],[End Date]],lstHolidays)</f>
        <v>1</v>
      </c>
      <c r="M2095" s="27"/>
    </row>
    <row r="2096" spans="1:13" ht="30" customHeight="1" x14ac:dyDescent="0.3">
      <c r="A2096" s="27">
        <v>545</v>
      </c>
      <c r="B2096" s="31">
        <v>43918</v>
      </c>
      <c r="C2096" s="31">
        <v>43846</v>
      </c>
      <c r="D2096" s="20" t="s">
        <v>532</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56" t="s">
        <v>299</v>
      </c>
      <c r="J2096" s="43" t="s">
        <v>646</v>
      </c>
      <c r="K2096" s="51" t="str">
        <f ca="1">LeaveTracker[[#This Row],[Days]]&amp;" "&amp;LeaveTracker[[#This Row],[Type of Leave]]</f>
        <v>1 OTHER</v>
      </c>
      <c r="L2096" s="23">
        <f ca="1">NETWORKDAYS(LeaveTracker[[#This Row],[Start Date]],LeaveTracker[[#This Row],[End Date]],lstHolidays)</f>
        <v>1</v>
      </c>
      <c r="M2096" s="27"/>
    </row>
    <row r="2097" spans="1:13" ht="30" customHeight="1" x14ac:dyDescent="0.3">
      <c r="A2097" s="27">
        <v>545</v>
      </c>
      <c r="B2097" s="31">
        <v>43918</v>
      </c>
      <c r="C2097" s="31">
        <v>43846</v>
      </c>
      <c r="D2097" s="20" t="s">
        <v>532</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56" t="s">
        <v>299</v>
      </c>
      <c r="J2097" s="43" t="s">
        <v>646</v>
      </c>
      <c r="K2097" s="51" t="str">
        <f ca="1">LeaveTracker[[#This Row],[Days]]&amp;" "&amp;LeaveTracker[[#This Row],[Type of Leave]]</f>
        <v>1 OTHER</v>
      </c>
      <c r="L2097" s="23">
        <f ca="1">NETWORKDAYS(LeaveTracker[[#This Row],[Start Date]],LeaveTracker[[#This Row],[End Date]],lstHolidays)</f>
        <v>1</v>
      </c>
      <c r="M2097" s="27"/>
    </row>
    <row r="2098" spans="1:13" ht="30" customHeight="1" x14ac:dyDescent="0.3">
      <c r="A2098" s="27">
        <v>546</v>
      </c>
      <c r="B2098" s="31">
        <v>43918</v>
      </c>
      <c r="C2098" s="31">
        <v>43895</v>
      </c>
      <c r="D2098" s="20" t="s">
        <v>881</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56" t="s">
        <v>299</v>
      </c>
      <c r="J2098" s="43" t="s">
        <v>646</v>
      </c>
      <c r="K2098" s="51" t="str">
        <f ca="1">LeaveTracker[[#This Row],[Days]]&amp;" "&amp;LeaveTracker[[#This Row],[Type of Leave]]</f>
        <v>1 OTHER</v>
      </c>
      <c r="L2098" s="23">
        <f ca="1">NETWORKDAYS(LeaveTracker[[#This Row],[Start Date]],LeaveTracker[[#This Row],[End Date]],lstHolidays)</f>
        <v>1</v>
      </c>
      <c r="M2098" s="27"/>
    </row>
    <row r="2099" spans="1:13" ht="30" customHeight="1" x14ac:dyDescent="0.3">
      <c r="A2099" s="27">
        <v>547</v>
      </c>
      <c r="B2099" s="31">
        <v>43918</v>
      </c>
      <c r="C2099" s="31">
        <v>43864</v>
      </c>
      <c r="D2099" s="20" t="s">
        <v>881</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56" t="s">
        <v>299</v>
      </c>
      <c r="J2099" s="43" t="s">
        <v>766</v>
      </c>
      <c r="K2099" s="51" t="str">
        <f ca="1">LeaveTracker[[#This Row],[Days]]&amp;" "&amp;LeaveTracker[[#This Row],[Type of Leave]]</f>
        <v>1 OTHER</v>
      </c>
      <c r="L2099" s="23">
        <f ca="1">NETWORKDAYS(LeaveTracker[[#This Row],[Start Date]],LeaveTracker[[#This Row],[End Date]],lstHolidays)</f>
        <v>1</v>
      </c>
      <c r="M2099" s="27"/>
    </row>
    <row r="2100" spans="1:13" ht="30" customHeight="1" x14ac:dyDescent="0.3">
      <c r="A2100" s="27">
        <v>548</v>
      </c>
      <c r="B2100" s="31">
        <v>43918</v>
      </c>
      <c r="C2100" s="31">
        <v>43837</v>
      </c>
      <c r="D2100" s="20" t="s">
        <v>881</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56" t="s">
        <v>82</v>
      </c>
      <c r="K2100" s="51" t="str">
        <f ca="1">LeaveTracker[[#This Row],[Days]]&amp;" "&amp;LeaveTracker[[#This Row],[Type of Leave]]</f>
        <v>1 VL</v>
      </c>
      <c r="L2100" s="23">
        <f ca="1">NETWORKDAYS(LeaveTracker[[#This Row],[Start Date]],LeaveTracker[[#This Row],[End Date]],lstHolidays)</f>
        <v>1</v>
      </c>
      <c r="M2100" s="27"/>
    </row>
    <row r="2101" spans="1:13" ht="30" customHeight="1" x14ac:dyDescent="0.3">
      <c r="A2101" s="27">
        <v>548</v>
      </c>
      <c r="B2101" s="31">
        <v>43918</v>
      </c>
      <c r="C2101" s="31">
        <v>43837</v>
      </c>
      <c r="D2101" s="20" t="s">
        <v>881</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56" t="s">
        <v>82</v>
      </c>
      <c r="K2101" s="51" t="str">
        <f ca="1">LeaveTracker[[#This Row],[Days]]&amp;" "&amp;LeaveTracker[[#This Row],[Type of Leave]]</f>
        <v>2 VL</v>
      </c>
      <c r="L2101" s="23">
        <f ca="1">NETWORKDAYS(LeaveTracker[[#This Row],[Start Date]],LeaveTracker[[#This Row],[End Date]],lstHolidays)</f>
        <v>2</v>
      </c>
      <c r="M2101" s="27"/>
    </row>
    <row r="2102" spans="1:13" ht="30" customHeight="1" x14ac:dyDescent="0.3">
      <c r="A2102" s="27">
        <v>549</v>
      </c>
      <c r="B2102" s="31">
        <v>43918</v>
      </c>
      <c r="C2102" s="31">
        <v>43885</v>
      </c>
      <c r="D2102" s="20" t="s">
        <v>878</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56" t="s">
        <v>299</v>
      </c>
      <c r="J2102" s="43" t="s">
        <v>646</v>
      </c>
      <c r="K2102" s="51" t="str">
        <f ca="1">LeaveTracker[[#This Row],[Days]]&amp;" "&amp;LeaveTracker[[#This Row],[Type of Leave]]</f>
        <v>2 OTHER</v>
      </c>
      <c r="L2102" s="23">
        <f ca="1">NETWORKDAYS(LeaveTracker[[#This Row],[Start Date]],LeaveTracker[[#This Row],[End Date]],lstHolidays)</f>
        <v>2</v>
      </c>
      <c r="M2102" s="27"/>
    </row>
    <row r="2103" spans="1:13" ht="30" customHeight="1" x14ac:dyDescent="0.3">
      <c r="A2103" s="27">
        <v>550</v>
      </c>
      <c r="B2103" s="31">
        <v>43918</v>
      </c>
      <c r="C2103" s="31">
        <v>43874</v>
      </c>
      <c r="D2103" s="20" t="s">
        <v>878</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56" t="s">
        <v>299</v>
      </c>
      <c r="J2103" s="43" t="s">
        <v>766</v>
      </c>
      <c r="K2103" s="51" t="str">
        <f ca="1">LeaveTracker[[#This Row],[Days]]&amp;" "&amp;LeaveTracker[[#This Row],[Type of Leave]]</f>
        <v>1 OTHER</v>
      </c>
      <c r="L2103" s="23">
        <f ca="1">NETWORKDAYS(LeaveTracker[[#This Row],[Start Date]],LeaveTracker[[#This Row],[End Date]],lstHolidays)</f>
        <v>1</v>
      </c>
      <c r="M2103" s="27"/>
    </row>
    <row r="2104" spans="1:13" ht="30" customHeight="1" x14ac:dyDescent="0.3">
      <c r="A2104" s="27">
        <v>551</v>
      </c>
      <c r="B2104" s="31">
        <v>43918</v>
      </c>
      <c r="C2104" s="31">
        <v>43864</v>
      </c>
      <c r="D2104" s="20" t="s">
        <v>878</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56" t="s">
        <v>299</v>
      </c>
      <c r="J2104" s="43" t="s">
        <v>766</v>
      </c>
      <c r="K2104" s="51" t="str">
        <f ca="1">LeaveTracker[[#This Row],[Days]]&amp;" "&amp;LeaveTracker[[#This Row],[Type of Leave]]</f>
        <v>1 OTHER</v>
      </c>
      <c r="L2104" s="23">
        <f ca="1">NETWORKDAYS(LeaveTracker[[#This Row],[Start Date]],LeaveTracker[[#This Row],[End Date]],lstHolidays)</f>
        <v>1</v>
      </c>
      <c r="M2104" s="27"/>
    </row>
    <row r="2105" spans="1:13" ht="30" customHeight="1" x14ac:dyDescent="0.3">
      <c r="A2105" s="27">
        <v>552</v>
      </c>
      <c r="B2105" s="31">
        <v>43918</v>
      </c>
      <c r="C2105" s="31">
        <v>43853</v>
      </c>
      <c r="D2105" s="20" t="s">
        <v>878</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56" t="s">
        <v>299</v>
      </c>
      <c r="J2105" s="43" t="s">
        <v>766</v>
      </c>
      <c r="K2105" s="51" t="str">
        <f ca="1">LeaveTracker[[#This Row],[Days]]&amp;" "&amp;LeaveTracker[[#This Row],[Type of Leave]]</f>
        <v>1 OTHER</v>
      </c>
      <c r="L2105" s="23">
        <f ca="1">NETWORKDAYS(LeaveTracker[[#This Row],[Start Date]],LeaveTracker[[#This Row],[End Date]],lstHolidays)</f>
        <v>1</v>
      </c>
      <c r="M2105" s="27"/>
    </row>
    <row r="2106" spans="1:13" ht="30"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56" t="s">
        <v>299</v>
      </c>
      <c r="J2106" s="43" t="s">
        <v>845</v>
      </c>
      <c r="K2106" s="51" t="str">
        <f ca="1">LeaveTracker[[#This Row],[Days]]&amp;" "&amp;LeaveTracker[[#This Row],[Type of Leave]]</f>
        <v>1 OTHER</v>
      </c>
      <c r="L2106" s="23">
        <f ca="1">NETWORKDAYS(LeaveTracker[[#This Row],[Start Date]],LeaveTracker[[#This Row],[End Date]],lstHolidays)</f>
        <v>1</v>
      </c>
      <c r="M2106" s="27"/>
    </row>
    <row r="2107" spans="1:13" ht="30" customHeight="1" x14ac:dyDescent="0.3">
      <c r="A2107" s="27">
        <v>554</v>
      </c>
      <c r="B2107" s="31">
        <v>43918</v>
      </c>
      <c r="C2107" s="31">
        <v>43878</v>
      </c>
      <c r="D2107" s="20" t="s">
        <v>530</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56" t="s">
        <v>299</v>
      </c>
      <c r="J2107" s="43" t="s">
        <v>646</v>
      </c>
      <c r="K2107" s="51" t="str">
        <f ca="1">LeaveTracker[[#This Row],[Days]]&amp;" "&amp;LeaveTracker[[#This Row],[Type of Leave]]</f>
        <v>2 OTHER</v>
      </c>
      <c r="L2107" s="23">
        <f ca="1">NETWORKDAYS(LeaveTracker[[#This Row],[Start Date]],LeaveTracker[[#This Row],[End Date]],lstHolidays)</f>
        <v>2</v>
      </c>
      <c r="M2107" s="27"/>
    </row>
    <row r="2108" spans="1:13" ht="30" customHeight="1" x14ac:dyDescent="0.3">
      <c r="A2108" s="27">
        <v>555</v>
      </c>
      <c r="B2108" s="31">
        <v>43918</v>
      </c>
      <c r="C2108" s="31">
        <v>43872</v>
      </c>
      <c r="D2108" s="20" t="s">
        <v>530</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56" t="s">
        <v>299</v>
      </c>
      <c r="J2108" s="43" t="s">
        <v>845</v>
      </c>
      <c r="K2108" s="51" t="str">
        <f ca="1">LeaveTracker[[#This Row],[Days]]&amp;" "&amp;LeaveTracker[[#This Row],[Type of Leave]]</f>
        <v>1 OTHER</v>
      </c>
      <c r="L2108" s="23">
        <f ca="1">NETWORKDAYS(LeaveTracker[[#This Row],[Start Date]],LeaveTracker[[#This Row],[End Date]],lstHolidays)</f>
        <v>1</v>
      </c>
      <c r="M2108" s="27"/>
    </row>
    <row r="2109" spans="1:13" ht="30" customHeight="1" x14ac:dyDescent="0.3">
      <c r="A2109" s="27">
        <v>555</v>
      </c>
      <c r="B2109" s="31">
        <v>43918</v>
      </c>
      <c r="C2109" s="31">
        <v>43872</v>
      </c>
      <c r="D2109" s="20" t="s">
        <v>530</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56" t="s">
        <v>299</v>
      </c>
      <c r="J2109" s="43" t="s">
        <v>845</v>
      </c>
      <c r="K2109" s="51" t="str">
        <f ca="1">LeaveTracker[[#This Row],[Days]]&amp;" "&amp;LeaveTracker[[#This Row],[Type of Leave]]</f>
        <v>1 OTHER</v>
      </c>
      <c r="L2109" s="23">
        <f ca="1">NETWORKDAYS(LeaveTracker[[#This Row],[Start Date]],LeaveTracker[[#This Row],[End Date]],lstHolidays)</f>
        <v>1</v>
      </c>
      <c r="M2109" s="27"/>
    </row>
    <row r="2110" spans="1:13" ht="30" customHeight="1" x14ac:dyDescent="0.3">
      <c r="A2110" s="27">
        <v>556</v>
      </c>
      <c r="B2110" s="31">
        <v>43918</v>
      </c>
      <c r="C2110" s="31">
        <v>43860</v>
      </c>
      <c r="D2110" s="20" t="s">
        <v>530</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56" t="s">
        <v>299</v>
      </c>
      <c r="J2110" s="43" t="s">
        <v>845</v>
      </c>
      <c r="K2110" s="51" t="str">
        <f ca="1">LeaveTracker[[#This Row],[Days]]&amp;" "&amp;LeaveTracker[[#This Row],[Type of Leave]]</f>
        <v>1 OTHER</v>
      </c>
      <c r="L2110" s="23">
        <f ca="1">NETWORKDAYS(LeaveTracker[[#This Row],[Start Date]],LeaveTracker[[#This Row],[End Date]],lstHolidays)</f>
        <v>1</v>
      </c>
      <c r="M2110" s="27"/>
    </row>
    <row r="2111" spans="1:13" ht="30" customHeight="1" x14ac:dyDescent="0.3">
      <c r="A2111" s="27">
        <v>557</v>
      </c>
      <c r="B2111" s="31">
        <v>43918</v>
      </c>
      <c r="C2111" s="31">
        <v>43852</v>
      </c>
      <c r="D2111" s="20" t="s">
        <v>530</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56" t="s">
        <v>299</v>
      </c>
      <c r="J2111" s="43" t="s">
        <v>845</v>
      </c>
      <c r="K2111" s="51" t="str">
        <f ca="1">LeaveTracker[[#This Row],[Days]]&amp;" "&amp;LeaveTracker[[#This Row],[Type of Leave]]</f>
        <v>1 OTHER</v>
      </c>
      <c r="L2111" s="23">
        <f ca="1">NETWORKDAYS(LeaveTracker[[#This Row],[Start Date]],LeaveTracker[[#This Row],[End Date]],lstHolidays)</f>
        <v>1</v>
      </c>
      <c r="M2111" s="27"/>
    </row>
    <row r="2112" spans="1:13" ht="30" customHeight="1" x14ac:dyDescent="0.3">
      <c r="A2112" s="27">
        <v>558</v>
      </c>
      <c r="B2112" s="31">
        <v>43918</v>
      </c>
      <c r="C2112" s="31">
        <v>43838</v>
      </c>
      <c r="D2112" s="20" t="s">
        <v>530</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56" t="s">
        <v>299</v>
      </c>
      <c r="J2112" s="43" t="s">
        <v>646</v>
      </c>
      <c r="K2112" s="51" t="str">
        <f ca="1">LeaveTracker[[#This Row],[Days]]&amp;" "&amp;LeaveTracker[[#This Row],[Type of Leave]]</f>
        <v>1 OTHER</v>
      </c>
      <c r="L2112" s="23">
        <f ca="1">NETWORKDAYS(LeaveTracker[[#This Row],[Start Date]],LeaveTracker[[#This Row],[End Date]],lstHolidays)</f>
        <v>1</v>
      </c>
      <c r="M2112" s="27"/>
    </row>
    <row r="2113" spans="1:13" ht="30" customHeight="1" x14ac:dyDescent="0.3">
      <c r="A2113" s="27">
        <v>559</v>
      </c>
      <c r="B2113" s="31">
        <v>43918</v>
      </c>
      <c r="C2113" s="31">
        <v>43872</v>
      </c>
      <c r="D2113" s="20" t="s">
        <v>779</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56" t="s">
        <v>299</v>
      </c>
      <c r="J2113" s="43" t="s">
        <v>646</v>
      </c>
      <c r="K2113" s="51" t="str">
        <f ca="1">LeaveTracker[[#This Row],[Days]]&amp;" "&amp;LeaveTracker[[#This Row],[Type of Leave]]</f>
        <v>1 OTHER</v>
      </c>
      <c r="L2113" s="23">
        <f ca="1">NETWORKDAYS(LeaveTracker[[#This Row],[Start Date]],LeaveTracker[[#This Row],[End Date]],lstHolidays)</f>
        <v>1</v>
      </c>
      <c r="M2113" s="27"/>
    </row>
    <row r="2114" spans="1:13" ht="30" customHeight="1" x14ac:dyDescent="0.3">
      <c r="A2114" s="27">
        <v>559</v>
      </c>
      <c r="B2114" s="31">
        <v>43918</v>
      </c>
      <c r="C2114" s="31">
        <v>43872</v>
      </c>
      <c r="D2114" s="20" t="s">
        <v>779</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56" t="s">
        <v>299</v>
      </c>
      <c r="J2114" s="43" t="s">
        <v>646</v>
      </c>
      <c r="K2114" s="51" t="str">
        <f ca="1">LeaveTracker[[#This Row],[Days]]&amp;" "&amp;LeaveTracker[[#This Row],[Type of Leave]]</f>
        <v>1 OTHER</v>
      </c>
      <c r="L2114" s="23">
        <f ca="1">NETWORKDAYS(LeaveTracker[[#This Row],[Start Date]],LeaveTracker[[#This Row],[End Date]],lstHolidays)</f>
        <v>1</v>
      </c>
      <c r="M2114" s="27"/>
    </row>
    <row r="2115" spans="1:13" ht="30" customHeight="1" x14ac:dyDescent="0.3">
      <c r="A2115" s="27">
        <v>560</v>
      </c>
      <c r="B2115" s="31">
        <v>43918</v>
      </c>
      <c r="C2115" s="31">
        <v>43864</v>
      </c>
      <c r="D2115" s="20" t="s">
        <v>779</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56" t="s">
        <v>299</v>
      </c>
      <c r="J2115" s="43" t="s">
        <v>766</v>
      </c>
      <c r="K2115" s="51" t="str">
        <f ca="1">LeaveTracker[[#This Row],[Days]]&amp;" "&amp;LeaveTracker[[#This Row],[Type of Leave]]</f>
        <v>3 OTHER</v>
      </c>
      <c r="L2115" s="23">
        <f ca="1">NETWORKDAYS(LeaveTracker[[#This Row],[Start Date]],LeaveTracker[[#This Row],[End Date]],lstHolidays)</f>
        <v>3</v>
      </c>
      <c r="M2115" s="27"/>
    </row>
    <row r="2116" spans="1:13" ht="30" customHeight="1" x14ac:dyDescent="0.3">
      <c r="A2116" s="27">
        <v>560</v>
      </c>
      <c r="B2116" s="31">
        <v>43918</v>
      </c>
      <c r="C2116" s="31">
        <v>43864</v>
      </c>
      <c r="D2116" s="20" t="s">
        <v>779</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56" t="s">
        <v>299</v>
      </c>
      <c r="J2116" s="43" t="s">
        <v>766</v>
      </c>
      <c r="K2116" s="51" t="str">
        <f ca="1">LeaveTracker[[#This Row],[Days]]&amp;" "&amp;LeaveTracker[[#This Row],[Type of Leave]]</f>
        <v>1 OTHER</v>
      </c>
      <c r="L2116" s="23">
        <f ca="1">NETWORKDAYS(LeaveTracker[[#This Row],[Start Date]],LeaveTracker[[#This Row],[End Date]],lstHolidays)</f>
        <v>1</v>
      </c>
      <c r="M2116" s="27"/>
    </row>
    <row r="2117" spans="1:13" ht="30" customHeight="1" x14ac:dyDescent="0.3">
      <c r="A2117" s="27">
        <v>560</v>
      </c>
      <c r="B2117" s="31">
        <v>43918</v>
      </c>
      <c r="C2117" s="31">
        <v>43864</v>
      </c>
      <c r="D2117" s="20" t="s">
        <v>779</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56" t="s">
        <v>299</v>
      </c>
      <c r="J2117" s="43" t="s">
        <v>766</v>
      </c>
      <c r="K2117" s="51" t="str">
        <f ca="1">LeaveTracker[[#This Row],[Days]]&amp;" "&amp;LeaveTracker[[#This Row],[Type of Leave]]</f>
        <v>1 OTHER</v>
      </c>
      <c r="L2117" s="23">
        <f ca="1">NETWORKDAYS(LeaveTracker[[#This Row],[Start Date]],LeaveTracker[[#This Row],[End Date]],lstHolidays)</f>
        <v>1</v>
      </c>
      <c r="M2117" s="27"/>
    </row>
    <row r="2118" spans="1:13" ht="30" customHeight="1" x14ac:dyDescent="0.3">
      <c r="A2118" s="27">
        <v>561</v>
      </c>
      <c r="B2118" s="31">
        <v>43918</v>
      </c>
      <c r="C2118" s="31">
        <v>43852</v>
      </c>
      <c r="D2118" s="20" t="s">
        <v>527</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56" t="s">
        <v>299</v>
      </c>
      <c r="J2118" s="43" t="s">
        <v>766</v>
      </c>
      <c r="K2118" s="51" t="str">
        <f ca="1">LeaveTracker[[#This Row],[Days]]&amp;" "&amp;LeaveTracker[[#This Row],[Type of Leave]]</f>
        <v>1 OTHER</v>
      </c>
      <c r="L2118" s="23">
        <f ca="1">NETWORKDAYS(LeaveTracker[[#This Row],[Start Date]],LeaveTracker[[#This Row],[End Date]],lstHolidays)</f>
        <v>1</v>
      </c>
      <c r="M2118" s="27"/>
    </row>
    <row r="2119" spans="1:13" ht="30" customHeight="1" x14ac:dyDescent="0.3">
      <c r="A2119" s="27">
        <v>562</v>
      </c>
      <c r="B2119" s="31">
        <v>43918</v>
      </c>
      <c r="C2119" s="31">
        <v>43867</v>
      </c>
      <c r="D2119" s="20" t="s">
        <v>527</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56" t="s">
        <v>299</v>
      </c>
      <c r="J2119" s="43" t="s">
        <v>766</v>
      </c>
      <c r="K2119" s="51" t="str">
        <f ca="1">LeaveTracker[[#This Row],[Days]]&amp;" "&amp;LeaveTracker[[#This Row],[Type of Leave]]</f>
        <v>2 OTHER</v>
      </c>
      <c r="L2119" s="23">
        <f ca="1">NETWORKDAYS(LeaveTracker[[#This Row],[Start Date]],LeaveTracker[[#This Row],[End Date]],lstHolidays)</f>
        <v>2</v>
      </c>
      <c r="M2119" s="27"/>
    </row>
    <row r="2120" spans="1:13" ht="30" customHeight="1" x14ac:dyDescent="0.3">
      <c r="A2120" s="27">
        <v>563</v>
      </c>
      <c r="B2120" s="31">
        <v>43918</v>
      </c>
      <c r="C2120" s="31">
        <v>43855</v>
      </c>
      <c r="D2120" s="20" t="s">
        <v>969</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56" t="s">
        <v>82</v>
      </c>
      <c r="K2120" s="51" t="str">
        <f ca="1">LeaveTracker[[#This Row],[Days]]&amp;" "&amp;LeaveTracker[[#This Row],[Type of Leave]]</f>
        <v>5 VL</v>
      </c>
      <c r="L2120" s="23">
        <f ca="1">NETWORKDAYS(LeaveTracker[[#This Row],[Start Date]],LeaveTracker[[#This Row],[End Date]],lstHolidays)</f>
        <v>5</v>
      </c>
      <c r="M2120" s="27"/>
    </row>
    <row r="2121" spans="1:13" ht="30" customHeight="1" x14ac:dyDescent="0.3">
      <c r="A2121" s="27">
        <v>563</v>
      </c>
      <c r="B2121" s="31">
        <v>43918</v>
      </c>
      <c r="C2121" s="31">
        <v>43855</v>
      </c>
      <c r="D2121" s="20" t="s">
        <v>969</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56" t="s">
        <v>82</v>
      </c>
      <c r="K2121" s="51" t="str">
        <f ca="1">LeaveTracker[[#This Row],[Days]]&amp;" "&amp;LeaveTracker[[#This Row],[Type of Leave]]</f>
        <v>5 VL</v>
      </c>
      <c r="L2121" s="23">
        <f ca="1">NETWORKDAYS(LeaveTracker[[#This Row],[Start Date]],LeaveTracker[[#This Row],[End Date]],lstHolidays)</f>
        <v>5</v>
      </c>
      <c r="M2121" s="27"/>
    </row>
    <row r="2122" spans="1:13" ht="30" customHeight="1" x14ac:dyDescent="0.3">
      <c r="A2122" s="27">
        <v>564</v>
      </c>
      <c r="B2122" s="31">
        <v>43918</v>
      </c>
      <c r="C2122" s="31">
        <v>43864</v>
      </c>
      <c r="D2122" s="20" t="s">
        <v>848</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56" t="s">
        <v>299</v>
      </c>
      <c r="J2122" s="43" t="s">
        <v>845</v>
      </c>
      <c r="K2122" s="51" t="str">
        <f ca="1">LeaveTracker[[#This Row],[Days]]&amp;" "&amp;LeaveTracker[[#This Row],[Type of Leave]]</f>
        <v>1 OTHER</v>
      </c>
      <c r="L2122" s="23">
        <f ca="1">NETWORKDAYS(LeaveTracker[[#This Row],[Start Date]],LeaveTracker[[#This Row],[End Date]],lstHolidays)</f>
        <v>1</v>
      </c>
      <c r="M2122" s="27"/>
    </row>
    <row r="2123" spans="1:13" ht="30" customHeight="1" x14ac:dyDescent="0.3">
      <c r="A2123" s="27">
        <v>564</v>
      </c>
      <c r="B2123" s="31">
        <v>43918</v>
      </c>
      <c r="C2123" s="31">
        <v>43864</v>
      </c>
      <c r="D2123" s="20" t="s">
        <v>848</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56" t="s">
        <v>299</v>
      </c>
      <c r="J2123" s="43" t="s">
        <v>845</v>
      </c>
      <c r="K2123" s="51" t="str">
        <f ca="1">LeaveTracker[[#This Row],[Days]]&amp;" "&amp;LeaveTracker[[#This Row],[Type of Leave]]</f>
        <v>1 OTHER</v>
      </c>
      <c r="L2123" s="23">
        <f ca="1">NETWORKDAYS(LeaveTracker[[#This Row],[Start Date]],LeaveTracker[[#This Row],[End Date]],lstHolidays)</f>
        <v>1</v>
      </c>
      <c r="M2123" s="27"/>
    </row>
    <row r="2124" spans="1:13" ht="30" customHeight="1" x14ac:dyDescent="0.3">
      <c r="A2124" s="27">
        <v>564</v>
      </c>
      <c r="B2124" s="31">
        <v>43918</v>
      </c>
      <c r="C2124" s="31">
        <v>43864</v>
      </c>
      <c r="D2124" s="20" t="s">
        <v>848</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56" t="s">
        <v>299</v>
      </c>
      <c r="J2124" s="43" t="s">
        <v>845</v>
      </c>
      <c r="K2124" s="51" t="str">
        <f ca="1">LeaveTracker[[#This Row],[Days]]&amp;" "&amp;LeaveTracker[[#This Row],[Type of Leave]]</f>
        <v>1 OTHER</v>
      </c>
      <c r="L2124" s="23">
        <f ca="1">NETWORKDAYS(LeaveTracker[[#This Row],[Start Date]],LeaveTracker[[#This Row],[End Date]],lstHolidays)</f>
        <v>1</v>
      </c>
      <c r="M2124" s="27"/>
    </row>
    <row r="2125" spans="1:13" ht="30" customHeight="1" x14ac:dyDescent="0.3">
      <c r="A2125" s="27">
        <v>565</v>
      </c>
      <c r="B2125" s="31">
        <v>43918</v>
      </c>
      <c r="D2125" s="20" t="s">
        <v>973</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56" t="s">
        <v>299</v>
      </c>
      <c r="J2125" s="43" t="s">
        <v>845</v>
      </c>
      <c r="K2125" s="51" t="str">
        <f ca="1">LeaveTracker[[#This Row],[Days]]&amp;" "&amp;LeaveTracker[[#This Row],[Type of Leave]]</f>
        <v>1 OTHER</v>
      </c>
      <c r="L2125" s="23">
        <f ca="1">NETWORKDAYS(LeaveTracker[[#This Row],[Start Date]],LeaveTracker[[#This Row],[End Date]],lstHolidays)</f>
        <v>1</v>
      </c>
      <c r="M2125" s="27"/>
    </row>
    <row r="2126" spans="1:13" ht="30" customHeight="1" x14ac:dyDescent="0.3">
      <c r="A2126" s="27">
        <v>565</v>
      </c>
      <c r="B2126" s="31">
        <v>43918</v>
      </c>
      <c r="D2126" s="20" t="s">
        <v>311</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56" t="s">
        <v>299</v>
      </c>
      <c r="J2126" s="43" t="s">
        <v>845</v>
      </c>
      <c r="K2126" s="51" t="str">
        <f ca="1">LeaveTracker[[#This Row],[Days]]&amp;" "&amp;LeaveTracker[[#This Row],[Type of Leave]]</f>
        <v>1 OTHER</v>
      </c>
      <c r="L2126" s="23">
        <f ca="1">NETWORKDAYS(LeaveTracker[[#This Row],[Start Date]],LeaveTracker[[#This Row],[End Date]],lstHolidays)</f>
        <v>1</v>
      </c>
      <c r="M2126" s="27"/>
    </row>
    <row r="2127" spans="1:13" ht="30" customHeight="1" x14ac:dyDescent="0.3">
      <c r="A2127" s="27">
        <v>565</v>
      </c>
      <c r="B2127" s="31">
        <v>43918</v>
      </c>
      <c r="D2127" s="20" t="s">
        <v>311</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56" t="s">
        <v>299</v>
      </c>
      <c r="J2127" s="43" t="s">
        <v>845</v>
      </c>
      <c r="K2127" s="51" t="str">
        <f ca="1">LeaveTracker[[#This Row],[Days]]&amp;" "&amp;LeaveTracker[[#This Row],[Type of Leave]]</f>
        <v>1 OTHER</v>
      </c>
      <c r="L2127" s="23">
        <f ca="1">NETWORKDAYS(LeaveTracker[[#This Row],[Start Date]],LeaveTracker[[#This Row],[End Date]],lstHolidays)</f>
        <v>1</v>
      </c>
      <c r="M2127" s="27"/>
    </row>
    <row r="2128" spans="1:13" ht="30" customHeight="1" x14ac:dyDescent="0.3">
      <c r="A2128" s="27">
        <v>565</v>
      </c>
      <c r="B2128" s="31">
        <v>43918</v>
      </c>
      <c r="D2128" s="20" t="s">
        <v>311</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56" t="s">
        <v>299</v>
      </c>
      <c r="J2128" s="43" t="s">
        <v>845</v>
      </c>
      <c r="K2128" s="51" t="str">
        <f ca="1">LeaveTracker[[#This Row],[Days]]&amp;" "&amp;LeaveTracker[[#This Row],[Type of Leave]]</f>
        <v>1 OTHER</v>
      </c>
      <c r="L2128" s="23">
        <f ca="1">NETWORKDAYS(LeaveTracker[[#This Row],[Start Date]],LeaveTracker[[#This Row],[End Date]],lstHolidays)</f>
        <v>1</v>
      </c>
      <c r="M2128" s="27"/>
    </row>
    <row r="2129" spans="1:13" ht="30" customHeight="1" x14ac:dyDescent="0.3">
      <c r="A2129" s="27">
        <v>565</v>
      </c>
      <c r="B2129" s="31">
        <v>43918</v>
      </c>
      <c r="D2129" s="20" t="s">
        <v>311</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56" t="s">
        <v>299</v>
      </c>
      <c r="J2129" s="43" t="s">
        <v>845</v>
      </c>
      <c r="K2129" s="51" t="str">
        <f ca="1">LeaveTracker[[#This Row],[Days]]&amp;" "&amp;LeaveTracker[[#This Row],[Type of Leave]]</f>
        <v>1 OTHER</v>
      </c>
      <c r="L2129" s="23">
        <f ca="1">NETWORKDAYS(LeaveTracker[[#This Row],[Start Date]],LeaveTracker[[#This Row],[End Date]],lstHolidays)</f>
        <v>1</v>
      </c>
      <c r="M2129" s="27"/>
    </row>
    <row r="2130" spans="1:13" ht="30" customHeight="1" x14ac:dyDescent="0.3">
      <c r="A2130" s="27">
        <v>566</v>
      </c>
      <c r="B2130" s="31">
        <v>43918</v>
      </c>
      <c r="C2130" s="31">
        <v>43861</v>
      </c>
      <c r="D2130" s="20" t="s">
        <v>1000</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56" t="s">
        <v>299</v>
      </c>
      <c r="J2130" s="43" t="s">
        <v>845</v>
      </c>
      <c r="K2130" s="51" t="str">
        <f ca="1">LeaveTracker[[#This Row],[Days]]&amp;" "&amp;LeaveTracker[[#This Row],[Type of Leave]]</f>
        <v>2 OTHER</v>
      </c>
      <c r="L2130" s="23">
        <f ca="1">NETWORKDAYS(LeaveTracker[[#This Row],[Start Date]],LeaveTracker[[#This Row],[End Date]],lstHolidays)</f>
        <v>2</v>
      </c>
      <c r="M2130" s="27"/>
    </row>
    <row r="2131" spans="1:13" ht="30" customHeight="1" x14ac:dyDescent="0.3">
      <c r="A2131" s="27">
        <v>566</v>
      </c>
      <c r="B2131" s="31">
        <v>43918</v>
      </c>
      <c r="C2131" s="31">
        <v>43861</v>
      </c>
      <c r="D2131" s="20" t="s">
        <v>1000</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56" t="s">
        <v>299</v>
      </c>
      <c r="J2131" s="43" t="s">
        <v>845</v>
      </c>
      <c r="K2131" s="51" t="str">
        <f ca="1">LeaveTracker[[#This Row],[Days]]&amp;" "&amp;LeaveTracker[[#This Row],[Type of Leave]]</f>
        <v>2 OTHER</v>
      </c>
      <c r="L2131" s="23">
        <f ca="1">NETWORKDAYS(LeaveTracker[[#This Row],[Start Date]],LeaveTracker[[#This Row],[End Date]],lstHolidays)</f>
        <v>2</v>
      </c>
      <c r="M2131" s="27"/>
    </row>
    <row r="2132" spans="1:13" ht="30" customHeight="1" x14ac:dyDescent="0.3">
      <c r="A2132" s="27">
        <v>567</v>
      </c>
      <c r="B2132" s="31">
        <v>43918</v>
      </c>
      <c r="C2132" s="31">
        <v>43864</v>
      </c>
      <c r="D2132" s="20" t="s">
        <v>975</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56" t="s">
        <v>299</v>
      </c>
      <c r="J2132" s="43" t="s">
        <v>845</v>
      </c>
      <c r="K2132" s="51" t="str">
        <f ca="1">LeaveTracker[[#This Row],[Days]]&amp;" "&amp;LeaveTracker[[#This Row],[Type of Leave]]</f>
        <v>1 OTHER</v>
      </c>
      <c r="L2132" s="23">
        <f ca="1">NETWORKDAYS(LeaveTracker[[#This Row],[Start Date]],LeaveTracker[[#This Row],[End Date]],lstHolidays)</f>
        <v>1</v>
      </c>
      <c r="M2132" s="27"/>
    </row>
    <row r="2133" spans="1:13" ht="30" customHeight="1" x14ac:dyDescent="0.3">
      <c r="A2133" s="27">
        <v>567</v>
      </c>
      <c r="B2133" s="31">
        <v>43918</v>
      </c>
      <c r="C2133" s="31">
        <v>43864</v>
      </c>
      <c r="D2133" s="20" t="s">
        <v>975</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56" t="s">
        <v>299</v>
      </c>
      <c r="J2133" s="43" t="s">
        <v>845</v>
      </c>
      <c r="K2133" s="51" t="str">
        <f ca="1">LeaveTracker[[#This Row],[Days]]&amp;" "&amp;LeaveTracker[[#This Row],[Type of Leave]]</f>
        <v>4 OTHER</v>
      </c>
      <c r="L2133" s="23">
        <f ca="1">NETWORKDAYS(LeaveTracker[[#This Row],[Start Date]],LeaveTracker[[#This Row],[End Date]],lstHolidays)</f>
        <v>4</v>
      </c>
      <c r="M2133" s="27"/>
    </row>
    <row r="2134" spans="1:13" ht="30" customHeight="1" x14ac:dyDescent="0.3">
      <c r="A2134" s="27">
        <v>568</v>
      </c>
      <c r="B2134" s="31">
        <v>43918</v>
      </c>
      <c r="C2134" s="31">
        <v>43867</v>
      </c>
      <c r="D2134" s="20" t="s">
        <v>978</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56" t="s">
        <v>299</v>
      </c>
      <c r="J2134" s="43" t="s">
        <v>845</v>
      </c>
      <c r="K2134" s="51" t="str">
        <f ca="1">LeaveTracker[[#This Row],[Days]]&amp;" "&amp;LeaveTracker[[#This Row],[Type of Leave]]</f>
        <v>5 OTHER</v>
      </c>
      <c r="L2134" s="23">
        <f ca="1">NETWORKDAYS(LeaveTracker[[#This Row],[Start Date]],LeaveTracker[[#This Row],[End Date]],lstHolidays)</f>
        <v>5</v>
      </c>
      <c r="M2134" s="27"/>
    </row>
    <row r="2135" spans="1:13" ht="30" customHeight="1" x14ac:dyDescent="0.3">
      <c r="A2135" s="27">
        <v>569</v>
      </c>
      <c r="B2135" s="31">
        <v>43918</v>
      </c>
      <c r="C2135" s="31">
        <v>43872</v>
      </c>
      <c r="D2135" s="20" t="s">
        <v>881</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56" t="s">
        <v>299</v>
      </c>
      <c r="J2135" s="43" t="s">
        <v>766</v>
      </c>
      <c r="K2135" s="51" t="str">
        <f ca="1">LeaveTracker[[#This Row],[Days]]&amp;" "&amp;LeaveTracker[[#This Row],[Type of Leave]]</f>
        <v>3 OTHER</v>
      </c>
      <c r="L2135" s="23">
        <f ca="1">NETWORKDAYS(LeaveTracker[[#This Row],[Start Date]],LeaveTracker[[#This Row],[End Date]],lstHolidays)</f>
        <v>3</v>
      </c>
      <c r="M2135" s="27"/>
    </row>
    <row r="2136" spans="1:13" ht="30" customHeight="1" x14ac:dyDescent="0.3">
      <c r="A2136" s="27">
        <v>570</v>
      </c>
      <c r="B2136" s="31">
        <v>43918</v>
      </c>
      <c r="C2136" s="31">
        <v>43872</v>
      </c>
      <c r="D2136" s="20" t="s">
        <v>881</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56" t="s">
        <v>299</v>
      </c>
      <c r="J2136" s="43" t="s">
        <v>766</v>
      </c>
      <c r="K2136" s="51" t="str">
        <f ca="1">LeaveTracker[[#This Row],[Days]]&amp;" "&amp;LeaveTracker[[#This Row],[Type of Leave]]</f>
        <v>1 OTHER</v>
      </c>
      <c r="L2136" s="23">
        <f ca="1">NETWORKDAYS(LeaveTracker[[#This Row],[Start Date]],LeaveTracker[[#This Row],[End Date]],lstHolidays)</f>
        <v>1</v>
      </c>
      <c r="M2136" s="27"/>
    </row>
    <row r="2137" spans="1:13" ht="30" customHeight="1" x14ac:dyDescent="0.3">
      <c r="A2137" s="27">
        <v>571</v>
      </c>
      <c r="B2137" s="31">
        <v>43918</v>
      </c>
      <c r="C2137" s="31">
        <v>43893</v>
      </c>
      <c r="D2137" s="20" t="s">
        <v>527</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56" t="s">
        <v>299</v>
      </c>
      <c r="J2137" s="43" t="s">
        <v>646</v>
      </c>
      <c r="K2137" s="51" t="str">
        <f ca="1">LeaveTracker[[#This Row],[Days]]&amp;" "&amp;LeaveTracker[[#This Row],[Type of Leave]]</f>
        <v>1 OTHER</v>
      </c>
      <c r="L2137" s="23">
        <f ca="1">NETWORKDAYS(LeaveTracker[[#This Row],[Start Date]],LeaveTracker[[#This Row],[End Date]],lstHolidays)</f>
        <v>1</v>
      </c>
      <c r="M2137" s="27"/>
    </row>
    <row r="2138" spans="1:13" ht="30" customHeight="1" x14ac:dyDescent="0.3">
      <c r="A2138" s="27">
        <v>571</v>
      </c>
      <c r="B2138" s="31">
        <v>43918</v>
      </c>
      <c r="C2138" s="31">
        <v>43882</v>
      </c>
      <c r="D2138" s="20" t="s">
        <v>527</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56" t="s">
        <v>299</v>
      </c>
      <c r="J2138" s="43" t="s">
        <v>646</v>
      </c>
      <c r="K2138" s="51" t="str">
        <f ca="1">LeaveTracker[[#This Row],[Days]]&amp;" "&amp;LeaveTracker[[#This Row],[Type of Leave]]</f>
        <v>1 OTHER</v>
      </c>
      <c r="L2138" s="23">
        <f ca="1">NETWORKDAYS(LeaveTracker[[#This Row],[Start Date]],LeaveTracker[[#This Row],[End Date]],lstHolidays)</f>
        <v>1</v>
      </c>
      <c r="M2138" s="27"/>
    </row>
    <row r="2139" spans="1:13" ht="30" customHeight="1" x14ac:dyDescent="0.3">
      <c r="A2139" s="27">
        <v>572</v>
      </c>
      <c r="B2139" s="31">
        <v>43918</v>
      </c>
      <c r="C2139" s="31">
        <v>43874</v>
      </c>
      <c r="D2139" s="20" t="s">
        <v>527</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56" t="s">
        <v>299</v>
      </c>
      <c r="J2139" s="43" t="s">
        <v>766</v>
      </c>
      <c r="K2139" s="51" t="str">
        <f ca="1">LeaveTracker[[#This Row],[Days]]&amp;" "&amp;LeaveTracker[[#This Row],[Type of Leave]]</f>
        <v>1 OTHER</v>
      </c>
      <c r="L2139" s="23">
        <f ca="1">NETWORKDAYS(LeaveTracker[[#This Row],[Start Date]],LeaveTracker[[#This Row],[End Date]],lstHolidays)</f>
        <v>1</v>
      </c>
      <c r="M2139" s="27"/>
    </row>
    <row r="2140" spans="1:13" ht="30" customHeight="1" x14ac:dyDescent="0.3">
      <c r="A2140" s="27">
        <v>573</v>
      </c>
      <c r="B2140" s="31">
        <v>43918</v>
      </c>
      <c r="C2140" s="31">
        <v>43860</v>
      </c>
      <c r="D2140" s="20" t="s">
        <v>527</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56" t="s">
        <v>299</v>
      </c>
      <c r="J2140" s="43" t="s">
        <v>766</v>
      </c>
      <c r="K2140" s="51" t="str">
        <f ca="1">LeaveTracker[[#This Row],[Days]]&amp;" "&amp;LeaveTracker[[#This Row],[Type of Leave]]</f>
        <v>1 OTHER</v>
      </c>
      <c r="L2140" s="23">
        <f ca="1">NETWORKDAYS(LeaveTracker[[#This Row],[Start Date]],LeaveTracker[[#This Row],[End Date]],lstHolidays)</f>
        <v>1</v>
      </c>
      <c r="M2140" s="27"/>
    </row>
    <row r="2141" spans="1:13" ht="30" customHeight="1" x14ac:dyDescent="0.3">
      <c r="A2141" s="27">
        <v>574</v>
      </c>
      <c r="B2141" s="31">
        <v>43918</v>
      </c>
      <c r="C2141" s="31">
        <v>43881</v>
      </c>
      <c r="D2141" s="20" t="s">
        <v>445</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56" t="s">
        <v>81</v>
      </c>
      <c r="K2141" s="51" t="str">
        <f ca="1">LeaveTracker[[#This Row],[Days]]&amp;" "&amp;LeaveTracker[[#This Row],[Type of Leave]]</f>
        <v>1 SL</v>
      </c>
      <c r="L2141" s="23">
        <f ca="1">NETWORKDAYS(LeaveTracker[[#This Row],[Start Date]],LeaveTracker[[#This Row],[End Date]],lstHolidays)</f>
        <v>1</v>
      </c>
      <c r="M2141" s="27"/>
    </row>
    <row r="2142" spans="1:13" ht="30" customHeight="1" x14ac:dyDescent="0.3">
      <c r="A2142" s="27">
        <v>575</v>
      </c>
      <c r="B2142" s="31">
        <v>43918</v>
      </c>
      <c r="C2142" s="31">
        <v>43882</v>
      </c>
      <c r="D2142" s="20" t="s">
        <v>983</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56" t="s">
        <v>82</v>
      </c>
      <c r="K2142" s="51" t="str">
        <f ca="1">LeaveTracker[[#This Row],[Days]]&amp;" "&amp;LeaveTracker[[#This Row],[Type of Leave]]</f>
        <v>4 VL</v>
      </c>
      <c r="L2142" s="23">
        <f ca="1">NETWORKDAYS(LeaveTracker[[#This Row],[Start Date]],LeaveTracker[[#This Row],[End Date]],lstHolidays)</f>
        <v>4</v>
      </c>
      <c r="M2142" s="27"/>
    </row>
    <row r="2143" spans="1:13" ht="30" customHeight="1" x14ac:dyDescent="0.3">
      <c r="A2143" s="27">
        <v>576</v>
      </c>
      <c r="B2143" s="31">
        <v>43918</v>
      </c>
      <c r="C2143" s="31">
        <v>43810</v>
      </c>
      <c r="D2143" s="20" t="s">
        <v>404</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56" t="s">
        <v>299</v>
      </c>
      <c r="J2143" s="43" t="s">
        <v>766</v>
      </c>
      <c r="K2143" s="51" t="str">
        <f ca="1">LeaveTracker[[#This Row],[Days]]&amp;" "&amp;LeaveTracker[[#This Row],[Type of Leave]]</f>
        <v>0 OTHER</v>
      </c>
      <c r="L2143" s="23">
        <f ca="1">NETWORKDAYS(LeaveTracker[[#This Row],[Start Date]],LeaveTracker[[#This Row],[End Date]],lstHolidays)</f>
        <v>0</v>
      </c>
      <c r="M2143" s="27"/>
    </row>
    <row r="2144" spans="1:13" ht="30" customHeight="1" x14ac:dyDescent="0.3">
      <c r="A2144" s="27">
        <v>577</v>
      </c>
      <c r="B2144" s="31">
        <v>43918</v>
      </c>
      <c r="C2144" s="31">
        <v>43874</v>
      </c>
      <c r="D2144" s="20" t="s">
        <v>896</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56" t="s">
        <v>299</v>
      </c>
      <c r="J2144" s="43" t="s">
        <v>758</v>
      </c>
      <c r="K2144" s="51" t="str">
        <f ca="1">LeaveTracker[[#This Row],[Days]]&amp;" "&amp;LeaveTracker[[#This Row],[Type of Leave]]</f>
        <v>1 OTHER</v>
      </c>
      <c r="L2144" s="23">
        <f ca="1">NETWORKDAYS(LeaveTracker[[#This Row],[Start Date]],LeaveTracker[[#This Row],[End Date]],lstHolidays)</f>
        <v>1</v>
      </c>
      <c r="M2144" s="27"/>
    </row>
    <row r="2145" spans="1:13" ht="30" customHeight="1" x14ac:dyDescent="0.3">
      <c r="A2145" s="27">
        <v>578</v>
      </c>
      <c r="B2145" s="31">
        <v>43918</v>
      </c>
      <c r="C2145" s="31">
        <v>43850</v>
      </c>
      <c r="D2145" s="20" t="s">
        <v>896</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56" t="s">
        <v>299</v>
      </c>
      <c r="J2145" s="43" t="s">
        <v>766</v>
      </c>
      <c r="K2145" s="51" t="str">
        <f ca="1">LeaveTracker[[#This Row],[Days]]&amp;" "&amp;LeaveTracker[[#This Row],[Type of Leave]]</f>
        <v>3 OTHER</v>
      </c>
      <c r="L2145" s="23">
        <f ca="1">NETWORKDAYS(LeaveTracker[[#This Row],[Start Date]],LeaveTracker[[#This Row],[End Date]],lstHolidays)</f>
        <v>3</v>
      </c>
      <c r="M2145" s="27"/>
    </row>
    <row r="2146" spans="1:13" ht="30"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56" t="s">
        <v>81</v>
      </c>
      <c r="K2146" s="51" t="str">
        <f ca="1">LeaveTracker[[#This Row],[Days]]&amp;" "&amp;LeaveTracker[[#This Row],[Type of Leave]]</f>
        <v>3 SL</v>
      </c>
      <c r="L2146" s="23">
        <f ca="1">NETWORKDAYS(LeaveTracker[[#This Row],[Start Date]],LeaveTracker[[#This Row],[End Date]],lstHolidays)</f>
        <v>3</v>
      </c>
      <c r="M2146" s="27"/>
    </row>
    <row r="2147" spans="1:13" ht="30" customHeight="1" x14ac:dyDescent="0.3">
      <c r="A2147" s="27">
        <v>580</v>
      </c>
      <c r="B2147" s="31">
        <v>43918</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56" t="s">
        <v>81</v>
      </c>
      <c r="K2147" s="51" t="str">
        <f ca="1">LeaveTracker[[#This Row],[Days]]&amp;" "&amp;LeaveTracker[[#This Row],[Type of Leave]]</f>
        <v>1 SL</v>
      </c>
      <c r="L2147" s="23">
        <f ca="1">NETWORKDAYS(LeaveTracker[[#This Row],[Start Date]],LeaveTracker[[#This Row],[End Date]],lstHolidays)</f>
        <v>1</v>
      </c>
      <c r="M2147" s="27"/>
    </row>
    <row r="2148" spans="1:13" ht="30"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56" t="s">
        <v>299</v>
      </c>
      <c r="J2148" s="43" t="s">
        <v>758</v>
      </c>
      <c r="K2148" s="51" t="str">
        <f ca="1">LeaveTracker[[#This Row],[Days]]&amp;" "&amp;LeaveTracker[[#This Row],[Type of Leave]]</f>
        <v>1 OTHER</v>
      </c>
      <c r="L2148" s="23">
        <f ca="1">NETWORKDAYS(LeaveTracker[[#This Row],[Start Date]],LeaveTracker[[#This Row],[End Date]],lstHolidays)</f>
        <v>1</v>
      </c>
      <c r="M2148" s="27"/>
    </row>
    <row r="2149" spans="1:13" ht="30"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56" t="s">
        <v>299</v>
      </c>
      <c r="J2149" s="43" t="s">
        <v>845</v>
      </c>
      <c r="K2149" s="51" t="str">
        <f ca="1">LeaveTracker[[#This Row],[Days]]&amp;" "&amp;LeaveTracker[[#This Row],[Type of Leave]]</f>
        <v>3 OTHER</v>
      </c>
      <c r="L2149" s="23">
        <f ca="1">NETWORKDAYS(LeaveTracker[[#This Row],[Start Date]],LeaveTracker[[#This Row],[End Date]],lstHolidays)</f>
        <v>3</v>
      </c>
      <c r="M2149" s="27"/>
    </row>
    <row r="2150" spans="1:13" ht="30"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56" t="s">
        <v>81</v>
      </c>
      <c r="K2150" s="51" t="str">
        <f ca="1">LeaveTracker[[#This Row],[Days]]&amp;" "&amp;LeaveTracker[[#This Row],[Type of Leave]]</f>
        <v>1 SL</v>
      </c>
      <c r="L2150" s="23">
        <f ca="1">NETWORKDAYS(LeaveTracker[[#This Row],[Start Date]],LeaveTracker[[#This Row],[End Date]],lstHolidays)</f>
        <v>1</v>
      </c>
      <c r="M2150" s="27"/>
    </row>
    <row r="2151" spans="1:13" ht="30" customHeight="1" x14ac:dyDescent="0.3">
      <c r="A2151" s="27">
        <v>584</v>
      </c>
      <c r="B2151" s="31">
        <v>43918</v>
      </c>
      <c r="C2151" s="31">
        <v>43900</v>
      </c>
      <c r="D2151" s="20" t="s">
        <v>346</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56" t="s">
        <v>299</v>
      </c>
      <c r="J2151" s="43" t="s">
        <v>158</v>
      </c>
      <c r="K2151" s="51" t="str">
        <f ca="1">LeaveTracker[[#This Row],[Days]]&amp;" "&amp;LeaveTracker[[#This Row],[Type of Leave]]</f>
        <v>22 OTHER</v>
      </c>
      <c r="L2151" s="23">
        <f ca="1">NETWORKDAYS(LeaveTracker[[#This Row],[Start Date]],LeaveTracker[[#This Row],[End Date]],lstHolidays)</f>
        <v>22</v>
      </c>
      <c r="M2151" s="27"/>
    </row>
    <row r="2152" spans="1:13" ht="30" customHeight="1" x14ac:dyDescent="0.3">
      <c r="A2152" s="27">
        <v>585</v>
      </c>
      <c r="B2152" s="31">
        <v>43918</v>
      </c>
      <c r="D2152" s="20" t="s">
        <v>984</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56" t="s">
        <v>299</v>
      </c>
      <c r="J2152" s="43" t="s">
        <v>693</v>
      </c>
      <c r="K2152" s="51" t="str">
        <f ca="1">LeaveTracker[[#This Row],[Days]]&amp;" "&amp;LeaveTracker[[#This Row],[Type of Leave]]</f>
        <v>1 OTHER</v>
      </c>
      <c r="L2152" s="23">
        <f ca="1">NETWORKDAYS(LeaveTracker[[#This Row],[Start Date]],LeaveTracker[[#This Row],[End Date]],lstHolidays)</f>
        <v>1</v>
      </c>
      <c r="M2152" s="27"/>
    </row>
    <row r="2153" spans="1:13" ht="30" customHeight="1" x14ac:dyDescent="0.3">
      <c r="A2153" s="27">
        <v>586</v>
      </c>
      <c r="B2153" s="31">
        <v>43918</v>
      </c>
      <c r="C2153" s="31">
        <v>43899</v>
      </c>
      <c r="D2153" s="20" t="s">
        <v>801</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56" t="s">
        <v>82</v>
      </c>
      <c r="K2153" s="51" t="str">
        <f ca="1">LeaveTracker[[#This Row],[Days]]&amp;" "&amp;LeaveTracker[[#This Row],[Type of Leave]]</f>
        <v>2 VL</v>
      </c>
      <c r="L2153" s="23">
        <f ca="1">NETWORKDAYS(LeaveTracker[[#This Row],[Start Date]],LeaveTracker[[#This Row],[End Date]],lstHolidays)</f>
        <v>2</v>
      </c>
      <c r="M2153" s="27"/>
    </row>
    <row r="2154" spans="1:13" ht="30" customHeight="1" x14ac:dyDescent="0.3">
      <c r="A2154" s="27">
        <v>587</v>
      </c>
      <c r="B2154" s="31">
        <v>43918</v>
      </c>
      <c r="C2154" s="31">
        <v>43892</v>
      </c>
      <c r="D2154" s="20" t="s">
        <v>274</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56" t="s">
        <v>82</v>
      </c>
      <c r="K2154" s="51" t="str">
        <f ca="1">LeaveTracker[[#This Row],[Days]]&amp;" "&amp;LeaveTracker[[#This Row],[Type of Leave]]</f>
        <v>10 VL</v>
      </c>
      <c r="L2154" s="23">
        <f ca="1">NETWORKDAYS(LeaveTracker[[#This Row],[Start Date]],LeaveTracker[[#This Row],[End Date]],lstHolidays)</f>
        <v>10</v>
      </c>
      <c r="M2154" s="27"/>
    </row>
    <row r="2155" spans="1:13" ht="30"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56" t="s">
        <v>82</v>
      </c>
      <c r="K2155" s="51" t="str">
        <f ca="1">LeaveTracker[[#This Row],[Days]]&amp;" "&amp;LeaveTracker[[#This Row],[Type of Leave]]</f>
        <v>1 VL</v>
      </c>
      <c r="L2155" s="23">
        <f ca="1">NETWORKDAYS(LeaveTracker[[#This Row],[Start Date]],LeaveTracker[[#This Row],[End Date]],lstHolidays)</f>
        <v>1</v>
      </c>
      <c r="M2155" s="27"/>
    </row>
    <row r="2156" spans="1:13" ht="30"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56" t="s">
        <v>81</v>
      </c>
      <c r="K2156" s="51" t="str">
        <f ca="1">LeaveTracker[[#This Row],[Days]]&amp;" "&amp;LeaveTracker[[#This Row],[Type of Leave]]</f>
        <v>1 SL</v>
      </c>
      <c r="L2156" s="23">
        <f ca="1">NETWORKDAYS(LeaveTracker[[#This Row],[Start Date]],LeaveTracker[[#This Row],[End Date]],lstHolidays)</f>
        <v>1</v>
      </c>
      <c r="M2156" s="27"/>
    </row>
    <row r="2157" spans="1:13" ht="30" customHeight="1" x14ac:dyDescent="0.3">
      <c r="A2157" s="27">
        <v>590</v>
      </c>
      <c r="B2157" s="31">
        <v>43918</v>
      </c>
      <c r="C2157" s="31">
        <v>43864</v>
      </c>
      <c r="D2157" s="20" t="s">
        <v>988</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56" t="s">
        <v>299</v>
      </c>
      <c r="J2157" s="43" t="s">
        <v>845</v>
      </c>
      <c r="K2157" s="51" t="str">
        <f ca="1">LeaveTracker[[#This Row],[Days]]&amp;" "&amp;LeaveTracker[[#This Row],[Type of Leave]]</f>
        <v>2 OTHER</v>
      </c>
      <c r="L2157" s="23">
        <f ca="1">NETWORKDAYS(LeaveTracker[[#This Row],[Start Date]],LeaveTracker[[#This Row],[End Date]],lstHolidays)</f>
        <v>2</v>
      </c>
      <c r="M2157" s="27"/>
    </row>
    <row r="2158" spans="1:13" ht="30" customHeight="1" x14ac:dyDescent="0.3">
      <c r="A2158" s="27">
        <v>591</v>
      </c>
      <c r="B2158" s="31">
        <v>43918</v>
      </c>
      <c r="C2158" s="31">
        <v>43861</v>
      </c>
      <c r="D2158" s="20" t="s">
        <v>825</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56" t="s">
        <v>299</v>
      </c>
      <c r="J2158" s="43" t="s">
        <v>845</v>
      </c>
      <c r="K2158" s="51" t="str">
        <f ca="1">LeaveTracker[[#This Row],[Days]]&amp;" "&amp;LeaveTracker[[#This Row],[Type of Leave]]</f>
        <v>1 OTHER</v>
      </c>
      <c r="L2158" s="23">
        <f ca="1">NETWORKDAYS(LeaveTracker[[#This Row],[Start Date]],LeaveTracker[[#This Row],[End Date]],lstHolidays)</f>
        <v>1</v>
      </c>
      <c r="M2158" s="27"/>
    </row>
    <row r="2159" spans="1:13" ht="30" customHeight="1" x14ac:dyDescent="0.3">
      <c r="A2159" s="27">
        <v>591</v>
      </c>
      <c r="B2159" s="31">
        <v>43918</v>
      </c>
      <c r="C2159" s="31">
        <v>43861</v>
      </c>
      <c r="D2159" s="20" t="s">
        <v>825</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56" t="s">
        <v>299</v>
      </c>
      <c r="J2159" s="43" t="s">
        <v>845</v>
      </c>
      <c r="K2159" s="51" t="str">
        <f ca="1">LeaveTracker[[#This Row],[Days]]&amp;" "&amp;LeaveTracker[[#This Row],[Type of Leave]]</f>
        <v>2 OTHER</v>
      </c>
      <c r="L2159" s="23">
        <f ca="1">NETWORKDAYS(LeaveTracker[[#This Row],[Start Date]],LeaveTracker[[#This Row],[End Date]],lstHolidays)</f>
        <v>2</v>
      </c>
      <c r="M2159" s="27"/>
    </row>
    <row r="2160" spans="1:13" ht="30" customHeight="1" x14ac:dyDescent="0.3">
      <c r="A2160" s="27">
        <v>592</v>
      </c>
      <c r="B2160" s="31">
        <v>43918</v>
      </c>
      <c r="C2160" s="31">
        <v>43838</v>
      </c>
      <c r="D2160" s="20" t="s">
        <v>825</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56" t="s">
        <v>81</v>
      </c>
      <c r="K2160" s="51" t="str">
        <f ca="1">LeaveTracker[[#This Row],[Days]]&amp;" "&amp;LeaveTracker[[#This Row],[Type of Leave]]</f>
        <v>1 SL</v>
      </c>
      <c r="L2160" s="23">
        <f ca="1">NETWORKDAYS(LeaveTracker[[#This Row],[Start Date]],LeaveTracker[[#This Row],[End Date]],lstHolidays)</f>
        <v>1</v>
      </c>
      <c r="M2160" s="27"/>
    </row>
    <row r="2161" spans="1:13" ht="30" customHeight="1" x14ac:dyDescent="0.3">
      <c r="A2161" s="27">
        <v>593</v>
      </c>
      <c r="B2161" s="31">
        <v>43918</v>
      </c>
      <c r="C2161" s="31">
        <v>43907</v>
      </c>
      <c r="D2161" s="20" t="s">
        <v>822</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56" t="s">
        <v>81</v>
      </c>
      <c r="K2161" s="51" t="str">
        <f ca="1">LeaveTracker[[#This Row],[Days]]&amp;" "&amp;LeaveTracker[[#This Row],[Type of Leave]]</f>
        <v>1 SL</v>
      </c>
      <c r="L2161" s="23">
        <f ca="1">NETWORKDAYS(LeaveTracker[[#This Row],[Start Date]],LeaveTracker[[#This Row],[End Date]],lstHolidays)</f>
        <v>1</v>
      </c>
      <c r="M2161" s="27"/>
    </row>
    <row r="2162" spans="1:13" ht="30" customHeight="1" x14ac:dyDescent="0.3">
      <c r="A2162" s="27">
        <v>594</v>
      </c>
      <c r="B2162" s="31">
        <v>43918</v>
      </c>
      <c r="C2162" s="31">
        <v>43873</v>
      </c>
      <c r="D2162" s="20" t="s">
        <v>822</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56" t="s">
        <v>299</v>
      </c>
      <c r="J2162" s="43" t="s">
        <v>646</v>
      </c>
      <c r="K2162" s="51" t="str">
        <f ca="1">LeaveTracker[[#This Row],[Days]]&amp;" "&amp;LeaveTracker[[#This Row],[Type of Leave]]</f>
        <v>1 OTHER</v>
      </c>
      <c r="L2162" s="23">
        <f ca="1">NETWORKDAYS(LeaveTracker[[#This Row],[Start Date]],LeaveTracker[[#This Row],[End Date]],lstHolidays)</f>
        <v>1</v>
      </c>
      <c r="M2162" s="27"/>
    </row>
    <row r="2163" spans="1:13" ht="30" customHeight="1" x14ac:dyDescent="0.3">
      <c r="A2163" s="27">
        <v>595</v>
      </c>
      <c r="B2163" s="31">
        <v>43918</v>
      </c>
      <c r="C2163" s="31">
        <v>43866</v>
      </c>
      <c r="D2163" s="20" t="s">
        <v>822</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56" t="s">
        <v>299</v>
      </c>
      <c r="J2163" s="43" t="s">
        <v>845</v>
      </c>
      <c r="K2163" s="51" t="str">
        <f ca="1">LeaveTracker[[#This Row],[Days]]&amp;" "&amp;LeaveTracker[[#This Row],[Type of Leave]]</f>
        <v>1 OTHER</v>
      </c>
      <c r="L2163" s="23">
        <f ca="1">NETWORKDAYS(LeaveTracker[[#This Row],[Start Date]],LeaveTracker[[#This Row],[End Date]],lstHolidays)</f>
        <v>1</v>
      </c>
      <c r="M2163" s="27"/>
    </row>
    <row r="2164" spans="1:13" ht="30" customHeight="1" x14ac:dyDescent="0.3">
      <c r="A2164" s="27">
        <v>595</v>
      </c>
      <c r="B2164" s="31">
        <v>43918</v>
      </c>
      <c r="C2164" s="31">
        <v>43866</v>
      </c>
      <c r="D2164" s="20" t="s">
        <v>822</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56" t="s">
        <v>299</v>
      </c>
      <c r="J2164" s="43" t="s">
        <v>845</v>
      </c>
      <c r="K2164" s="51" t="str">
        <f ca="1">LeaveTracker[[#This Row],[Days]]&amp;" "&amp;LeaveTracker[[#This Row],[Type of Leave]]</f>
        <v>1 OTHER</v>
      </c>
      <c r="L2164" s="23">
        <f ca="1">NETWORKDAYS(LeaveTracker[[#This Row],[Start Date]],LeaveTracker[[#This Row],[End Date]],lstHolidays)</f>
        <v>1</v>
      </c>
      <c r="M2164" s="27"/>
    </row>
    <row r="2165" spans="1:13" ht="30" customHeight="1" x14ac:dyDescent="0.3">
      <c r="A2165" s="27">
        <v>596</v>
      </c>
      <c r="B2165" s="31">
        <v>43918</v>
      </c>
      <c r="C2165" s="31">
        <v>43850</v>
      </c>
      <c r="D2165" s="20" t="s">
        <v>822</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56" t="s">
        <v>81</v>
      </c>
      <c r="K2165" s="51" t="str">
        <f ca="1">LeaveTracker[[#This Row],[Days]]&amp;" "&amp;LeaveTracker[[#This Row],[Type of Leave]]</f>
        <v>3 SL</v>
      </c>
      <c r="L2165" s="23">
        <f ca="1">NETWORKDAYS(LeaveTracker[[#This Row],[Start Date]],LeaveTracker[[#This Row],[End Date]],lstHolidays)</f>
        <v>3</v>
      </c>
      <c r="M2165" s="27"/>
    </row>
    <row r="2166" spans="1:13" ht="30" customHeight="1" x14ac:dyDescent="0.3">
      <c r="A2166" s="27">
        <v>597</v>
      </c>
      <c r="B2166" s="31">
        <v>43918</v>
      </c>
      <c r="C2166" s="31">
        <v>43839</v>
      </c>
      <c r="D2166" s="20" t="s">
        <v>822</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56" t="s">
        <v>81</v>
      </c>
      <c r="K2166" s="51" t="str">
        <f ca="1">LeaveTracker[[#This Row],[Days]]&amp;" "&amp;LeaveTracker[[#This Row],[Type of Leave]]</f>
        <v>1 SL</v>
      </c>
      <c r="L2166" s="23">
        <f ca="1">NETWORKDAYS(LeaveTracker[[#This Row],[Start Date]],LeaveTracker[[#This Row],[End Date]],lstHolidays)</f>
        <v>1</v>
      </c>
      <c r="M2166" s="27"/>
    </row>
    <row r="2167" spans="1:13" ht="30" customHeight="1" x14ac:dyDescent="0.3">
      <c r="A2167" s="27">
        <v>598</v>
      </c>
      <c r="B2167" s="31">
        <v>43918</v>
      </c>
      <c r="C2167" s="31">
        <v>43889</v>
      </c>
      <c r="D2167" s="20" t="s">
        <v>817</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56" t="s">
        <v>81</v>
      </c>
      <c r="K2167" s="51" t="str">
        <f ca="1">LeaveTracker[[#This Row],[Days]]&amp;" "&amp;LeaveTracker[[#This Row],[Type of Leave]]</f>
        <v>1 SL</v>
      </c>
      <c r="L2167" s="23">
        <f ca="1">NETWORKDAYS(LeaveTracker[[#This Row],[Start Date]],LeaveTracker[[#This Row],[End Date]],lstHolidays)</f>
        <v>1</v>
      </c>
      <c r="M2167" s="27"/>
    </row>
    <row r="2168" spans="1:13" ht="30" customHeight="1" x14ac:dyDescent="0.3">
      <c r="A2168" s="27">
        <v>599</v>
      </c>
      <c r="B2168" s="31">
        <v>43918</v>
      </c>
      <c r="C2168" s="31">
        <v>43868</v>
      </c>
      <c r="D2168" s="20" t="s">
        <v>817</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56" t="s">
        <v>81</v>
      </c>
      <c r="K2168" s="51" t="str">
        <f ca="1">LeaveTracker[[#This Row],[Days]]&amp;" "&amp;LeaveTracker[[#This Row],[Type of Leave]]</f>
        <v>1 SL</v>
      </c>
      <c r="L2168" s="23">
        <f ca="1">NETWORKDAYS(LeaveTracker[[#This Row],[Start Date]],LeaveTracker[[#This Row],[End Date]],lstHolidays)</f>
        <v>1</v>
      </c>
      <c r="M2168" s="27"/>
    </row>
    <row r="2169" spans="1:13" ht="30" customHeight="1" x14ac:dyDescent="0.3">
      <c r="A2169" s="27">
        <v>600</v>
      </c>
      <c r="B2169" s="31">
        <v>43918</v>
      </c>
      <c r="C2169" s="31">
        <v>43895</v>
      </c>
      <c r="D2169" s="20" t="s">
        <v>690</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56" t="s">
        <v>299</v>
      </c>
      <c r="J2169" s="43" t="s">
        <v>758</v>
      </c>
      <c r="K2169" s="51" t="str">
        <f ca="1">LeaveTracker[[#This Row],[Days]]&amp;" "&amp;LeaveTracker[[#This Row],[Type of Leave]]</f>
        <v>1 OTHER</v>
      </c>
      <c r="L2169" s="23">
        <f ca="1">NETWORKDAYS(LeaveTracker[[#This Row],[Start Date]],LeaveTracker[[#This Row],[End Date]],lstHolidays)</f>
        <v>1</v>
      </c>
      <c r="M2169" s="27"/>
    </row>
    <row r="2170" spans="1:13" ht="30" customHeight="1" x14ac:dyDescent="0.3">
      <c r="A2170" s="27">
        <v>601</v>
      </c>
      <c r="B2170" s="31">
        <v>43918</v>
      </c>
      <c r="C2170" s="31">
        <v>43874</v>
      </c>
      <c r="D2170" s="20" t="s">
        <v>690</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56" t="s">
        <v>82</v>
      </c>
      <c r="K2170" s="51" t="str">
        <f ca="1">LeaveTracker[[#This Row],[Days]]&amp;" "&amp;LeaveTracker[[#This Row],[Type of Leave]]</f>
        <v>1 VL</v>
      </c>
      <c r="L2170" s="23">
        <f ca="1">NETWORKDAYS(LeaveTracker[[#This Row],[Start Date]],LeaveTracker[[#This Row],[End Date]],lstHolidays)</f>
        <v>1</v>
      </c>
      <c r="M2170" s="27"/>
    </row>
    <row r="2171" spans="1:13" ht="30" customHeight="1" x14ac:dyDescent="0.3">
      <c r="A2171" s="27">
        <v>602</v>
      </c>
      <c r="B2171" s="31">
        <v>43918</v>
      </c>
      <c r="C2171" s="31">
        <v>43865</v>
      </c>
      <c r="D2171" s="20" t="s">
        <v>690</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56" t="s">
        <v>299</v>
      </c>
      <c r="J2171" s="43" t="s">
        <v>845</v>
      </c>
      <c r="K2171" s="51" t="str">
        <f ca="1">LeaveTracker[[#This Row],[Days]]&amp;" "&amp;LeaveTracker[[#This Row],[Type of Leave]]</f>
        <v>2 OTHER</v>
      </c>
      <c r="L2171" s="23">
        <f ca="1">NETWORKDAYS(LeaveTracker[[#This Row],[Start Date]],LeaveTracker[[#This Row],[End Date]],lstHolidays)</f>
        <v>2</v>
      </c>
      <c r="M2171" s="27"/>
    </row>
    <row r="2172" spans="1:13" ht="30" customHeight="1" x14ac:dyDescent="0.3">
      <c r="A2172" s="27">
        <v>603</v>
      </c>
      <c r="B2172" s="31">
        <v>43918</v>
      </c>
      <c r="C2172" s="31">
        <v>43866</v>
      </c>
      <c r="D2172" s="20" t="s">
        <v>829</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56" t="s">
        <v>299</v>
      </c>
      <c r="J2172" s="43" t="s">
        <v>845</v>
      </c>
      <c r="K2172" s="51" t="str">
        <f ca="1">LeaveTracker[[#This Row],[Days]]&amp;" "&amp;LeaveTracker[[#This Row],[Type of Leave]]</f>
        <v>4 OTHER</v>
      </c>
      <c r="L2172" s="23">
        <f ca="1">NETWORKDAYS(LeaveTracker[[#This Row],[Start Date]],LeaveTracker[[#This Row],[End Date]],lstHolidays)</f>
        <v>4</v>
      </c>
      <c r="M2172" s="27"/>
    </row>
    <row r="2173" spans="1:13" ht="30" customHeight="1" x14ac:dyDescent="0.3">
      <c r="A2173" s="27">
        <v>604</v>
      </c>
      <c r="B2173" s="31">
        <v>43918</v>
      </c>
      <c r="C2173" s="31">
        <v>43850</v>
      </c>
      <c r="D2173" s="20" t="s">
        <v>829</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56" t="s">
        <v>81</v>
      </c>
      <c r="K2173" s="51" t="str">
        <f ca="1">LeaveTracker[[#This Row],[Days]]&amp;" "&amp;LeaveTracker[[#This Row],[Type of Leave]]</f>
        <v>3 SL</v>
      </c>
      <c r="L2173" s="23">
        <f ca="1">NETWORKDAYS(LeaveTracker[[#This Row],[Start Date]],LeaveTracker[[#This Row],[End Date]],lstHolidays)</f>
        <v>3</v>
      </c>
      <c r="M2173" s="27"/>
    </row>
    <row r="2174" spans="1:13" ht="30" customHeight="1" x14ac:dyDescent="0.3">
      <c r="A2174" s="27">
        <v>605</v>
      </c>
      <c r="B2174" s="31">
        <v>43918</v>
      </c>
      <c r="C2174" s="31">
        <v>43906</v>
      </c>
      <c r="D2174" s="20" t="s">
        <v>829</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56" t="s">
        <v>81</v>
      </c>
      <c r="K2174" s="51" t="str">
        <f ca="1">LeaveTracker[[#This Row],[Days]]&amp;" "&amp;LeaveTracker[[#This Row],[Type of Leave]]</f>
        <v>1 SL</v>
      </c>
      <c r="L2174" s="23">
        <f ca="1">NETWORKDAYS(LeaveTracker[[#This Row],[Start Date]],LeaveTracker[[#This Row],[End Date]],lstHolidays)</f>
        <v>1</v>
      </c>
      <c r="M2174" s="27"/>
    </row>
    <row r="2175" spans="1:13" ht="30" customHeight="1" x14ac:dyDescent="0.3">
      <c r="A2175" s="27">
        <v>606</v>
      </c>
      <c r="B2175" s="31">
        <v>43918</v>
      </c>
      <c r="C2175" s="31">
        <v>43888</v>
      </c>
      <c r="D2175" s="20" t="s">
        <v>829</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56" t="s">
        <v>81</v>
      </c>
      <c r="K2175" s="51" t="str">
        <f ca="1">LeaveTracker[[#This Row],[Days]]&amp;" "&amp;LeaveTracker[[#This Row],[Type of Leave]]</f>
        <v>1 SL</v>
      </c>
      <c r="L2175" s="23">
        <f ca="1">NETWORKDAYS(LeaveTracker[[#This Row],[Start Date]],LeaveTracker[[#This Row],[End Date]],lstHolidays)</f>
        <v>1</v>
      </c>
      <c r="M2175" s="27"/>
    </row>
    <row r="2176" spans="1:13" ht="30" customHeight="1" x14ac:dyDescent="0.3">
      <c r="A2176" s="27">
        <v>607</v>
      </c>
      <c r="B2176" s="31">
        <v>43918</v>
      </c>
      <c r="C2176" s="31">
        <v>43889</v>
      </c>
      <c r="D2176" s="20" t="s">
        <v>991</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56" t="s">
        <v>81</v>
      </c>
      <c r="K2176" s="51" t="str">
        <f ca="1">LeaveTracker[[#This Row],[Days]]&amp;" "&amp;LeaveTracker[[#This Row],[Type of Leave]]</f>
        <v>2 SL</v>
      </c>
      <c r="L2176" s="23">
        <f ca="1">NETWORKDAYS(LeaveTracker[[#This Row],[Start Date]],LeaveTracker[[#This Row],[End Date]],lstHolidays)</f>
        <v>2</v>
      </c>
      <c r="M2176" s="27"/>
    </row>
    <row r="2177" spans="1:13" ht="30" customHeight="1" x14ac:dyDescent="0.3">
      <c r="A2177" s="27">
        <v>608</v>
      </c>
      <c r="B2177" s="31">
        <v>43918</v>
      </c>
      <c r="C2177" s="31">
        <v>43858</v>
      </c>
      <c r="D2177" s="20" t="s">
        <v>496</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56" t="s">
        <v>299</v>
      </c>
      <c r="J2177" s="43" t="s">
        <v>845</v>
      </c>
      <c r="K2177" s="51" t="str">
        <f ca="1">LeaveTracker[[#This Row],[Days]]&amp;" "&amp;LeaveTracker[[#This Row],[Type of Leave]]</f>
        <v>1 OTHER</v>
      </c>
      <c r="L2177" s="23">
        <f ca="1">NETWORKDAYS(LeaveTracker[[#This Row],[Start Date]],LeaveTracker[[#This Row],[End Date]],lstHolidays)</f>
        <v>1</v>
      </c>
      <c r="M2177" s="27"/>
    </row>
    <row r="2178" spans="1:13" ht="30" customHeight="1" x14ac:dyDescent="0.3">
      <c r="A2178" s="27">
        <v>608</v>
      </c>
      <c r="B2178" s="31">
        <v>43918</v>
      </c>
      <c r="C2178" s="31">
        <v>43858</v>
      </c>
      <c r="D2178" s="20" t="s">
        <v>496</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56" t="s">
        <v>299</v>
      </c>
      <c r="J2178" s="43" t="s">
        <v>845</v>
      </c>
      <c r="K2178" s="51" t="str">
        <f ca="1">LeaveTracker[[#This Row],[Days]]&amp;" "&amp;LeaveTracker[[#This Row],[Type of Leave]]</f>
        <v>1 OTHER</v>
      </c>
      <c r="L2178" s="23">
        <f ca="1">NETWORKDAYS(LeaveTracker[[#This Row],[Start Date]],LeaveTracker[[#This Row],[End Date]],lstHolidays)</f>
        <v>1</v>
      </c>
      <c r="M2178" s="27"/>
    </row>
    <row r="2179" spans="1:13" ht="30" customHeight="1" x14ac:dyDescent="0.3">
      <c r="A2179" s="27">
        <v>608</v>
      </c>
      <c r="B2179" s="31">
        <v>43918</v>
      </c>
      <c r="C2179" s="31">
        <v>43858</v>
      </c>
      <c r="D2179" s="20" t="s">
        <v>496</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56" t="s">
        <v>299</v>
      </c>
      <c r="J2179" s="43" t="s">
        <v>845</v>
      </c>
      <c r="K2179" s="51" t="str">
        <f ca="1">LeaveTracker[[#This Row],[Days]]&amp;" "&amp;LeaveTracker[[#This Row],[Type of Leave]]</f>
        <v>2 OTHER</v>
      </c>
      <c r="L2179" s="23">
        <f ca="1">NETWORKDAYS(LeaveTracker[[#This Row],[Start Date]],LeaveTracker[[#This Row],[End Date]],lstHolidays)</f>
        <v>2</v>
      </c>
      <c r="M2179" s="27"/>
    </row>
    <row r="2180" spans="1:13" ht="30" customHeight="1" x14ac:dyDescent="0.3">
      <c r="A2180" s="27">
        <v>608</v>
      </c>
      <c r="B2180" s="31">
        <v>43918</v>
      </c>
      <c r="C2180" s="31">
        <v>43858</v>
      </c>
      <c r="D2180" s="20" t="s">
        <v>496</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56" t="s">
        <v>299</v>
      </c>
      <c r="J2180" s="43" t="s">
        <v>845</v>
      </c>
      <c r="K2180" s="51" t="str">
        <f ca="1">LeaveTracker[[#This Row],[Days]]&amp;" "&amp;LeaveTracker[[#This Row],[Type of Leave]]</f>
        <v>1 OTHER</v>
      </c>
      <c r="L2180" s="23">
        <f ca="1">NETWORKDAYS(LeaveTracker[[#This Row],[Start Date]],LeaveTracker[[#This Row],[End Date]],lstHolidays)</f>
        <v>1</v>
      </c>
      <c r="M2180" s="27"/>
    </row>
    <row r="2181" spans="1:13" ht="30" customHeight="1" x14ac:dyDescent="0.3">
      <c r="A2181" s="27">
        <v>609</v>
      </c>
      <c r="B2181" s="31">
        <v>43918</v>
      </c>
      <c r="C2181" s="31">
        <v>43862</v>
      </c>
      <c r="D2181" s="20" t="s">
        <v>496</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56" t="s">
        <v>299</v>
      </c>
      <c r="J2181" s="43" t="s">
        <v>766</v>
      </c>
      <c r="K2181" s="51" t="str">
        <f ca="1">LeaveTracker[[#This Row],[Days]]&amp;" "&amp;LeaveTracker[[#This Row],[Type of Leave]]</f>
        <v>1 OTHER</v>
      </c>
      <c r="L2181" s="23">
        <f ca="1">NETWORKDAYS(LeaveTracker[[#This Row],[Start Date]],LeaveTracker[[#This Row],[End Date]],lstHolidays)</f>
        <v>1</v>
      </c>
      <c r="M2181" s="27"/>
    </row>
    <row r="2182" spans="1:13" ht="30"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56" t="s">
        <v>299</v>
      </c>
      <c r="J2182" s="43" t="s">
        <v>845</v>
      </c>
      <c r="K2182" s="51" t="str">
        <f ca="1">LeaveTracker[[#This Row],[Days]]&amp;" "&amp;LeaveTracker[[#This Row],[Type of Leave]]</f>
        <v>3 OTHER</v>
      </c>
      <c r="L2182" s="23">
        <f ca="1">NETWORKDAYS(LeaveTracker[[#This Row],[Start Date]],LeaveTracker[[#This Row],[End Date]],lstHolidays)</f>
        <v>3</v>
      </c>
      <c r="M2182" s="27"/>
    </row>
    <row r="2183" spans="1:13" ht="30" customHeight="1" x14ac:dyDescent="0.3">
      <c r="A2183" s="27">
        <v>611</v>
      </c>
      <c r="B2183" s="31">
        <v>43918</v>
      </c>
      <c r="C2183" s="31">
        <v>43900</v>
      </c>
      <c r="D2183" s="20" t="s">
        <v>530</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56" t="s">
        <v>81</v>
      </c>
      <c r="K2183" s="51" t="str">
        <f ca="1">LeaveTracker[[#This Row],[Days]]&amp;" "&amp;LeaveTracker[[#This Row],[Type of Leave]]</f>
        <v>1 SL</v>
      </c>
      <c r="L2183" s="23">
        <f ca="1">NETWORKDAYS(LeaveTracker[[#This Row],[Start Date]],LeaveTracker[[#This Row],[End Date]],lstHolidays)</f>
        <v>1</v>
      </c>
      <c r="M2183" s="27"/>
    </row>
    <row r="2184" spans="1:13" ht="30" customHeight="1" x14ac:dyDescent="0.3">
      <c r="A2184" s="27">
        <v>612</v>
      </c>
      <c r="B2184" s="31">
        <v>43918</v>
      </c>
      <c r="C2184" s="31">
        <v>43838</v>
      </c>
      <c r="D2184" s="20" t="s">
        <v>490</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56" t="s">
        <v>81</v>
      </c>
      <c r="K2184" s="51" t="str">
        <f ca="1">LeaveTracker[[#This Row],[Days]]&amp;" "&amp;LeaveTracker[[#This Row],[Type of Leave]]</f>
        <v>1 SL</v>
      </c>
      <c r="L2184" s="23">
        <f ca="1">NETWORKDAYS(LeaveTracker[[#This Row],[Start Date]],LeaveTracker[[#This Row],[End Date]],lstHolidays)</f>
        <v>1</v>
      </c>
      <c r="M2184" s="27"/>
    </row>
    <row r="2185" spans="1:13" ht="30" customHeight="1" x14ac:dyDescent="0.3">
      <c r="A2185" s="27">
        <v>613</v>
      </c>
      <c r="B2185" s="31">
        <v>43919</v>
      </c>
      <c r="C2185" s="31">
        <v>43861</v>
      </c>
      <c r="D2185" s="20" t="s">
        <v>503</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56" t="s">
        <v>299</v>
      </c>
      <c r="J2185" s="43" t="s">
        <v>845</v>
      </c>
      <c r="K2185" s="51" t="str">
        <f ca="1">LeaveTracker[[#This Row],[Days]]&amp;" "&amp;LeaveTracker[[#This Row],[Type of Leave]]</f>
        <v>3 OTHER</v>
      </c>
      <c r="L2185" s="23">
        <f ca="1">NETWORKDAYS(LeaveTracker[[#This Row],[Start Date]],LeaveTracker[[#This Row],[End Date]],lstHolidays)</f>
        <v>3</v>
      </c>
      <c r="M2185" s="27"/>
    </row>
    <row r="2186" spans="1:13" ht="30" customHeight="1" x14ac:dyDescent="0.3">
      <c r="A2186" s="27">
        <v>614</v>
      </c>
      <c r="B2186" s="31">
        <v>43919</v>
      </c>
      <c r="C2186" s="31">
        <v>43840</v>
      </c>
      <c r="D2186" s="20" t="s">
        <v>503</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56" t="s">
        <v>299</v>
      </c>
      <c r="J2186" s="43" t="s">
        <v>646</v>
      </c>
      <c r="K2186" s="51" t="str">
        <f ca="1">LeaveTracker[[#This Row],[Days]]&amp;" "&amp;LeaveTracker[[#This Row],[Type of Leave]]</f>
        <v>1 OTHER</v>
      </c>
      <c r="L2186" s="23">
        <f ca="1">NETWORKDAYS(LeaveTracker[[#This Row],[Start Date]],LeaveTracker[[#This Row],[End Date]],lstHolidays)</f>
        <v>1</v>
      </c>
      <c r="M2186" s="27"/>
    </row>
    <row r="2187" spans="1:13" ht="30" customHeight="1" x14ac:dyDescent="0.3">
      <c r="A2187" s="27">
        <v>615</v>
      </c>
      <c r="B2187" s="31">
        <v>43919</v>
      </c>
      <c r="C2187" s="31">
        <v>43881</v>
      </c>
      <c r="D2187" s="20" t="s">
        <v>484</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56" t="s">
        <v>299</v>
      </c>
      <c r="J2187" s="43" t="s">
        <v>646</v>
      </c>
      <c r="K2187" s="51" t="str">
        <f ca="1">LeaveTracker[[#This Row],[Days]]&amp;" "&amp;LeaveTracker[[#This Row],[Type of Leave]]</f>
        <v>1 OTHER</v>
      </c>
      <c r="L2187" s="23">
        <f ca="1">NETWORKDAYS(LeaveTracker[[#This Row],[Start Date]],LeaveTracker[[#This Row],[End Date]],lstHolidays)</f>
        <v>1</v>
      </c>
      <c r="M2187" s="27"/>
    </row>
    <row r="2188" spans="1:13" ht="30" customHeight="1" x14ac:dyDescent="0.3">
      <c r="A2188" s="27">
        <v>615</v>
      </c>
      <c r="B2188" s="31">
        <v>43919</v>
      </c>
      <c r="C2188" s="31">
        <v>43881</v>
      </c>
      <c r="D2188" s="20" t="s">
        <v>484</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56" t="s">
        <v>299</v>
      </c>
      <c r="J2188" s="43" t="s">
        <v>646</v>
      </c>
      <c r="K2188" s="51" t="str">
        <f ca="1">LeaveTracker[[#This Row],[Days]]&amp;" "&amp;LeaveTracker[[#This Row],[Type of Leave]]</f>
        <v>1 OTHER</v>
      </c>
      <c r="L2188" s="23">
        <f ca="1">NETWORKDAYS(LeaveTracker[[#This Row],[Start Date]],LeaveTracker[[#This Row],[End Date]],lstHolidays)</f>
        <v>1</v>
      </c>
      <c r="M2188" s="27"/>
    </row>
    <row r="2189" spans="1:13" ht="30" customHeight="1" x14ac:dyDescent="0.3">
      <c r="A2189" s="27">
        <v>616</v>
      </c>
      <c r="B2189" s="31">
        <v>43919</v>
      </c>
      <c r="C2189" s="31">
        <v>43861</v>
      </c>
      <c r="D2189" s="20" t="s">
        <v>484</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56" t="s">
        <v>299</v>
      </c>
      <c r="J2189" s="43" t="s">
        <v>845</v>
      </c>
      <c r="K2189" s="51" t="str">
        <f ca="1">LeaveTracker[[#This Row],[Days]]&amp;" "&amp;LeaveTracker[[#This Row],[Type of Leave]]</f>
        <v>2 OTHER</v>
      </c>
      <c r="L2189" s="23">
        <f ca="1">NETWORKDAYS(LeaveTracker[[#This Row],[Start Date]],LeaveTracker[[#This Row],[End Date]],lstHolidays)</f>
        <v>2</v>
      </c>
      <c r="M2189" s="27"/>
    </row>
    <row r="2190" spans="1:13" ht="30" customHeight="1" x14ac:dyDescent="0.3">
      <c r="A2190" s="27">
        <v>617</v>
      </c>
      <c r="B2190" s="31">
        <v>43919</v>
      </c>
      <c r="C2190" s="31">
        <v>43861</v>
      </c>
      <c r="D2190" s="20" t="s">
        <v>499</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56" t="s">
        <v>299</v>
      </c>
      <c r="J2190" s="43" t="s">
        <v>845</v>
      </c>
      <c r="K2190" s="51" t="str">
        <f ca="1">LeaveTracker[[#This Row],[Days]]&amp;" "&amp;LeaveTracker[[#This Row],[Type of Leave]]</f>
        <v>2 OTHER</v>
      </c>
      <c r="L2190" s="23">
        <f ca="1">NETWORKDAYS(LeaveTracker[[#This Row],[Start Date]],LeaveTracker[[#This Row],[End Date]],lstHolidays)</f>
        <v>2</v>
      </c>
      <c r="M2190" s="27"/>
    </row>
    <row r="2191" spans="1:13" ht="30" customHeight="1" x14ac:dyDescent="0.3">
      <c r="A2191" s="27">
        <v>618</v>
      </c>
      <c r="B2191" s="31">
        <v>43919</v>
      </c>
      <c r="C2191" s="31">
        <v>43889</v>
      </c>
      <c r="D2191" s="20" t="s">
        <v>493</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56" t="s">
        <v>81</v>
      </c>
      <c r="K2191" s="51" t="str">
        <f ca="1">LeaveTracker[[#This Row],[Days]]&amp;" "&amp;LeaveTracker[[#This Row],[Type of Leave]]</f>
        <v>2 SL</v>
      </c>
      <c r="L2191" s="23">
        <f ca="1">NETWORKDAYS(LeaveTracker[[#This Row],[Start Date]],LeaveTracker[[#This Row],[End Date]],lstHolidays)</f>
        <v>2</v>
      </c>
      <c r="M2191" s="27"/>
    </row>
    <row r="2192" spans="1:13" ht="30" customHeight="1" x14ac:dyDescent="0.3">
      <c r="A2192" s="27">
        <v>619</v>
      </c>
      <c r="B2192" s="31">
        <v>43919</v>
      </c>
      <c r="C2192" s="31">
        <v>43867</v>
      </c>
      <c r="D2192" s="20" t="s">
        <v>493</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56" t="s">
        <v>299</v>
      </c>
      <c r="J2192" s="43" t="s">
        <v>845</v>
      </c>
      <c r="K2192" s="51" t="str">
        <f ca="1">LeaveTracker[[#This Row],[Days]]&amp;" "&amp;LeaveTracker[[#This Row],[Type of Leave]]</f>
        <v>4 OTHER</v>
      </c>
      <c r="L2192" s="23">
        <f ca="1">NETWORKDAYS(LeaveTracker[[#This Row],[Start Date]],LeaveTracker[[#This Row],[End Date]],lstHolidays)</f>
        <v>4</v>
      </c>
      <c r="M2192" s="27"/>
    </row>
    <row r="2193" spans="1:13" ht="30" customHeight="1" x14ac:dyDescent="0.3">
      <c r="A2193" s="27">
        <v>620</v>
      </c>
      <c r="B2193" s="31">
        <v>43919</v>
      </c>
      <c r="C2193" s="31">
        <v>43861</v>
      </c>
      <c r="D2193" s="20" t="s">
        <v>493</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56" t="s">
        <v>299</v>
      </c>
      <c r="J2193" s="43" t="s">
        <v>845</v>
      </c>
      <c r="K2193" s="51" t="str">
        <f ca="1">LeaveTracker[[#This Row],[Days]]&amp;" "&amp;LeaveTracker[[#This Row],[Type of Leave]]</f>
        <v>1 OTHER</v>
      </c>
      <c r="L2193" s="23">
        <f ca="1">NETWORKDAYS(LeaveTracker[[#This Row],[Start Date]],LeaveTracker[[#This Row],[End Date]],lstHolidays)</f>
        <v>1</v>
      </c>
      <c r="M2193" s="27"/>
    </row>
    <row r="2194" spans="1:13" ht="30" customHeight="1" x14ac:dyDescent="0.3">
      <c r="A2194" s="27">
        <v>621</v>
      </c>
      <c r="B2194" s="31">
        <v>43919</v>
      </c>
      <c r="C2194" s="31">
        <v>43857</v>
      </c>
      <c r="D2194" s="20" t="s">
        <v>493</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56" t="s">
        <v>81</v>
      </c>
      <c r="K2194" s="51" t="str">
        <f ca="1">LeaveTracker[[#This Row],[Days]]&amp;" "&amp;LeaveTracker[[#This Row],[Type of Leave]]</f>
        <v>2 SL</v>
      </c>
      <c r="L2194" s="23">
        <f ca="1">NETWORKDAYS(LeaveTracker[[#This Row],[Start Date]],LeaveTracker[[#This Row],[End Date]],lstHolidays)</f>
        <v>2</v>
      </c>
      <c r="M2194" s="27"/>
    </row>
    <row r="2195" spans="1:13" ht="30" customHeight="1" x14ac:dyDescent="0.3">
      <c r="A2195" s="27">
        <v>622</v>
      </c>
      <c r="B2195" s="31">
        <v>43919</v>
      </c>
      <c r="C2195" s="31">
        <v>43878</v>
      </c>
      <c r="D2195" s="20" t="s">
        <v>490</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56" t="s">
        <v>299</v>
      </c>
      <c r="J2195" s="43" t="s">
        <v>845</v>
      </c>
      <c r="K2195" s="51" t="str">
        <f ca="1">LeaveTracker[[#This Row],[Days]]&amp;" "&amp;LeaveTracker[[#This Row],[Type of Leave]]</f>
        <v>2 OTHER</v>
      </c>
      <c r="L2195" s="23">
        <f ca="1">NETWORKDAYS(LeaveTracker[[#This Row],[Start Date]],LeaveTracker[[#This Row],[End Date]],lstHolidays)</f>
        <v>2</v>
      </c>
      <c r="M2195" s="27"/>
    </row>
    <row r="2196" spans="1:13" ht="30" customHeight="1" x14ac:dyDescent="0.3">
      <c r="A2196" s="27">
        <v>623</v>
      </c>
      <c r="B2196" s="31">
        <v>43919</v>
      </c>
      <c r="C2196" s="31">
        <v>43857</v>
      </c>
      <c r="D2196" s="20" t="s">
        <v>490</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56" t="s">
        <v>299</v>
      </c>
      <c r="J2196" s="43" t="s">
        <v>845</v>
      </c>
      <c r="K2196" s="51" t="str">
        <f ca="1">LeaveTracker[[#This Row],[Days]]&amp;" "&amp;LeaveTracker[[#This Row],[Type of Leave]]</f>
        <v>3 OTHER</v>
      </c>
      <c r="L2196" s="23">
        <f ca="1">NETWORKDAYS(LeaveTracker[[#This Row],[Start Date]],LeaveTracker[[#This Row],[End Date]],lstHolidays)</f>
        <v>3</v>
      </c>
      <c r="M2196" s="27"/>
    </row>
    <row r="2197" spans="1:13" ht="30" customHeight="1" x14ac:dyDescent="0.3">
      <c r="A2197" s="27">
        <v>624</v>
      </c>
      <c r="B2197" s="31">
        <v>43919</v>
      </c>
      <c r="C2197" s="31">
        <v>43900</v>
      </c>
      <c r="D2197" s="20" t="s">
        <v>506</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56" t="s">
        <v>299</v>
      </c>
      <c r="J2197" s="43" t="s">
        <v>158</v>
      </c>
      <c r="K2197" s="51" t="str">
        <f ca="1">LeaveTracker[[#This Row],[Days]]&amp;" "&amp;LeaveTracker[[#This Row],[Type of Leave]]</f>
        <v>1 OTHER</v>
      </c>
      <c r="L2197" s="23">
        <f ca="1">NETWORKDAYS(LeaveTracker[[#This Row],[Start Date]],LeaveTracker[[#This Row],[End Date]],lstHolidays)</f>
        <v>1</v>
      </c>
      <c r="M2197" s="27"/>
    </row>
    <row r="2198" spans="1:13" ht="30" customHeight="1" x14ac:dyDescent="0.3">
      <c r="A2198" s="27">
        <v>625</v>
      </c>
      <c r="B2198" s="31">
        <v>43919</v>
      </c>
      <c r="C2198" s="31">
        <v>43888</v>
      </c>
      <c r="D2198" s="20" t="s">
        <v>506</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56" t="s">
        <v>81</v>
      </c>
      <c r="K2198" s="51" t="str">
        <f ca="1">LeaveTracker[[#This Row],[Days]]&amp;" "&amp;LeaveTracker[[#This Row],[Type of Leave]]</f>
        <v>1 SL</v>
      </c>
      <c r="L2198" s="23">
        <f ca="1">NETWORKDAYS(LeaveTracker[[#This Row],[Start Date]],LeaveTracker[[#This Row],[End Date]],lstHolidays)</f>
        <v>1</v>
      </c>
      <c r="M2198" s="27"/>
    </row>
    <row r="2199" spans="1:13" ht="30" customHeight="1" x14ac:dyDescent="0.3">
      <c r="A2199" s="27">
        <v>626</v>
      </c>
      <c r="B2199" s="31">
        <v>43919</v>
      </c>
      <c r="C2199" s="31">
        <v>43874</v>
      </c>
      <c r="D2199" s="20" t="s">
        <v>506</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56" t="s">
        <v>81</v>
      </c>
      <c r="K2199" s="51" t="str">
        <f ca="1">LeaveTracker[[#This Row],[Days]]&amp;" "&amp;LeaveTracker[[#This Row],[Type of Leave]]</f>
        <v>1 SL</v>
      </c>
      <c r="L2199" s="23">
        <f ca="1">NETWORKDAYS(LeaveTracker[[#This Row],[Start Date]],LeaveTracker[[#This Row],[End Date]],lstHolidays)</f>
        <v>1</v>
      </c>
      <c r="M2199" s="27"/>
    </row>
    <row r="2200" spans="1:13" ht="30" customHeight="1" x14ac:dyDescent="0.3">
      <c r="A2200" s="27">
        <v>627</v>
      </c>
      <c r="B2200" s="31">
        <v>43919</v>
      </c>
      <c r="C2200" s="31">
        <v>43874</v>
      </c>
      <c r="D2200" s="20" t="s">
        <v>506</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56" t="s">
        <v>299</v>
      </c>
      <c r="J2200" s="43" t="s">
        <v>845</v>
      </c>
      <c r="K2200" s="51" t="str">
        <f ca="1">LeaveTracker[[#This Row],[Days]]&amp;" "&amp;LeaveTracker[[#This Row],[Type of Leave]]</f>
        <v>3 OTHER</v>
      </c>
      <c r="L2200" s="23">
        <f ca="1">NETWORKDAYS(LeaveTracker[[#This Row],[Start Date]],LeaveTracker[[#This Row],[End Date]],lstHolidays)</f>
        <v>3</v>
      </c>
      <c r="M2200" s="27"/>
    </row>
    <row r="2201" spans="1:13" ht="30" customHeight="1" x14ac:dyDescent="0.3">
      <c r="A2201" s="27">
        <v>628</v>
      </c>
      <c r="B2201" s="31">
        <v>43919</v>
      </c>
      <c r="C2201" s="31">
        <v>43858</v>
      </c>
      <c r="D2201" s="20" t="s">
        <v>506</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56" t="s">
        <v>299</v>
      </c>
      <c r="J2201" s="43" t="s">
        <v>845</v>
      </c>
      <c r="K2201" s="51" t="str">
        <f ca="1">LeaveTracker[[#This Row],[Days]]&amp;" "&amp;LeaveTracker[[#This Row],[Type of Leave]]</f>
        <v>1 OTHER</v>
      </c>
      <c r="L2201" s="23">
        <f ca="1">NETWORKDAYS(LeaveTracker[[#This Row],[Start Date]],LeaveTracker[[#This Row],[End Date]],lstHolidays)</f>
        <v>1</v>
      </c>
      <c r="M2201" s="27"/>
    </row>
    <row r="2202" spans="1:13" ht="30" customHeight="1" x14ac:dyDescent="0.3">
      <c r="A2202" s="27">
        <v>629</v>
      </c>
      <c r="B2202" s="31">
        <v>43919</v>
      </c>
      <c r="C2202" s="31">
        <v>43852</v>
      </c>
      <c r="D2202" s="20" t="s">
        <v>506</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56" t="s">
        <v>299</v>
      </c>
      <c r="J2202" s="43" t="s">
        <v>845</v>
      </c>
      <c r="K2202" s="51" t="str">
        <f ca="1">LeaveTracker[[#This Row],[Days]]&amp;" "&amp;LeaveTracker[[#This Row],[Type of Leave]]</f>
        <v>1 OTHER</v>
      </c>
      <c r="L2202" s="23">
        <f ca="1">NETWORKDAYS(LeaveTracker[[#This Row],[Start Date]],LeaveTracker[[#This Row],[End Date]],lstHolidays)</f>
        <v>1</v>
      </c>
      <c r="M2202" s="27"/>
    </row>
    <row r="2203" spans="1:13" ht="30" customHeight="1" x14ac:dyDescent="0.3">
      <c r="A2203" s="27">
        <v>630</v>
      </c>
      <c r="B2203" s="31">
        <v>43919</v>
      </c>
      <c r="C2203" s="31">
        <v>43852</v>
      </c>
      <c r="D2203" s="20" t="s">
        <v>778</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56" t="s">
        <v>299</v>
      </c>
      <c r="J2203" s="43" t="s">
        <v>845</v>
      </c>
      <c r="K2203" s="51" t="str">
        <f ca="1">LeaveTracker[[#This Row],[Days]]&amp;" "&amp;LeaveTracker[[#This Row],[Type of Leave]]</f>
        <v>1 OTHER</v>
      </c>
      <c r="L2203" s="23">
        <f ca="1">NETWORKDAYS(LeaveTracker[[#This Row],[Start Date]],LeaveTracker[[#This Row],[End Date]],lstHolidays)</f>
        <v>1</v>
      </c>
      <c r="M2203" s="27"/>
    </row>
    <row r="2204" spans="1:13" ht="30" customHeight="1" x14ac:dyDescent="0.3">
      <c r="A2204" s="27">
        <v>630</v>
      </c>
      <c r="B2204" s="31">
        <v>43919</v>
      </c>
      <c r="C2204" s="31">
        <v>43852</v>
      </c>
      <c r="D2204" s="20" t="s">
        <v>778</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56" t="s">
        <v>299</v>
      </c>
      <c r="J2204" s="43" t="s">
        <v>845</v>
      </c>
      <c r="K2204" s="51" t="str">
        <f ca="1">LeaveTracker[[#This Row],[Days]]&amp;" "&amp;LeaveTracker[[#This Row],[Type of Leave]]</f>
        <v>1 OTHER</v>
      </c>
      <c r="L2204" s="23">
        <f ca="1">NETWORKDAYS(LeaveTracker[[#This Row],[Start Date]],LeaveTracker[[#This Row],[End Date]],lstHolidays)</f>
        <v>1</v>
      </c>
      <c r="M2204" s="27"/>
    </row>
    <row r="2205" spans="1:13" ht="30" customHeight="1" x14ac:dyDescent="0.3">
      <c r="A2205" s="27">
        <v>631</v>
      </c>
      <c r="B2205" s="31">
        <v>43919</v>
      </c>
      <c r="C2205" s="31">
        <v>43864</v>
      </c>
      <c r="D2205" s="20" t="s">
        <v>778</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56" t="s">
        <v>299</v>
      </c>
      <c r="J2205" s="43" t="s">
        <v>845</v>
      </c>
      <c r="K2205" s="51" t="str">
        <f ca="1">LeaveTracker[[#This Row],[Days]]&amp;" "&amp;LeaveTracker[[#This Row],[Type of Leave]]</f>
        <v>1 OTHER</v>
      </c>
      <c r="L2205" s="23">
        <f ca="1">NETWORKDAYS(LeaveTracker[[#This Row],[Start Date]],LeaveTracker[[#This Row],[End Date]],lstHolidays)</f>
        <v>1</v>
      </c>
      <c r="M2205" s="27"/>
    </row>
    <row r="2206" spans="1:13" ht="30" customHeight="1" x14ac:dyDescent="0.3">
      <c r="A2206" s="27">
        <v>631</v>
      </c>
      <c r="B2206" s="31">
        <v>43919</v>
      </c>
      <c r="C2206" s="31">
        <v>43864</v>
      </c>
      <c r="D2206" s="20" t="s">
        <v>778</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56" t="s">
        <v>299</v>
      </c>
      <c r="J2206" s="43" t="s">
        <v>845</v>
      </c>
      <c r="K2206" s="51" t="str">
        <f ca="1">LeaveTracker[[#This Row],[Days]]&amp;" "&amp;LeaveTracker[[#This Row],[Type of Leave]]</f>
        <v>1 OTHER</v>
      </c>
      <c r="L2206" s="23">
        <f ca="1">NETWORKDAYS(LeaveTracker[[#This Row],[Start Date]],LeaveTracker[[#This Row],[End Date]],lstHolidays)</f>
        <v>1</v>
      </c>
      <c r="M2206" s="27"/>
    </row>
    <row r="2207" spans="1:13" ht="30" customHeight="1" x14ac:dyDescent="0.3">
      <c r="A2207" s="27">
        <v>632</v>
      </c>
      <c r="B2207" s="31">
        <v>43919</v>
      </c>
      <c r="C2207" s="31">
        <v>43852</v>
      </c>
      <c r="D2207" s="20" t="s">
        <v>778</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56" t="s">
        <v>299</v>
      </c>
      <c r="J2207" s="43" t="s">
        <v>845</v>
      </c>
      <c r="K2207" s="51" t="str">
        <f ca="1">LeaveTracker[[#This Row],[Days]]&amp;" "&amp;LeaveTracker[[#This Row],[Type of Leave]]</f>
        <v>1 OTHER</v>
      </c>
      <c r="L2207" s="23">
        <f ca="1">NETWORKDAYS(LeaveTracker[[#This Row],[Start Date]],LeaveTracker[[#This Row],[End Date]],lstHolidays)</f>
        <v>1</v>
      </c>
      <c r="M2207" s="27"/>
    </row>
    <row r="2208" spans="1:13" ht="30" customHeight="1" x14ac:dyDescent="0.3">
      <c r="A2208" s="27">
        <v>633</v>
      </c>
      <c r="B2208" s="31">
        <v>43919</v>
      </c>
      <c r="C2208" s="31">
        <v>43906</v>
      </c>
      <c r="D2208" s="20" t="s">
        <v>305</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56" t="s">
        <v>81</v>
      </c>
      <c r="K2208" s="51" t="str">
        <f ca="1">LeaveTracker[[#This Row],[Days]]&amp;" "&amp;LeaveTracker[[#This Row],[Type of Leave]]</f>
        <v>1 SL</v>
      </c>
      <c r="L2208" s="23">
        <f ca="1">NETWORKDAYS(LeaveTracker[[#This Row],[Start Date]],LeaveTracker[[#This Row],[End Date]],lstHolidays)</f>
        <v>1</v>
      </c>
      <c r="M2208" s="27"/>
    </row>
    <row r="2209" spans="1:13" ht="30" customHeight="1" x14ac:dyDescent="0.3">
      <c r="A2209" s="27">
        <v>633</v>
      </c>
      <c r="B2209" s="31">
        <v>43919</v>
      </c>
      <c r="C2209" s="31">
        <v>43906</v>
      </c>
      <c r="D2209" s="20" t="s">
        <v>305</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56" t="s">
        <v>81</v>
      </c>
      <c r="K2209" s="51" t="str">
        <f ca="1">LeaveTracker[[#This Row],[Days]]&amp;" "&amp;LeaveTracker[[#This Row],[Type of Leave]]</f>
        <v>1 SL</v>
      </c>
      <c r="L2209" s="23">
        <f ca="1">NETWORKDAYS(LeaveTracker[[#This Row],[Start Date]],LeaveTracker[[#This Row],[End Date]],lstHolidays)</f>
        <v>1</v>
      </c>
      <c r="M2209" s="27"/>
    </row>
    <row r="2210" spans="1:13" ht="30" customHeight="1" x14ac:dyDescent="0.3">
      <c r="A2210" s="27">
        <v>634</v>
      </c>
      <c r="B2210" s="31">
        <v>43919</v>
      </c>
      <c r="C2210" s="31">
        <v>43865</v>
      </c>
      <c r="D2210" s="20" t="s">
        <v>305</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56" t="s">
        <v>299</v>
      </c>
      <c r="J2210" s="43" t="s">
        <v>845</v>
      </c>
      <c r="K2210" s="51" t="str">
        <f ca="1">LeaveTracker[[#This Row],[Days]]&amp;" "&amp;LeaveTracker[[#This Row],[Type of Leave]]</f>
        <v>1 OTHER</v>
      </c>
      <c r="L2210" s="23">
        <f ca="1">NETWORKDAYS(LeaveTracker[[#This Row],[Start Date]],LeaveTracker[[#This Row],[End Date]],lstHolidays)</f>
        <v>1</v>
      </c>
      <c r="M2210" s="27"/>
    </row>
    <row r="2211" spans="1:13" ht="30" customHeight="1" x14ac:dyDescent="0.3">
      <c r="A2211" s="27">
        <v>634</v>
      </c>
      <c r="B2211" s="31">
        <v>43919</v>
      </c>
      <c r="C2211" s="31">
        <v>43865</v>
      </c>
      <c r="D2211" s="20" t="s">
        <v>305</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56" t="s">
        <v>299</v>
      </c>
      <c r="J2211" s="43" t="s">
        <v>845</v>
      </c>
      <c r="K2211" s="51" t="str">
        <f ca="1">LeaveTracker[[#This Row],[Days]]&amp;" "&amp;LeaveTracker[[#This Row],[Type of Leave]]</f>
        <v>1 OTHER</v>
      </c>
      <c r="L2211" s="23">
        <f ca="1">NETWORKDAYS(LeaveTracker[[#This Row],[Start Date]],LeaveTracker[[#This Row],[End Date]],lstHolidays)</f>
        <v>1</v>
      </c>
      <c r="M2211" s="27"/>
    </row>
    <row r="2212" spans="1:13" ht="30" customHeight="1" x14ac:dyDescent="0.3">
      <c r="A2212" s="27">
        <v>634</v>
      </c>
      <c r="B2212" s="31">
        <v>43919</v>
      </c>
      <c r="C2212" s="31">
        <v>43865</v>
      </c>
      <c r="D2212" s="20" t="s">
        <v>305</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56" t="s">
        <v>299</v>
      </c>
      <c r="J2212" s="43" t="s">
        <v>845</v>
      </c>
      <c r="K2212" s="51" t="str">
        <f ca="1">LeaveTracker[[#This Row],[Days]]&amp;" "&amp;LeaveTracker[[#This Row],[Type of Leave]]</f>
        <v>1 OTHER</v>
      </c>
      <c r="L2212" s="23">
        <f ca="1">NETWORKDAYS(LeaveTracker[[#This Row],[Start Date]],LeaveTracker[[#This Row],[End Date]],lstHolidays)</f>
        <v>1</v>
      </c>
      <c r="M2212" s="27"/>
    </row>
    <row r="2213" spans="1:13" ht="30" customHeight="1" x14ac:dyDescent="0.3">
      <c r="A2213" s="27">
        <v>634</v>
      </c>
      <c r="B2213" s="31">
        <v>43919</v>
      </c>
      <c r="C2213" s="31">
        <v>43865</v>
      </c>
      <c r="D2213" s="20" t="s">
        <v>305</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56" t="s">
        <v>299</v>
      </c>
      <c r="J2213" s="43" t="s">
        <v>845</v>
      </c>
      <c r="K2213" s="51" t="str">
        <f ca="1">LeaveTracker[[#This Row],[Days]]&amp;" "&amp;LeaveTracker[[#This Row],[Type of Leave]]</f>
        <v>1 OTHER</v>
      </c>
      <c r="L2213" s="23">
        <f ca="1">NETWORKDAYS(LeaveTracker[[#This Row],[Start Date]],LeaveTracker[[#This Row],[End Date]],lstHolidays)</f>
        <v>1</v>
      </c>
      <c r="M2213" s="27"/>
    </row>
    <row r="2214" spans="1:13" ht="30" customHeight="1" x14ac:dyDescent="0.3">
      <c r="A2214" s="27">
        <v>634</v>
      </c>
      <c r="B2214" s="31">
        <v>43919</v>
      </c>
      <c r="C2214" s="31">
        <v>43865</v>
      </c>
      <c r="D2214" s="20" t="s">
        <v>305</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56" t="s">
        <v>299</v>
      </c>
      <c r="J2214" s="43" t="s">
        <v>845</v>
      </c>
      <c r="K2214" s="51" t="str">
        <f ca="1">LeaveTracker[[#This Row],[Days]]&amp;" "&amp;LeaveTracker[[#This Row],[Type of Leave]]</f>
        <v>1 OTHER</v>
      </c>
      <c r="L2214" s="23">
        <f ca="1">NETWORKDAYS(LeaveTracker[[#This Row],[Start Date]],LeaveTracker[[#This Row],[End Date]],lstHolidays)</f>
        <v>1</v>
      </c>
      <c r="M2214" s="27"/>
    </row>
    <row r="2215" spans="1:13" ht="30" customHeight="1" x14ac:dyDescent="0.3">
      <c r="A2215" s="27">
        <v>635</v>
      </c>
      <c r="B2215" s="31">
        <v>43919</v>
      </c>
      <c r="C2215" s="31">
        <v>43900</v>
      </c>
      <c r="D2215" s="20" t="s">
        <v>303</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56" t="s">
        <v>81</v>
      </c>
      <c r="K2215" s="51" t="str">
        <f ca="1">LeaveTracker[[#This Row],[Days]]&amp;" "&amp;LeaveTracker[[#This Row],[Type of Leave]]</f>
        <v>1 SL</v>
      </c>
      <c r="L2215" s="23">
        <f ca="1">NETWORKDAYS(LeaveTracker[[#This Row],[Start Date]],LeaveTracker[[#This Row],[End Date]],lstHolidays)</f>
        <v>1</v>
      </c>
      <c r="M2215" s="27"/>
    </row>
    <row r="2216" spans="1:13" ht="30" customHeight="1" x14ac:dyDescent="0.3">
      <c r="A2216" s="27">
        <v>636</v>
      </c>
      <c r="B2216" s="31">
        <v>43919</v>
      </c>
      <c r="C2216" s="31">
        <v>43866</v>
      </c>
      <c r="D2216" s="20" t="s">
        <v>993</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56" t="s">
        <v>299</v>
      </c>
      <c r="J2216" s="43" t="s">
        <v>845</v>
      </c>
      <c r="K2216" s="51" t="str">
        <f ca="1">LeaveTracker[[#This Row],[Days]]&amp;" "&amp;LeaveTracker[[#This Row],[Type of Leave]]</f>
        <v>4 OTHER</v>
      </c>
      <c r="L2216" s="23">
        <f ca="1">NETWORKDAYS(LeaveTracker[[#This Row],[Start Date]],LeaveTracker[[#This Row],[End Date]],lstHolidays)</f>
        <v>4</v>
      </c>
      <c r="M2216" s="27"/>
    </row>
    <row r="2217" spans="1:13" ht="30"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56" t="s">
        <v>81</v>
      </c>
      <c r="K2217" s="51" t="str">
        <f ca="1">LeaveTracker[[#This Row],[Days]]&amp;" "&amp;LeaveTracker[[#This Row],[Type of Leave]]</f>
        <v>22 SL</v>
      </c>
      <c r="L2217" s="23">
        <f ca="1">NETWORKDAYS(LeaveTracker[[#This Row],[Start Date]],LeaveTracker[[#This Row],[End Date]],lstHolidays)</f>
        <v>22</v>
      </c>
      <c r="M2217" s="27"/>
    </row>
    <row r="2218" spans="1:13" ht="30"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56" t="s">
        <v>82</v>
      </c>
      <c r="K2218" s="51" t="str">
        <f ca="1">LeaveTracker[[#This Row],[Days]]&amp;" "&amp;LeaveTracker[[#This Row],[Type of Leave]]</f>
        <v>20 VL</v>
      </c>
      <c r="L2218" s="23">
        <f ca="1">NETWORKDAYS(LeaveTracker[[#This Row],[Start Date]],LeaveTracker[[#This Row],[End Date]],lstHolidays)</f>
        <v>20</v>
      </c>
      <c r="M2218" s="27"/>
    </row>
    <row r="2219" spans="1:13" ht="30"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56" t="s">
        <v>82</v>
      </c>
      <c r="K2219" s="51" t="str">
        <f ca="1">LeaveTracker[[#This Row],[Days]]&amp;" "&amp;LeaveTracker[[#This Row],[Type of Leave]]</f>
        <v>23 VL</v>
      </c>
      <c r="L2219" s="23">
        <f ca="1">NETWORKDAYS(LeaveTracker[[#This Row],[Start Date]],LeaveTracker[[#This Row],[End Date]],lstHolidays)</f>
        <v>23</v>
      </c>
      <c r="M2219" s="27"/>
    </row>
    <row r="2220" spans="1:13" ht="30" customHeight="1" x14ac:dyDescent="0.3">
      <c r="A2220" s="27">
        <v>640</v>
      </c>
      <c r="B2220" s="31">
        <v>43919</v>
      </c>
      <c r="C2220" s="31">
        <v>43896</v>
      </c>
      <c r="D2220" s="20" t="s">
        <v>994</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56" t="s">
        <v>81</v>
      </c>
      <c r="K2220" s="51" t="str">
        <f ca="1">LeaveTracker[[#This Row],[Days]]&amp;" "&amp;LeaveTracker[[#This Row],[Type of Leave]]</f>
        <v>1 SL</v>
      </c>
      <c r="L2220" s="23">
        <f ca="1">NETWORKDAYS(LeaveTracker[[#This Row],[Start Date]],LeaveTracker[[#This Row],[End Date]],lstHolidays)</f>
        <v>1</v>
      </c>
      <c r="M2220" s="27"/>
    </row>
    <row r="2221" spans="1:13" ht="30" customHeight="1" x14ac:dyDescent="0.3">
      <c r="A2221" s="27">
        <v>640</v>
      </c>
      <c r="B2221" s="31">
        <v>43919</v>
      </c>
      <c r="C2221" s="31">
        <v>43896</v>
      </c>
      <c r="D2221" s="20" t="s">
        <v>994</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56" t="s">
        <v>81</v>
      </c>
      <c r="K2221" s="51" t="str">
        <f ca="1">LeaveTracker[[#This Row],[Days]]&amp;" "&amp;LeaveTracker[[#This Row],[Type of Leave]]</f>
        <v>3 SL</v>
      </c>
      <c r="L2221" s="23">
        <f ca="1">NETWORKDAYS(LeaveTracker[[#This Row],[Start Date]],LeaveTracker[[#This Row],[End Date]],lstHolidays)</f>
        <v>3</v>
      </c>
      <c r="M2221" s="27"/>
    </row>
    <row r="2222" spans="1:13" ht="30" customHeight="1" x14ac:dyDescent="0.3">
      <c r="A2222" s="27">
        <v>641</v>
      </c>
      <c r="B2222" s="31">
        <v>43919</v>
      </c>
      <c r="C2222" s="31">
        <v>43896</v>
      </c>
      <c r="D2222" s="20" t="s">
        <v>994</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56" t="s">
        <v>299</v>
      </c>
      <c r="J2222" s="43" t="s">
        <v>214</v>
      </c>
      <c r="K2222" s="51" t="str">
        <f ca="1">LeaveTracker[[#This Row],[Days]]&amp;" "&amp;LeaveTracker[[#This Row],[Type of Leave]]</f>
        <v>3 OTHER</v>
      </c>
      <c r="L2222" s="23">
        <f ca="1">NETWORKDAYS(LeaveTracker[[#This Row],[Start Date]],LeaveTracker[[#This Row],[End Date]],lstHolidays)</f>
        <v>3</v>
      </c>
      <c r="M2222" s="27"/>
    </row>
    <row r="2223" spans="1:13" ht="30" customHeight="1" x14ac:dyDescent="0.3">
      <c r="A2223" s="27">
        <v>642</v>
      </c>
      <c r="B2223" s="31">
        <v>43919</v>
      </c>
      <c r="C2223" s="31">
        <v>43865</v>
      </c>
      <c r="D2223" s="20" t="s">
        <v>994</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56" t="s">
        <v>299</v>
      </c>
      <c r="J2223" s="43" t="s">
        <v>845</v>
      </c>
      <c r="K2223" s="51" t="str">
        <f ca="1">LeaveTracker[[#This Row],[Days]]&amp;" "&amp;LeaveTracker[[#This Row],[Type of Leave]]</f>
        <v>4 OTHER</v>
      </c>
      <c r="L2223" s="23">
        <f ca="1">NETWORKDAYS(LeaveTracker[[#This Row],[Start Date]],LeaveTracker[[#This Row],[End Date]],lstHolidays)</f>
        <v>4</v>
      </c>
      <c r="M2223" s="27"/>
    </row>
    <row r="2224" spans="1:13" ht="30" customHeight="1" x14ac:dyDescent="0.3">
      <c r="A2224" s="27">
        <v>642</v>
      </c>
      <c r="B2224" s="31">
        <v>43919</v>
      </c>
      <c r="C2224" s="31">
        <v>43865</v>
      </c>
      <c r="D2224" s="20" t="s">
        <v>994</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56" t="s">
        <v>299</v>
      </c>
      <c r="J2224" s="43" t="s">
        <v>845</v>
      </c>
      <c r="K2224" s="51" t="str">
        <f ca="1">LeaveTracker[[#This Row],[Days]]&amp;" "&amp;LeaveTracker[[#This Row],[Type of Leave]]</f>
        <v>1 OTHER</v>
      </c>
      <c r="L2224" s="23">
        <f ca="1">NETWORKDAYS(LeaveTracker[[#This Row],[Start Date]],LeaveTracker[[#This Row],[End Date]],lstHolidays)</f>
        <v>1</v>
      </c>
      <c r="M2224" s="27"/>
    </row>
    <row r="2225" spans="1:13" ht="30" customHeight="1" x14ac:dyDescent="0.3">
      <c r="A2225" s="27">
        <v>643</v>
      </c>
      <c r="B2225" s="31">
        <v>43919</v>
      </c>
      <c r="C2225" s="31">
        <v>43864</v>
      </c>
      <c r="D2225" s="20" t="s">
        <v>340</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56" t="s">
        <v>299</v>
      </c>
      <c r="J2225" s="43" t="s">
        <v>766</v>
      </c>
      <c r="K2225" s="51" t="str">
        <f ca="1">LeaveTracker[[#This Row],[Days]]&amp;" "&amp;LeaveTracker[[#This Row],[Type of Leave]]</f>
        <v>1 OTHER</v>
      </c>
      <c r="L2225" s="23">
        <f ca="1">NETWORKDAYS(LeaveTracker[[#This Row],[Start Date]],LeaveTracker[[#This Row],[End Date]],lstHolidays)</f>
        <v>1</v>
      </c>
      <c r="M2225" s="27"/>
    </row>
    <row r="2226" spans="1:13" ht="30" customHeight="1" x14ac:dyDescent="0.3">
      <c r="A2226" s="27">
        <v>643</v>
      </c>
      <c r="B2226" s="31">
        <v>43919</v>
      </c>
      <c r="C2226" s="31">
        <v>43864</v>
      </c>
      <c r="D2226" s="20" t="s">
        <v>340</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56" t="s">
        <v>299</v>
      </c>
      <c r="J2226" s="43" t="s">
        <v>766</v>
      </c>
      <c r="K2226" s="51" t="str">
        <f ca="1">LeaveTracker[[#This Row],[Days]]&amp;" "&amp;LeaveTracker[[#This Row],[Type of Leave]]</f>
        <v>2 OTHER</v>
      </c>
      <c r="L2226" s="23">
        <f ca="1">NETWORKDAYS(LeaveTracker[[#This Row],[Start Date]],LeaveTracker[[#This Row],[End Date]],lstHolidays)</f>
        <v>2</v>
      </c>
      <c r="M2226" s="27"/>
    </row>
    <row r="2227" spans="1:13" ht="30" customHeight="1" x14ac:dyDescent="0.3">
      <c r="A2227" s="27">
        <v>643</v>
      </c>
      <c r="B2227" s="31">
        <v>43919</v>
      </c>
      <c r="C2227" s="31">
        <v>43857</v>
      </c>
      <c r="D2227" s="20" t="s">
        <v>340</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56" t="s">
        <v>299</v>
      </c>
      <c r="J2227" s="43" t="s">
        <v>845</v>
      </c>
      <c r="K2227" s="51" t="str">
        <f ca="1">LeaveTracker[[#This Row],[Days]]&amp;" "&amp;LeaveTracker[[#This Row],[Type of Leave]]</f>
        <v>2 OTHER</v>
      </c>
      <c r="L2227" s="23">
        <f ca="1">NETWORKDAYS(LeaveTracker[[#This Row],[Start Date]],LeaveTracker[[#This Row],[End Date]],lstHolidays)</f>
        <v>2</v>
      </c>
      <c r="M2227" s="27"/>
    </row>
    <row r="2228" spans="1:13" ht="30" customHeight="1" x14ac:dyDescent="0.3">
      <c r="A2228" s="27">
        <v>644</v>
      </c>
      <c r="B2228" s="31">
        <v>43919</v>
      </c>
      <c r="C2228" s="31">
        <v>43836</v>
      </c>
      <c r="D2228" s="20" t="s">
        <v>340</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56" t="s">
        <v>299</v>
      </c>
      <c r="J2228" s="43" t="s">
        <v>998</v>
      </c>
      <c r="K2228" s="51" t="str">
        <f ca="1">LeaveTracker[[#This Row],[Days]]&amp;" "&amp;LeaveTracker[[#This Row],[Type of Leave]]</f>
        <v>1 OTHER</v>
      </c>
      <c r="L2228" s="23">
        <f ca="1">NETWORKDAYS(LeaveTracker[[#This Row],[Start Date]],LeaveTracker[[#This Row],[End Date]],lstHolidays)</f>
        <v>1</v>
      </c>
      <c r="M2228" s="27"/>
    </row>
    <row r="2229" spans="1:13" ht="30" customHeight="1" x14ac:dyDescent="0.3">
      <c r="A2229" s="27">
        <v>645</v>
      </c>
      <c r="B2229" s="31">
        <v>43919</v>
      </c>
      <c r="C2229" s="31">
        <v>43857</v>
      </c>
      <c r="D2229" s="20" t="s">
        <v>338</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56" t="s">
        <v>299</v>
      </c>
      <c r="J2229" s="43" t="s">
        <v>845</v>
      </c>
      <c r="K2229" s="51" t="str">
        <f ca="1">LeaveTracker[[#This Row],[Days]]&amp;" "&amp;LeaveTracker[[#This Row],[Type of Leave]]</f>
        <v>1 OTHER</v>
      </c>
      <c r="L2229" s="23">
        <f ca="1">NETWORKDAYS(LeaveTracker[[#This Row],[Start Date]],LeaveTracker[[#This Row],[End Date]],lstHolidays)</f>
        <v>1</v>
      </c>
      <c r="M2229" s="27"/>
    </row>
    <row r="2230" spans="1:13" ht="30" customHeight="1" x14ac:dyDescent="0.3">
      <c r="A2230" s="27">
        <v>645</v>
      </c>
      <c r="B2230" s="31">
        <v>43919</v>
      </c>
      <c r="C2230" s="31">
        <v>43857</v>
      </c>
      <c r="D2230" s="20" t="s">
        <v>338</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56" t="s">
        <v>299</v>
      </c>
      <c r="J2230" s="43" t="s">
        <v>845</v>
      </c>
      <c r="K2230" s="51" t="str">
        <f ca="1">LeaveTracker[[#This Row],[Days]]&amp;" "&amp;LeaveTracker[[#This Row],[Type of Leave]]</f>
        <v>1 OTHER</v>
      </c>
      <c r="L2230" s="23">
        <f ca="1">NETWORKDAYS(LeaveTracker[[#This Row],[Start Date]],LeaveTracker[[#This Row],[End Date]],lstHolidays)</f>
        <v>1</v>
      </c>
      <c r="M2230" s="27"/>
    </row>
    <row r="2231" spans="1:13" ht="30" customHeight="1" x14ac:dyDescent="0.3">
      <c r="A2231" s="27">
        <v>645</v>
      </c>
      <c r="B2231" s="31">
        <v>43919</v>
      </c>
      <c r="C2231" s="31">
        <v>43857</v>
      </c>
      <c r="D2231" s="20" t="s">
        <v>338</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56" t="s">
        <v>299</v>
      </c>
      <c r="J2231" s="43" t="s">
        <v>845</v>
      </c>
      <c r="K2231" s="51" t="str">
        <f ca="1">LeaveTracker[[#This Row],[Days]]&amp;" "&amp;LeaveTracker[[#This Row],[Type of Leave]]</f>
        <v>1 OTHER</v>
      </c>
      <c r="L2231" s="23">
        <f ca="1">NETWORKDAYS(LeaveTracker[[#This Row],[Start Date]],LeaveTracker[[#This Row],[End Date]],lstHolidays)</f>
        <v>1</v>
      </c>
      <c r="M2231" s="27"/>
    </row>
    <row r="2232" spans="1:13" ht="30" customHeight="1" x14ac:dyDescent="0.3">
      <c r="A2232" s="27">
        <v>695</v>
      </c>
      <c r="B2232" s="31">
        <v>44767</v>
      </c>
      <c r="C2232" s="31">
        <v>44721</v>
      </c>
      <c r="D2232" s="19" t="s">
        <v>515</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1135</v>
      </c>
      <c r="H2232" s="24" t="s">
        <v>1135</v>
      </c>
      <c r="I2232" s="57" t="s">
        <v>81</v>
      </c>
      <c r="J2232" s="43" t="s">
        <v>1152</v>
      </c>
      <c r="K2232" s="51" t="str">
        <f ca="1">LeaveTracker[[#This Row],[Days]]&amp;" "&amp;LeaveTracker[[#This Row],[Type of Leave]]</f>
        <v>1 SL</v>
      </c>
      <c r="L2232" s="23">
        <f ca="1">NETWORKDAYS(LeaveTracker[[#This Row],[Start Date]],LeaveTracker[[#This Row],[End Date]],lstHolidays)</f>
        <v>1</v>
      </c>
      <c r="M2232" s="27"/>
    </row>
    <row r="2233" spans="1:13" ht="30" customHeight="1" x14ac:dyDescent="0.3">
      <c r="A2233" s="27">
        <v>695</v>
      </c>
      <c r="B2233" s="31">
        <v>44767</v>
      </c>
      <c r="C2233" s="31">
        <v>44721</v>
      </c>
      <c r="D2233" s="19" t="s">
        <v>515</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1136</v>
      </c>
      <c r="H2233" s="24" t="s">
        <v>1136</v>
      </c>
      <c r="I2233" s="57" t="s">
        <v>81</v>
      </c>
      <c r="J2233" s="43" t="s">
        <v>1152</v>
      </c>
      <c r="K2233" s="51" t="str">
        <f ca="1">LeaveTracker[[#This Row],[Days]]&amp;" "&amp;LeaveTracker[[#This Row],[Type of Leave]]</f>
        <v>1 SL</v>
      </c>
      <c r="L2233" s="23">
        <f ca="1">NETWORKDAYS(LeaveTracker[[#This Row],[Start Date]],LeaveTracker[[#This Row],[End Date]],lstHolidays)</f>
        <v>1</v>
      </c>
      <c r="M2233" s="27"/>
    </row>
    <row r="2234" spans="1:13" ht="30" customHeight="1" x14ac:dyDescent="0.3">
      <c r="A2234" s="27">
        <v>695</v>
      </c>
      <c r="B2234" s="31">
        <v>44767</v>
      </c>
      <c r="C2234" s="31">
        <v>44721</v>
      </c>
      <c r="D2234" s="19" t="s">
        <v>515</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1137</v>
      </c>
      <c r="H2234" s="24" t="s">
        <v>1137</v>
      </c>
      <c r="I2234" s="57" t="s">
        <v>81</v>
      </c>
      <c r="J2234" s="43" t="s">
        <v>1152</v>
      </c>
      <c r="K2234" s="51" t="str">
        <f ca="1">LeaveTracker[[#This Row],[Days]]&amp;" "&amp;LeaveTracker[[#This Row],[Type of Leave]]</f>
        <v>1 SL</v>
      </c>
      <c r="L2234" s="23">
        <f ca="1">NETWORKDAYS(LeaveTracker[[#This Row],[Start Date]],LeaveTracker[[#This Row],[End Date]],lstHolidays)</f>
        <v>1</v>
      </c>
      <c r="M2234" s="27"/>
    </row>
    <row r="2235" spans="1:13" ht="30" customHeight="1" x14ac:dyDescent="0.3">
      <c r="A2235" s="27">
        <v>696</v>
      </c>
      <c r="B2235" s="31">
        <v>44767</v>
      </c>
      <c r="C2235" s="31">
        <v>44729</v>
      </c>
      <c r="D2235" s="19" t="s">
        <v>597</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1119</v>
      </c>
      <c r="H2235" s="24" t="s">
        <v>1138</v>
      </c>
      <c r="I2235" s="57" t="s">
        <v>81</v>
      </c>
      <c r="J2235" s="43" t="s">
        <v>1152</v>
      </c>
      <c r="K2235" s="51" t="str">
        <f ca="1">LeaveTracker[[#This Row],[Days]]&amp;" "&amp;LeaveTracker[[#This Row],[Type of Leave]]</f>
        <v>2 SL</v>
      </c>
      <c r="L2235" s="23">
        <f ca="1">NETWORKDAYS(LeaveTracker[[#This Row],[Start Date]],LeaveTracker[[#This Row],[End Date]],lstHolidays)</f>
        <v>2</v>
      </c>
      <c r="M2235" s="27"/>
    </row>
    <row r="2236" spans="1:13" ht="30" customHeight="1" x14ac:dyDescent="0.3">
      <c r="A2236" s="27">
        <v>697</v>
      </c>
      <c r="B2236" s="31">
        <v>44767</v>
      </c>
      <c r="C2236" s="31">
        <v>44730</v>
      </c>
      <c r="D2236" s="19" t="s">
        <v>473</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1120</v>
      </c>
      <c r="H2236" s="24" t="s">
        <v>1120</v>
      </c>
      <c r="I2236" s="57" t="s">
        <v>299</v>
      </c>
      <c r="J2236" s="43" t="s">
        <v>105</v>
      </c>
      <c r="K2236" s="51" t="str">
        <f ca="1">LeaveTracker[[#This Row],[Days]]&amp;" "&amp;LeaveTracker[[#This Row],[Type of Leave]]</f>
        <v>1 OTHER</v>
      </c>
      <c r="L2236" s="23">
        <f ca="1">NETWORKDAYS(LeaveTracker[[#This Row],[Start Date]],LeaveTracker[[#This Row],[End Date]],lstHolidays)</f>
        <v>1</v>
      </c>
      <c r="M2236" s="27"/>
    </row>
    <row r="2237" spans="1:13" ht="30" customHeight="1" x14ac:dyDescent="0.3">
      <c r="A2237" s="27">
        <v>698</v>
      </c>
      <c r="B2237" s="31">
        <v>44767</v>
      </c>
      <c r="C2237" s="31">
        <v>44722</v>
      </c>
      <c r="D2237" s="19" t="s">
        <v>724</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1139</v>
      </c>
      <c r="H2237" s="24" t="s">
        <v>1139</v>
      </c>
      <c r="I2237" s="57" t="s">
        <v>81</v>
      </c>
      <c r="J2237" s="43" t="s">
        <v>1152</v>
      </c>
      <c r="K2237" s="51" t="str">
        <f ca="1">LeaveTracker[[#This Row],[Days]]&amp;" "&amp;LeaveTracker[[#This Row],[Type of Leave]]</f>
        <v>1 SL</v>
      </c>
      <c r="L2237" s="23">
        <f ca="1">NETWORKDAYS(LeaveTracker[[#This Row],[Start Date]],LeaveTracker[[#This Row],[End Date]],lstHolidays)</f>
        <v>1</v>
      </c>
      <c r="M2237" s="27"/>
    </row>
    <row r="2238" spans="1:13" ht="30" customHeight="1" x14ac:dyDescent="0.3">
      <c r="A2238" s="27">
        <v>699</v>
      </c>
      <c r="B2238" s="31">
        <v>44767</v>
      </c>
      <c r="C2238" s="31">
        <v>44728</v>
      </c>
      <c r="D2238" s="19" t="s">
        <v>877</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1138</v>
      </c>
      <c r="H2238" s="24" t="s">
        <v>1140</v>
      </c>
      <c r="I2238" s="57" t="s">
        <v>81</v>
      </c>
      <c r="J2238" s="43" t="s">
        <v>1152</v>
      </c>
      <c r="K2238" s="51" t="str">
        <f ca="1">LeaveTracker[[#This Row],[Days]]&amp;" "&amp;LeaveTracker[[#This Row],[Type of Leave]]</f>
        <v>2 SL</v>
      </c>
      <c r="L2238" s="23">
        <f ca="1">NETWORKDAYS(LeaveTracker[[#This Row],[Start Date]],LeaveTracker[[#This Row],[End Date]],lstHolidays)</f>
        <v>2</v>
      </c>
      <c r="M2238" s="27"/>
    </row>
    <row r="2239" spans="1:13" ht="30" customHeight="1" x14ac:dyDescent="0.3">
      <c r="A2239" s="27">
        <v>700</v>
      </c>
      <c r="B2239" s="31">
        <v>44767</v>
      </c>
      <c r="C2239" s="31">
        <v>44719</v>
      </c>
      <c r="D2239" s="19" t="s">
        <v>626</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1141</v>
      </c>
      <c r="H2239" s="24" t="s">
        <v>1141</v>
      </c>
      <c r="I2239" s="57" t="s">
        <v>82</v>
      </c>
      <c r="J2239" s="43" t="s">
        <v>1152</v>
      </c>
      <c r="K2239" s="51" t="str">
        <f ca="1">LeaveTracker[[#This Row],[Days]]&amp;" "&amp;LeaveTracker[[#This Row],[Type of Leave]]</f>
        <v>1 VL</v>
      </c>
      <c r="L2239" s="23">
        <f ca="1">NETWORKDAYS(LeaveTracker[[#This Row],[Start Date]],LeaveTracker[[#This Row],[End Date]],lstHolidays)</f>
        <v>1</v>
      </c>
      <c r="M2239" s="27"/>
    </row>
    <row r="2240" spans="1:13" ht="30" customHeight="1" x14ac:dyDescent="0.3">
      <c r="A2240" s="27">
        <v>701</v>
      </c>
      <c r="B2240" s="31">
        <v>44767</v>
      </c>
      <c r="C2240" s="31">
        <v>44725</v>
      </c>
      <c r="D2240" s="19" t="s">
        <v>783</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1116</v>
      </c>
      <c r="H2240" s="24" t="s">
        <v>1116</v>
      </c>
      <c r="I2240" s="57" t="s">
        <v>81</v>
      </c>
      <c r="J2240" s="43" t="s">
        <v>1152</v>
      </c>
      <c r="K2240" s="51" t="str">
        <f ca="1">LeaveTracker[[#This Row],[Days]]&amp;" "&amp;LeaveTracker[[#This Row],[Type of Leave]]</f>
        <v>1 SL</v>
      </c>
      <c r="L2240" s="23">
        <f ca="1">NETWORKDAYS(LeaveTracker[[#This Row],[Start Date]],LeaveTracker[[#This Row],[End Date]],lstHolidays)</f>
        <v>1</v>
      </c>
      <c r="M2240" s="27"/>
    </row>
    <row r="2241" spans="1:13" ht="30"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1142</v>
      </c>
      <c r="H2241" s="24" t="s">
        <v>1142</v>
      </c>
      <c r="I2241" s="57" t="s">
        <v>82</v>
      </c>
      <c r="J2241" s="43" t="s">
        <v>1152</v>
      </c>
      <c r="K2241" s="51" t="str">
        <f ca="1">LeaveTracker[[#This Row],[Days]]&amp;" "&amp;LeaveTracker[[#This Row],[Type of Leave]]</f>
        <v>1 VL</v>
      </c>
      <c r="L2241" s="23">
        <f ca="1">NETWORKDAYS(LeaveTracker[[#This Row],[Start Date]],LeaveTracker[[#This Row],[End Date]],lstHolidays)</f>
        <v>1</v>
      </c>
      <c r="M2241" s="27"/>
    </row>
    <row r="2242" spans="1:13" ht="30" customHeight="1" x14ac:dyDescent="0.3">
      <c r="A2242" s="27">
        <v>703</v>
      </c>
      <c r="B2242" s="31">
        <v>44767</v>
      </c>
      <c r="C2242" s="31">
        <v>44729</v>
      </c>
      <c r="D2242" s="19" t="s">
        <v>1005</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1142</v>
      </c>
      <c r="H2242" s="24" t="s">
        <v>1142</v>
      </c>
      <c r="I2242" s="57" t="s">
        <v>299</v>
      </c>
      <c r="J2242" s="43" t="s">
        <v>306</v>
      </c>
      <c r="K2242" s="51" t="str">
        <f ca="1">LeaveTracker[[#This Row],[Days]]&amp;" "&amp;LeaveTracker[[#This Row],[Type of Leave]]</f>
        <v>1 OTHER</v>
      </c>
      <c r="L2242" s="23">
        <f ca="1">NETWORKDAYS(LeaveTracker[[#This Row],[Start Date]],LeaveTracker[[#This Row],[End Date]],lstHolidays)</f>
        <v>1</v>
      </c>
      <c r="M2242" s="27"/>
    </row>
    <row r="2243" spans="1:13" ht="30" customHeight="1" x14ac:dyDescent="0.3">
      <c r="A2243" s="27">
        <v>704</v>
      </c>
      <c r="B2243" s="31">
        <v>44767</v>
      </c>
      <c r="C2243" s="31">
        <v>44718</v>
      </c>
      <c r="D2243" s="19" t="s">
        <v>779</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1113</v>
      </c>
      <c r="H2243" s="24" t="s">
        <v>1117</v>
      </c>
      <c r="I2243" s="57" t="s">
        <v>82</v>
      </c>
      <c r="J2243" s="43" t="s">
        <v>1152</v>
      </c>
      <c r="K2243" s="51" t="str">
        <f ca="1">LeaveTracker[[#This Row],[Days]]&amp;" "&amp;LeaveTracker[[#This Row],[Type of Leave]]</f>
        <v>6 VL</v>
      </c>
      <c r="L2243" s="23">
        <f ca="1">NETWORKDAYS(LeaveTracker[[#This Row],[Start Date]],LeaveTracker[[#This Row],[End Date]],lstHolidays)</f>
        <v>6</v>
      </c>
      <c r="M2243" s="27"/>
    </row>
    <row r="2244" spans="1:13" ht="30" customHeight="1" x14ac:dyDescent="0.3">
      <c r="A2244" s="27">
        <v>705</v>
      </c>
      <c r="B2244" s="31">
        <v>44767</v>
      </c>
      <c r="C2244" s="31">
        <v>44729</v>
      </c>
      <c r="D2244" s="19" t="s">
        <v>430</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1119</v>
      </c>
      <c r="H2244" s="24" t="s">
        <v>1117</v>
      </c>
      <c r="I2244" s="57" t="s">
        <v>82</v>
      </c>
      <c r="J2244" s="43" t="s">
        <v>1152</v>
      </c>
      <c r="K2244" s="51" t="str">
        <f ca="1">LeaveTracker[[#This Row],[Days]]&amp;" "&amp;LeaveTracker[[#This Row],[Type of Leave]]</f>
        <v>4 VL</v>
      </c>
      <c r="L2244" s="23">
        <f ca="1">NETWORKDAYS(LeaveTracker[[#This Row],[Start Date]],LeaveTracker[[#This Row],[End Date]],lstHolidays)</f>
        <v>4</v>
      </c>
      <c r="M2244" s="27"/>
    </row>
    <row r="2245" spans="1:13" ht="30" customHeight="1" x14ac:dyDescent="0.3">
      <c r="A2245" s="27">
        <v>706</v>
      </c>
      <c r="B2245" s="31">
        <v>44767</v>
      </c>
      <c r="C2245" s="31">
        <v>44700</v>
      </c>
      <c r="D2245" s="19" t="s">
        <v>1129</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1143</v>
      </c>
      <c r="H2245" s="24" t="s">
        <v>1143</v>
      </c>
      <c r="I2245" s="57" t="s">
        <v>299</v>
      </c>
      <c r="J2245" s="43" t="s">
        <v>1153</v>
      </c>
      <c r="K2245" s="51" t="str">
        <f ca="1">LeaveTracker[[#This Row],[Days]]&amp;" "&amp;LeaveTracker[[#This Row],[Type of Leave]]</f>
        <v>1 OTHER</v>
      </c>
      <c r="L2245" s="23">
        <f ca="1">NETWORKDAYS(LeaveTracker[[#This Row],[Start Date]],LeaveTracker[[#This Row],[End Date]],lstHolidays)</f>
        <v>1</v>
      </c>
      <c r="M2245" s="27"/>
    </row>
    <row r="2246" spans="1:13" ht="30" customHeight="1" x14ac:dyDescent="0.3">
      <c r="A2246" s="27">
        <v>707</v>
      </c>
      <c r="B2246" s="31">
        <v>44767</v>
      </c>
      <c r="C2246" s="31">
        <v>44742</v>
      </c>
      <c r="D2246" s="19" t="s">
        <v>1083</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1144</v>
      </c>
      <c r="H2246" s="24" t="s">
        <v>1144</v>
      </c>
      <c r="I2246" s="57" t="s">
        <v>81</v>
      </c>
      <c r="J2246" s="43" t="s">
        <v>1152</v>
      </c>
      <c r="K2246" s="51" t="str">
        <f ca="1">LeaveTracker[[#This Row],[Days]]&amp;" "&amp;LeaveTracker[[#This Row],[Type of Leave]]</f>
        <v>1 SL</v>
      </c>
      <c r="L2246" s="23">
        <f ca="1">NETWORKDAYS(LeaveTracker[[#This Row],[Start Date]],LeaveTracker[[#This Row],[End Date]],lstHolidays)</f>
        <v>1</v>
      </c>
      <c r="M2246" s="27"/>
    </row>
    <row r="2247" spans="1:13" ht="30" customHeight="1" x14ac:dyDescent="0.3">
      <c r="A2247" s="27">
        <v>707</v>
      </c>
      <c r="B2247" s="31">
        <v>44767</v>
      </c>
      <c r="C2247" s="31">
        <v>44742</v>
      </c>
      <c r="D2247" s="19" t="s">
        <v>1083</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1145</v>
      </c>
      <c r="H2247" s="24" t="s">
        <v>1145</v>
      </c>
      <c r="I2247" s="57" t="s">
        <v>81</v>
      </c>
      <c r="J2247" s="43" t="s">
        <v>1152</v>
      </c>
      <c r="K2247" s="51" t="str">
        <f ca="1">LeaveTracker[[#This Row],[Days]]&amp;" "&amp;LeaveTracker[[#This Row],[Type of Leave]]</f>
        <v>1 SL</v>
      </c>
      <c r="L2247" s="23">
        <f ca="1">NETWORKDAYS(LeaveTracker[[#This Row],[Start Date]],LeaveTracker[[#This Row],[End Date]],lstHolidays)</f>
        <v>1</v>
      </c>
      <c r="M2247" s="27"/>
    </row>
    <row r="2248" spans="1:13" ht="30" customHeight="1" x14ac:dyDescent="0.3">
      <c r="A2248" s="27">
        <v>708</v>
      </c>
      <c r="B2248" s="31">
        <v>44767</v>
      </c>
      <c r="C2248" s="31">
        <v>44751</v>
      </c>
      <c r="D2248" s="19" t="s">
        <v>349</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1144</v>
      </c>
      <c r="H2248" s="24" t="s">
        <v>1144</v>
      </c>
      <c r="I2248" s="57" t="s">
        <v>81</v>
      </c>
      <c r="J2248" s="43" t="s">
        <v>1152</v>
      </c>
      <c r="K2248" s="51" t="str">
        <f ca="1">LeaveTracker[[#This Row],[Days]]&amp;" "&amp;LeaveTracker[[#This Row],[Type of Leave]]</f>
        <v>1 SL</v>
      </c>
      <c r="L2248" s="23">
        <f ca="1">NETWORKDAYS(LeaveTracker[[#This Row],[Start Date]],LeaveTracker[[#This Row],[End Date]],lstHolidays)</f>
        <v>1</v>
      </c>
      <c r="M2248" s="27"/>
    </row>
    <row r="2249" spans="1:13" ht="30" customHeight="1" x14ac:dyDescent="0.3">
      <c r="A2249" s="27">
        <v>708</v>
      </c>
      <c r="B2249" s="31">
        <v>44767</v>
      </c>
      <c r="C2249" s="31">
        <v>44751</v>
      </c>
      <c r="D2249" s="19" t="s">
        <v>349</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1145</v>
      </c>
      <c r="H2249" s="24" t="s">
        <v>1145</v>
      </c>
      <c r="I2249" s="57" t="s">
        <v>81</v>
      </c>
      <c r="J2249" s="43" t="s">
        <v>1152</v>
      </c>
      <c r="K2249" s="51" t="str">
        <f ca="1">LeaveTracker[[#This Row],[Days]]&amp;" "&amp;LeaveTracker[[#This Row],[Type of Leave]]</f>
        <v>1 SL</v>
      </c>
      <c r="L2249" s="23">
        <f ca="1">NETWORKDAYS(LeaveTracker[[#This Row],[Start Date]],LeaveTracker[[#This Row],[End Date]],lstHolidays)</f>
        <v>1</v>
      </c>
      <c r="M2249" s="27"/>
    </row>
    <row r="2250" spans="1:13" ht="30" customHeight="1" x14ac:dyDescent="0.3">
      <c r="A2250" s="27">
        <v>709</v>
      </c>
      <c r="B2250" s="31">
        <v>44767</v>
      </c>
      <c r="C2250" s="31">
        <v>44743</v>
      </c>
      <c r="D2250" s="19" t="s">
        <v>589</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1146</v>
      </c>
      <c r="H2250" s="24" t="s">
        <v>1145</v>
      </c>
      <c r="I2250" s="57" t="s">
        <v>81</v>
      </c>
      <c r="J2250" s="43" t="s">
        <v>1152</v>
      </c>
      <c r="K2250" s="51" t="str">
        <f ca="1">LeaveTracker[[#This Row],[Days]]&amp;" "&amp;LeaveTracker[[#This Row],[Type of Leave]]</f>
        <v>3 SL</v>
      </c>
      <c r="L2250" s="23">
        <f ca="1">NETWORKDAYS(LeaveTracker[[#This Row],[Start Date]],LeaveTracker[[#This Row],[End Date]],lstHolidays)</f>
        <v>3</v>
      </c>
      <c r="M2250" s="27"/>
    </row>
    <row r="2251" spans="1:13" ht="30"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1125</v>
      </c>
      <c r="H2251" s="24" t="s">
        <v>1125</v>
      </c>
      <c r="I2251" s="57" t="s">
        <v>81</v>
      </c>
      <c r="J2251" s="43" t="s">
        <v>1152</v>
      </c>
      <c r="K2251" s="51" t="str">
        <f ca="1">LeaveTracker[[#This Row],[Days]]&amp;" "&amp;LeaveTracker[[#This Row],[Type of Leave]]</f>
        <v>1 SL</v>
      </c>
      <c r="L2251" s="23">
        <f ca="1">NETWORKDAYS(LeaveTracker[[#This Row],[Start Date]],LeaveTracker[[#This Row],[End Date]],lstHolidays)</f>
        <v>1</v>
      </c>
      <c r="M2251" s="27"/>
    </row>
    <row r="2252" spans="1:13" ht="30" customHeight="1" x14ac:dyDescent="0.3">
      <c r="A2252" s="27">
        <v>711</v>
      </c>
      <c r="B2252" s="31">
        <v>44767</v>
      </c>
      <c r="C2252" s="31">
        <v>44746</v>
      </c>
      <c r="D2252" s="19" t="s">
        <v>543</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1126</v>
      </c>
      <c r="H2252" s="24" t="s">
        <v>1126</v>
      </c>
      <c r="I2252" s="57" t="s">
        <v>299</v>
      </c>
      <c r="J2252" s="43" t="s">
        <v>105</v>
      </c>
      <c r="K2252" s="51" t="str">
        <f ca="1">LeaveTracker[[#This Row],[Days]]&amp;" "&amp;LeaveTracker[[#This Row],[Type of Leave]]</f>
        <v>1 OTHER</v>
      </c>
      <c r="L2252" s="23">
        <f ca="1">NETWORKDAYS(LeaveTracker[[#This Row],[Start Date]],LeaveTracker[[#This Row],[End Date]],lstHolidays)</f>
        <v>1</v>
      </c>
      <c r="M2252" s="27"/>
    </row>
    <row r="2253" spans="1:13" ht="30" customHeight="1" x14ac:dyDescent="0.3">
      <c r="A2253" s="27">
        <v>712</v>
      </c>
      <c r="B2253" s="31">
        <v>44767</v>
      </c>
      <c r="C2253" s="31">
        <v>44746</v>
      </c>
      <c r="D2253" s="19" t="s">
        <v>1024</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1122</v>
      </c>
      <c r="H2253" s="24" t="s">
        <v>1122</v>
      </c>
      <c r="I2253" s="57" t="s">
        <v>81</v>
      </c>
      <c r="J2253" s="43" t="s">
        <v>1152</v>
      </c>
      <c r="K2253" s="51" t="str">
        <f ca="1">LeaveTracker[[#This Row],[Days]]&amp;" "&amp;LeaveTracker[[#This Row],[Type of Leave]]</f>
        <v>1 SL</v>
      </c>
      <c r="L2253" s="23">
        <f ca="1">NETWORKDAYS(LeaveTracker[[#This Row],[Start Date]],LeaveTracker[[#This Row],[End Date]],lstHolidays)</f>
        <v>1</v>
      </c>
      <c r="M2253" s="27"/>
    </row>
    <row r="2254" spans="1:13" ht="30" customHeight="1" x14ac:dyDescent="0.3">
      <c r="A2254" s="27">
        <v>713</v>
      </c>
      <c r="B2254" s="31">
        <v>44767</v>
      </c>
      <c r="C2254" s="31">
        <v>44753</v>
      </c>
      <c r="D2254" s="19" t="s">
        <v>340</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1147</v>
      </c>
      <c r="H2254" s="24" t="s">
        <v>1147</v>
      </c>
      <c r="I2254" s="57" t="s">
        <v>299</v>
      </c>
      <c r="J2254" s="43" t="s">
        <v>105</v>
      </c>
      <c r="K2254" s="51" t="str">
        <f ca="1">LeaveTracker[[#This Row],[Days]]&amp;" "&amp;LeaveTracker[[#This Row],[Type of Leave]]</f>
        <v>1 OTHER</v>
      </c>
      <c r="L2254" s="23">
        <f ca="1">NETWORKDAYS(LeaveTracker[[#This Row],[Start Date]],LeaveTracker[[#This Row],[End Date]],lstHolidays)</f>
        <v>1</v>
      </c>
      <c r="M2254" s="27"/>
    </row>
    <row r="2255" spans="1:13" ht="30" customHeight="1" x14ac:dyDescent="0.3">
      <c r="A2255" s="27">
        <v>714</v>
      </c>
      <c r="B2255" s="31">
        <v>44767</v>
      </c>
      <c r="C2255" s="31">
        <v>44734</v>
      </c>
      <c r="D2255" s="19" t="s">
        <v>1134</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1148</v>
      </c>
      <c r="H2255" s="24" t="s">
        <v>1149</v>
      </c>
      <c r="I2255" s="57" t="s">
        <v>81</v>
      </c>
      <c r="J2255" s="43" t="s">
        <v>1152</v>
      </c>
      <c r="K2255" s="51" t="str">
        <f ca="1">LeaveTracker[[#This Row],[Days]]&amp;" "&amp;LeaveTracker[[#This Row],[Type of Leave]]</f>
        <v>3 SL</v>
      </c>
      <c r="L2255" s="23">
        <f ca="1">NETWORKDAYS(LeaveTracker[[#This Row],[Start Date]],LeaveTracker[[#This Row],[End Date]],lstHolidays)</f>
        <v>3</v>
      </c>
      <c r="M2255" s="27"/>
    </row>
    <row r="2256" spans="1:13" ht="30" customHeight="1" x14ac:dyDescent="0.3">
      <c r="A2256" s="27">
        <v>714</v>
      </c>
      <c r="B2256" s="31">
        <v>44767</v>
      </c>
      <c r="C2256" s="31">
        <v>44734</v>
      </c>
      <c r="D2256" s="19" t="s">
        <v>1134</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1121</v>
      </c>
      <c r="H2256" s="24" t="s">
        <v>1116</v>
      </c>
      <c r="I2256" s="57" t="s">
        <v>81</v>
      </c>
      <c r="J2256" s="43" t="s">
        <v>1152</v>
      </c>
      <c r="K2256" s="51" t="str">
        <f ca="1">LeaveTracker[[#This Row],[Days]]&amp;" "&amp;LeaveTracker[[#This Row],[Type of Leave]]</f>
        <v>5 SL</v>
      </c>
      <c r="L2256" s="23">
        <f ca="1">NETWORKDAYS(LeaveTracker[[#This Row],[Start Date]],LeaveTracker[[#This Row],[End Date]],lstHolidays)</f>
        <v>5</v>
      </c>
      <c r="M2256" s="27"/>
    </row>
    <row r="2257" spans="1:13" ht="30" customHeight="1" x14ac:dyDescent="0.3">
      <c r="A2257" s="27">
        <v>714</v>
      </c>
      <c r="B2257" s="31">
        <v>44767</v>
      </c>
      <c r="C2257" s="31">
        <v>44734</v>
      </c>
      <c r="D2257" s="19" t="s">
        <v>1134</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1119</v>
      </c>
      <c r="H2257" s="24" t="s">
        <v>1114</v>
      </c>
      <c r="I2257" s="57" t="s">
        <v>81</v>
      </c>
      <c r="J2257" s="43" t="s">
        <v>1152</v>
      </c>
      <c r="K2257" s="51" t="str">
        <f ca="1">LeaveTracker[[#This Row],[Days]]&amp;" "&amp;LeaveTracker[[#This Row],[Type of Leave]]</f>
        <v>5 SL</v>
      </c>
      <c r="L2257" s="23">
        <f ca="1">NETWORKDAYS(LeaveTracker[[#This Row],[Start Date]],LeaveTracker[[#This Row],[End Date]],lstHolidays)</f>
        <v>5</v>
      </c>
      <c r="M2257" s="27"/>
    </row>
    <row r="2258" spans="1:13" ht="30" customHeight="1" x14ac:dyDescent="0.3">
      <c r="A2258" s="27">
        <v>714</v>
      </c>
      <c r="B2258" s="31">
        <v>44767</v>
      </c>
      <c r="C2258" s="31">
        <v>44734</v>
      </c>
      <c r="D2258" s="19" t="s">
        <v>1134</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1120</v>
      </c>
      <c r="H2258" s="24" t="s">
        <v>1120</v>
      </c>
      <c r="I2258" s="57" t="s">
        <v>81</v>
      </c>
      <c r="J2258" s="43" t="s">
        <v>1152</v>
      </c>
      <c r="K2258" s="51" t="str">
        <f ca="1">LeaveTracker[[#This Row],[Days]]&amp;" "&amp;LeaveTracker[[#This Row],[Type of Leave]]</f>
        <v>1 SL</v>
      </c>
      <c r="L2258" s="23">
        <f ca="1">NETWORKDAYS(LeaveTracker[[#This Row],[Start Date]],LeaveTracker[[#This Row],[End Date]],lstHolidays)</f>
        <v>1</v>
      </c>
      <c r="M2258" s="27"/>
    </row>
    <row r="2259" spans="1:13" ht="30" customHeight="1" x14ac:dyDescent="0.3">
      <c r="A2259" s="27">
        <v>714</v>
      </c>
      <c r="B2259" s="31">
        <v>44767</v>
      </c>
      <c r="C2259" s="31">
        <v>44734</v>
      </c>
      <c r="D2259" s="19" t="s">
        <v>1134</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1127</v>
      </c>
      <c r="H2259" s="24" t="s">
        <v>1127</v>
      </c>
      <c r="I2259" s="57" t="s">
        <v>81</v>
      </c>
      <c r="J2259" s="43" t="s">
        <v>1152</v>
      </c>
      <c r="K2259" s="51" t="str">
        <f ca="1">LeaveTracker[[#This Row],[Days]]&amp;" "&amp;LeaveTracker[[#This Row],[Type of Leave]]</f>
        <v>1 SL</v>
      </c>
      <c r="L2259" s="23">
        <f ca="1">NETWORKDAYS(LeaveTracker[[#This Row],[Start Date]],LeaveTracker[[#This Row],[End Date]],lstHolidays)</f>
        <v>1</v>
      </c>
      <c r="M2259" s="27"/>
    </row>
    <row r="2260" spans="1:13" ht="30" customHeight="1" x14ac:dyDescent="0.3">
      <c r="A2260" s="27">
        <v>715</v>
      </c>
      <c r="B2260" s="31">
        <v>44767</v>
      </c>
      <c r="C2260" s="31">
        <v>44748</v>
      </c>
      <c r="D2260" s="19" t="s">
        <v>430</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1150</v>
      </c>
      <c r="H2260" s="24" t="s">
        <v>1150</v>
      </c>
      <c r="I2260" s="57" t="s">
        <v>82</v>
      </c>
      <c r="J2260" s="43" t="s">
        <v>1152</v>
      </c>
      <c r="K2260" s="51" t="str">
        <f ca="1">LeaveTracker[[#This Row],[Days]]&amp;" "&amp;LeaveTracker[[#This Row],[Type of Leave]]</f>
        <v>1 VL</v>
      </c>
      <c r="L2260" s="23">
        <f ca="1">NETWORKDAYS(LeaveTracker[[#This Row],[Start Date]],LeaveTracker[[#This Row],[End Date]],lstHolidays)</f>
        <v>1</v>
      </c>
      <c r="M2260" s="27"/>
    </row>
    <row r="2261" spans="1:13" ht="30" customHeight="1" x14ac:dyDescent="0.3">
      <c r="A2261" s="27">
        <v>715</v>
      </c>
      <c r="B2261" s="31">
        <v>44767</v>
      </c>
      <c r="C2261" s="31">
        <v>44748</v>
      </c>
      <c r="D2261" s="19" t="s">
        <v>430</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1151</v>
      </c>
      <c r="H2261" s="24" t="s">
        <v>1151</v>
      </c>
      <c r="I2261" s="57" t="s">
        <v>82</v>
      </c>
      <c r="J2261" s="43" t="s">
        <v>1152</v>
      </c>
      <c r="K2261" s="51" t="str">
        <f ca="1">LeaveTracker[[#This Row],[Days]]&amp;" "&amp;LeaveTracker[[#This Row],[Type of Leave]]</f>
        <v>1 VL</v>
      </c>
      <c r="L2261" s="23">
        <f ca="1">NETWORKDAYS(LeaveTracker[[#This Row],[Start Date]],LeaveTracker[[#This Row],[End Date]],lstHolidays)</f>
        <v>1</v>
      </c>
      <c r="M2261" s="27"/>
    </row>
    <row r="2262" spans="1:13" ht="30" customHeight="1" x14ac:dyDescent="0.3">
      <c r="A2262" s="27">
        <v>715</v>
      </c>
      <c r="B2262" s="31">
        <v>44767</v>
      </c>
      <c r="C2262" s="31">
        <v>44748</v>
      </c>
      <c r="D2262" s="19" t="s">
        <v>430</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1159</v>
      </c>
      <c r="H2262" s="24" t="s">
        <v>1159</v>
      </c>
      <c r="I2262" s="57" t="s">
        <v>82</v>
      </c>
      <c r="J2262" s="43" t="s">
        <v>1152</v>
      </c>
      <c r="K2262" s="51" t="str">
        <f ca="1">LeaveTracker[[#This Row],[Days]]&amp;" "&amp;LeaveTracker[[#This Row],[Type of Leave]]</f>
        <v>1 VL</v>
      </c>
      <c r="L2262" s="23">
        <f ca="1">NETWORKDAYS(LeaveTracker[[#This Row],[Start Date]],LeaveTracker[[#This Row],[End Date]],lstHolidays)</f>
        <v>1</v>
      </c>
      <c r="M2262" s="27"/>
    </row>
    <row r="2263" spans="1:13" ht="30" customHeight="1" x14ac:dyDescent="0.3">
      <c r="A2263" s="27">
        <v>716</v>
      </c>
      <c r="B2263" s="31">
        <v>44767</v>
      </c>
      <c r="C2263" s="31">
        <v>44721</v>
      </c>
      <c r="D2263" s="19" t="s">
        <v>400</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1160</v>
      </c>
      <c r="H2263" s="24" t="s">
        <v>1160</v>
      </c>
      <c r="I2263" s="57" t="s">
        <v>81</v>
      </c>
      <c r="J2263" s="43" t="s">
        <v>1152</v>
      </c>
      <c r="K2263" s="51" t="str">
        <f ca="1">LeaveTracker[[#This Row],[Days]]&amp;" "&amp;LeaveTracker[[#This Row],[Type of Leave]]</f>
        <v>1 SL</v>
      </c>
      <c r="L2263" s="23">
        <f ca="1">NETWORKDAYS(LeaveTracker[[#This Row],[Start Date]],LeaveTracker[[#This Row],[End Date]],lstHolidays)</f>
        <v>1</v>
      </c>
      <c r="M2263" s="27"/>
    </row>
    <row r="2264" spans="1:13" ht="30" customHeight="1" x14ac:dyDescent="0.3">
      <c r="A2264" s="27">
        <v>717</v>
      </c>
      <c r="B2264" s="31">
        <v>44767</v>
      </c>
      <c r="C2264" s="31">
        <v>44721</v>
      </c>
      <c r="D2264" s="19" t="s">
        <v>409</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1140</v>
      </c>
      <c r="H2264" s="24" t="s">
        <v>1140</v>
      </c>
      <c r="I2264" s="57" t="s">
        <v>299</v>
      </c>
      <c r="J2264" s="43" t="s">
        <v>105</v>
      </c>
      <c r="K2264" s="51" t="str">
        <f ca="1">LeaveTracker[[#This Row],[Days]]&amp;" "&amp;LeaveTracker[[#This Row],[Type of Leave]]</f>
        <v>1 OTHER</v>
      </c>
      <c r="L2264" s="23">
        <f ca="1">NETWORKDAYS(LeaveTracker[[#This Row],[Start Date]],LeaveTracker[[#This Row],[End Date]],lstHolidays)</f>
        <v>1</v>
      </c>
      <c r="M2264" s="27"/>
    </row>
    <row r="2265" spans="1:13" ht="30" customHeight="1" x14ac:dyDescent="0.3">
      <c r="A2265" s="27">
        <v>718</v>
      </c>
      <c r="B2265" s="31">
        <v>44767</v>
      </c>
      <c r="C2265" s="31">
        <v>44748</v>
      </c>
      <c r="D2265" s="19" t="s">
        <v>801</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1161</v>
      </c>
      <c r="H2265" s="24" t="s">
        <v>1161</v>
      </c>
      <c r="I2265" s="57" t="s">
        <v>82</v>
      </c>
      <c r="J2265" s="43" t="s">
        <v>1152</v>
      </c>
      <c r="K2265" s="51" t="str">
        <f ca="1">LeaveTracker[[#This Row],[Days]]&amp;" "&amp;LeaveTracker[[#This Row],[Type of Leave]]</f>
        <v>1 VL</v>
      </c>
      <c r="L2265" s="23">
        <f ca="1">NETWORKDAYS(LeaveTracker[[#This Row],[Start Date]],LeaveTracker[[#This Row],[End Date]],lstHolidays)</f>
        <v>1</v>
      </c>
      <c r="M2265" s="27"/>
    </row>
    <row r="2266" spans="1:13" ht="30" customHeight="1" x14ac:dyDescent="0.3">
      <c r="A2266" s="27">
        <v>719</v>
      </c>
      <c r="B2266" s="31">
        <v>44767</v>
      </c>
      <c r="C2266" s="31">
        <v>44748</v>
      </c>
      <c r="D2266" s="19" t="s">
        <v>801</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1162</v>
      </c>
      <c r="H2266" s="24" t="s">
        <v>1162</v>
      </c>
      <c r="I2266" s="57" t="s">
        <v>82</v>
      </c>
      <c r="J2266" s="43" t="s">
        <v>1152</v>
      </c>
      <c r="K2266" s="51" t="str">
        <f ca="1">LeaveTracker[[#This Row],[Days]]&amp;" "&amp;LeaveTracker[[#This Row],[Type of Leave]]</f>
        <v>1 VL</v>
      </c>
      <c r="L2266" s="23">
        <f ca="1">NETWORKDAYS(LeaveTracker[[#This Row],[Start Date]],LeaveTracker[[#This Row],[End Date]],lstHolidays)</f>
        <v>1</v>
      </c>
      <c r="M2266" s="27"/>
    </row>
    <row r="2267" spans="1:13" ht="30" customHeight="1" x14ac:dyDescent="0.3">
      <c r="A2267" s="27">
        <v>720</v>
      </c>
      <c r="B2267" s="31">
        <v>44767</v>
      </c>
      <c r="C2267" s="31">
        <v>44749</v>
      </c>
      <c r="D2267" s="19" t="s">
        <v>739</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1128</v>
      </c>
      <c r="H2267" s="24" t="s">
        <v>1128</v>
      </c>
      <c r="I2267" s="57" t="s">
        <v>81</v>
      </c>
      <c r="J2267" s="43" t="s">
        <v>1152</v>
      </c>
      <c r="K2267" s="51" t="str">
        <f ca="1">LeaveTracker[[#This Row],[Days]]&amp;" "&amp;LeaveTracker[[#This Row],[Type of Leave]]</f>
        <v>1 SL</v>
      </c>
      <c r="L2267" s="23">
        <f ca="1">NETWORKDAYS(LeaveTracker[[#This Row],[Start Date]],LeaveTracker[[#This Row],[End Date]],lstHolidays)</f>
        <v>1</v>
      </c>
      <c r="M2267" s="27"/>
    </row>
    <row r="2268" spans="1:13" ht="30" customHeight="1" x14ac:dyDescent="0.3">
      <c r="A2268" s="27">
        <v>721</v>
      </c>
      <c r="B2268" s="31">
        <v>44767</v>
      </c>
      <c r="C2268" s="31">
        <v>44748</v>
      </c>
      <c r="D2268" s="19" t="s">
        <v>232</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1145</v>
      </c>
      <c r="H2268" s="24" t="s">
        <v>1145</v>
      </c>
      <c r="I2268" s="57" t="s">
        <v>81</v>
      </c>
      <c r="J2268" s="43" t="s">
        <v>1152</v>
      </c>
      <c r="K2268" s="51" t="str">
        <f ca="1">LeaveTracker[[#This Row],[Days]]&amp;" "&amp;LeaveTracker[[#This Row],[Type of Leave]]</f>
        <v>1 SL</v>
      </c>
      <c r="L2268" s="23">
        <f ca="1">NETWORKDAYS(LeaveTracker[[#This Row],[Start Date]],LeaveTracker[[#This Row],[End Date]],lstHolidays)</f>
        <v>1</v>
      </c>
      <c r="M2268" s="27"/>
    </row>
    <row r="2269" spans="1:13" ht="30" customHeight="1" x14ac:dyDescent="0.3">
      <c r="A2269" s="27">
        <v>721</v>
      </c>
      <c r="B2269" s="31">
        <v>44767</v>
      </c>
      <c r="C2269" s="31">
        <v>44748</v>
      </c>
      <c r="D2269" s="19" t="s">
        <v>232</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1124</v>
      </c>
      <c r="H2269" s="24" t="s">
        <v>1124</v>
      </c>
      <c r="I2269" s="57" t="s">
        <v>81</v>
      </c>
      <c r="J2269" s="43" t="s">
        <v>1152</v>
      </c>
      <c r="K2269" s="51" t="str">
        <f ca="1">LeaveTracker[[#This Row],[Days]]&amp;" "&amp;LeaveTracker[[#This Row],[Type of Leave]]</f>
        <v>1 SL</v>
      </c>
      <c r="L2269" s="23">
        <f ca="1">NETWORKDAYS(LeaveTracker[[#This Row],[Start Date]],LeaveTracker[[#This Row],[End Date]],lstHolidays)</f>
        <v>1</v>
      </c>
      <c r="M2269" s="27"/>
    </row>
    <row r="2270" spans="1:13" ht="30" customHeight="1" x14ac:dyDescent="0.3">
      <c r="A2270" s="27">
        <v>722</v>
      </c>
      <c r="B2270" s="31">
        <v>44767</v>
      </c>
      <c r="C2270" s="31">
        <v>44746</v>
      </c>
      <c r="D2270" s="19" t="s">
        <v>1167</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1124</v>
      </c>
      <c r="H2270" s="24" t="s">
        <v>1124</v>
      </c>
      <c r="I2270" s="57" t="s">
        <v>299</v>
      </c>
      <c r="J2270" s="43" t="s">
        <v>105</v>
      </c>
      <c r="K2270" s="51" t="str">
        <f ca="1">LeaveTracker[[#This Row],[Days]]&amp;" "&amp;LeaveTracker[[#This Row],[Type of Leave]]</f>
        <v>1 OTHER</v>
      </c>
      <c r="L2270" s="23">
        <f ca="1">NETWORKDAYS(LeaveTracker[[#This Row],[Start Date]],LeaveTracker[[#This Row],[End Date]],lstHolidays)</f>
        <v>1</v>
      </c>
      <c r="M2270" s="27"/>
    </row>
    <row r="2271" spans="1:13" ht="30" customHeight="1" x14ac:dyDescent="0.3">
      <c r="A2271" s="27">
        <v>723</v>
      </c>
      <c r="B2271" s="31">
        <v>44767</v>
      </c>
      <c r="C2271" s="31">
        <v>44746</v>
      </c>
      <c r="D2271" s="19" t="s">
        <v>1167</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1122</v>
      </c>
      <c r="H2271" s="24" t="s">
        <v>1123</v>
      </c>
      <c r="I2271" s="57" t="s">
        <v>81</v>
      </c>
      <c r="J2271" s="43" t="s">
        <v>1152</v>
      </c>
      <c r="K2271" s="51" t="str">
        <f ca="1">LeaveTracker[[#This Row],[Days]]&amp;" "&amp;LeaveTracker[[#This Row],[Type of Leave]]</f>
        <v>2 SL</v>
      </c>
      <c r="L2271" s="23">
        <f ca="1">NETWORKDAYS(LeaveTracker[[#This Row],[Start Date]],LeaveTracker[[#This Row],[End Date]],lstHolidays)</f>
        <v>2</v>
      </c>
      <c r="M2271" s="27"/>
    </row>
    <row r="2272" spans="1:13" ht="30" customHeight="1" x14ac:dyDescent="0.3">
      <c r="A2272" s="27">
        <v>724</v>
      </c>
      <c r="B2272" s="31">
        <v>44767</v>
      </c>
      <c r="C2272" s="31">
        <v>44746</v>
      </c>
      <c r="D2272" s="19" t="s">
        <v>1167</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1145</v>
      </c>
      <c r="H2272" s="24" t="s">
        <v>1145</v>
      </c>
      <c r="I2272" s="57" t="s">
        <v>299</v>
      </c>
      <c r="J2272" s="43" t="s">
        <v>766</v>
      </c>
      <c r="K2272" s="51" t="str">
        <f ca="1">LeaveTracker[[#This Row],[Days]]&amp;" "&amp;LeaveTracker[[#This Row],[Type of Leave]]</f>
        <v>1 OTHER</v>
      </c>
      <c r="L2272" s="23">
        <f ca="1">NETWORKDAYS(LeaveTracker[[#This Row],[Start Date]],LeaveTracker[[#This Row],[End Date]],lstHolidays)</f>
        <v>1</v>
      </c>
      <c r="M2272" s="27"/>
    </row>
    <row r="2273" spans="1:13" ht="30" customHeight="1" x14ac:dyDescent="0.3">
      <c r="A2273" s="27">
        <v>725</v>
      </c>
      <c r="B2273" s="31">
        <v>44767</v>
      </c>
      <c r="C2273" s="31">
        <v>44746</v>
      </c>
      <c r="D2273" s="19" t="s">
        <v>413</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1128</v>
      </c>
      <c r="H2273" s="24" t="s">
        <v>1128</v>
      </c>
      <c r="I2273" s="57" t="s">
        <v>299</v>
      </c>
      <c r="J2273" s="43" t="s">
        <v>105</v>
      </c>
      <c r="K2273" s="51" t="str">
        <f ca="1">LeaveTracker[[#This Row],[Days]]&amp;" "&amp;LeaveTracker[[#This Row],[Type of Leave]]</f>
        <v>1 OTHER</v>
      </c>
      <c r="L2273" s="23">
        <f ca="1">NETWORKDAYS(LeaveTracker[[#This Row],[Start Date]],LeaveTracker[[#This Row],[End Date]],lstHolidays)</f>
        <v>1</v>
      </c>
      <c r="M2273" s="27"/>
    </row>
    <row r="2274" spans="1:13" ht="30" customHeight="1" x14ac:dyDescent="0.3">
      <c r="A2274" s="27">
        <v>726</v>
      </c>
      <c r="B2274" s="31">
        <v>44767</v>
      </c>
      <c r="C2274" s="31">
        <v>44747</v>
      </c>
      <c r="D2274" s="19" t="s">
        <v>1024</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1155</v>
      </c>
      <c r="H2274" s="24" t="s">
        <v>1155</v>
      </c>
      <c r="I2274" s="57" t="s">
        <v>81</v>
      </c>
      <c r="J2274" s="43" t="s">
        <v>1152</v>
      </c>
      <c r="K2274" s="51" t="str">
        <f ca="1">LeaveTracker[[#This Row],[Days]]&amp;" "&amp;LeaveTracker[[#This Row],[Type of Leave]]</f>
        <v>1 SL</v>
      </c>
      <c r="L2274" s="23">
        <f ca="1">NETWORKDAYS(LeaveTracker[[#This Row],[Start Date]],LeaveTracker[[#This Row],[End Date]],lstHolidays)</f>
        <v>1</v>
      </c>
      <c r="M2274" s="27"/>
    </row>
    <row r="2275" spans="1:13" ht="30"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1125</v>
      </c>
      <c r="H2275" s="24" t="s">
        <v>1125</v>
      </c>
      <c r="I2275" s="57" t="s">
        <v>81</v>
      </c>
      <c r="J2275" s="43" t="s">
        <v>1152</v>
      </c>
      <c r="K2275" s="51" t="str">
        <f ca="1">LeaveTracker[[#This Row],[Days]]&amp;" "&amp;LeaveTracker[[#This Row],[Type of Leave]]</f>
        <v>1 SL</v>
      </c>
      <c r="L2275" s="23">
        <f ca="1">NETWORKDAYS(LeaveTracker[[#This Row],[Start Date]],LeaveTracker[[#This Row],[End Date]],lstHolidays)</f>
        <v>1</v>
      </c>
      <c r="M2275" s="27"/>
    </row>
    <row r="2276" spans="1:13" ht="30" customHeight="1" x14ac:dyDescent="0.3">
      <c r="A2276" s="27">
        <v>728</v>
      </c>
      <c r="B2276" s="31">
        <v>44767</v>
      </c>
      <c r="C2276" s="31">
        <v>44747</v>
      </c>
      <c r="D2276" s="19" t="s">
        <v>874</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1125</v>
      </c>
      <c r="H2276" s="24" t="s">
        <v>1125</v>
      </c>
      <c r="I2276" s="57" t="s">
        <v>299</v>
      </c>
      <c r="J2276" s="43" t="s">
        <v>105</v>
      </c>
      <c r="K2276" s="51" t="str">
        <f ca="1">LeaveTracker[[#This Row],[Days]]&amp;" "&amp;LeaveTracker[[#This Row],[Type of Leave]]</f>
        <v>1 OTHER</v>
      </c>
      <c r="L2276" s="23">
        <f ca="1">NETWORKDAYS(LeaveTracker[[#This Row],[Start Date]],LeaveTracker[[#This Row],[End Date]],lstHolidays)</f>
        <v>1</v>
      </c>
      <c r="M2276" s="27"/>
    </row>
    <row r="2277" spans="1:13" ht="30" customHeight="1" x14ac:dyDescent="0.3">
      <c r="A2277" s="27">
        <v>729</v>
      </c>
      <c r="B2277" s="31">
        <v>44767</v>
      </c>
      <c r="C2277" s="31">
        <v>44746</v>
      </c>
      <c r="D2277" s="19" t="s">
        <v>521</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1163</v>
      </c>
      <c r="H2277" s="24" t="s">
        <v>1141</v>
      </c>
      <c r="I2277" s="57" t="s">
        <v>299</v>
      </c>
      <c r="J2277" s="43" t="s">
        <v>306</v>
      </c>
      <c r="K2277" s="51" t="str">
        <f ca="1">LeaveTracker[[#This Row],[Days]]&amp;" "&amp;LeaveTracker[[#This Row],[Type of Leave]]</f>
        <v>4 OTHER</v>
      </c>
      <c r="L2277" s="23">
        <f ca="1">NETWORKDAYS(LeaveTracker[[#This Row],[Start Date]],LeaveTracker[[#This Row],[End Date]],lstHolidays)</f>
        <v>4</v>
      </c>
      <c r="M2277" s="27"/>
    </row>
    <row r="2278" spans="1:13" ht="30" customHeight="1" x14ac:dyDescent="0.3">
      <c r="A2278" s="27">
        <v>730</v>
      </c>
      <c r="B2278" s="31">
        <v>44767</v>
      </c>
      <c r="C2278" s="31">
        <v>44742</v>
      </c>
      <c r="D2278" s="19" t="s">
        <v>522</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1144</v>
      </c>
      <c r="H2278" s="24" t="s">
        <v>1144</v>
      </c>
      <c r="I2278" s="57" t="s">
        <v>299</v>
      </c>
      <c r="J2278" s="43" t="s">
        <v>105</v>
      </c>
      <c r="K2278" s="51" t="str">
        <f ca="1">LeaveTracker[[#This Row],[Days]]&amp;" "&amp;LeaveTracker[[#This Row],[Type of Leave]]</f>
        <v>1 OTHER</v>
      </c>
      <c r="L2278" s="23">
        <f ca="1">NETWORKDAYS(LeaveTracker[[#This Row],[Start Date]],LeaveTracker[[#This Row],[End Date]],lstHolidays)</f>
        <v>1</v>
      </c>
      <c r="M2278" s="27"/>
    </row>
    <row r="2279" spans="1:13" ht="30" customHeight="1" x14ac:dyDescent="0.3">
      <c r="A2279" s="27">
        <v>731</v>
      </c>
      <c r="B2279" s="31">
        <v>44767</v>
      </c>
      <c r="C2279" s="31">
        <v>44741</v>
      </c>
      <c r="D2279" s="19" t="s">
        <v>765</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1145</v>
      </c>
      <c r="H2279" s="24" t="s">
        <v>1145</v>
      </c>
      <c r="I2279" s="57" t="s">
        <v>81</v>
      </c>
      <c r="J2279" s="43" t="s">
        <v>1152</v>
      </c>
      <c r="K2279" s="51" t="str">
        <f ca="1">LeaveTracker[[#This Row],[Days]]&amp;" "&amp;LeaveTracker[[#This Row],[Type of Leave]]</f>
        <v>1 SL</v>
      </c>
      <c r="L2279" s="23">
        <f ca="1">NETWORKDAYS(LeaveTracker[[#This Row],[Start Date]],LeaveTracker[[#This Row],[End Date]],lstHolidays)</f>
        <v>1</v>
      </c>
      <c r="M2279" s="27"/>
    </row>
    <row r="2280" spans="1:13" ht="30" customHeight="1" x14ac:dyDescent="0.3">
      <c r="A2280" s="27">
        <v>732</v>
      </c>
      <c r="B2280" s="31">
        <v>44767</v>
      </c>
      <c r="C2280" s="31">
        <v>44750</v>
      </c>
      <c r="D2280" s="19" t="s">
        <v>801</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1155</v>
      </c>
      <c r="H2280" s="24" t="s">
        <v>1155</v>
      </c>
      <c r="I2280" s="57" t="s">
        <v>81</v>
      </c>
      <c r="J2280" s="43" t="s">
        <v>1152</v>
      </c>
      <c r="K2280" s="51" t="str">
        <f ca="1">LeaveTracker[[#This Row],[Days]]&amp;" "&amp;LeaveTracker[[#This Row],[Type of Leave]]</f>
        <v>1 SL</v>
      </c>
      <c r="L2280" s="23">
        <f ca="1">NETWORKDAYS(LeaveTracker[[#This Row],[Start Date]],LeaveTracker[[#This Row],[End Date]],lstHolidays)</f>
        <v>1</v>
      </c>
      <c r="M2280" s="27"/>
    </row>
    <row r="2281" spans="1:13" ht="30" customHeight="1" x14ac:dyDescent="0.3">
      <c r="A2281" s="27">
        <v>733</v>
      </c>
      <c r="B2281" s="31">
        <v>44767</v>
      </c>
      <c r="C2281" s="31">
        <v>44749</v>
      </c>
      <c r="D2281" s="19" t="s">
        <v>390</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1157</v>
      </c>
      <c r="H2281" s="24" t="s">
        <v>1124</v>
      </c>
      <c r="I2281" s="57" t="s">
        <v>81</v>
      </c>
      <c r="J2281" s="43" t="s">
        <v>1152</v>
      </c>
      <c r="K2281" s="51" t="str">
        <f ca="1">LeaveTracker[[#This Row],[Days]]&amp;" "&amp;LeaveTracker[[#This Row],[Type of Leave]]</f>
        <v>2 SL</v>
      </c>
      <c r="L2281" s="23">
        <f ca="1">NETWORKDAYS(LeaveTracker[[#This Row],[Start Date]],LeaveTracker[[#This Row],[End Date]],lstHolidays)</f>
        <v>2</v>
      </c>
      <c r="M2281" s="27"/>
    </row>
    <row r="2282" spans="1:13" ht="30" customHeight="1" x14ac:dyDescent="0.3">
      <c r="A2282" s="27">
        <v>734</v>
      </c>
      <c r="B2282" s="31">
        <v>44767</v>
      </c>
      <c r="C2282" s="31">
        <v>44749</v>
      </c>
      <c r="D2282" s="19" t="s">
        <v>390</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1138</v>
      </c>
      <c r="H2282" s="24" t="s">
        <v>1117</v>
      </c>
      <c r="I2282" s="57" t="s">
        <v>81</v>
      </c>
      <c r="J2282" s="43" t="s">
        <v>1152</v>
      </c>
      <c r="K2282" s="51" t="str">
        <f ca="1">LeaveTracker[[#This Row],[Days]]&amp;" "&amp;LeaveTracker[[#This Row],[Type of Leave]]</f>
        <v>3 SL</v>
      </c>
      <c r="L2282" s="23">
        <f ca="1">NETWORKDAYS(LeaveTracker[[#This Row],[Start Date]],LeaveTracker[[#This Row],[End Date]],lstHolidays)</f>
        <v>3</v>
      </c>
      <c r="M2282" s="27"/>
    </row>
    <row r="2283" spans="1:13" ht="30" customHeight="1" x14ac:dyDescent="0.3">
      <c r="A2283" s="27">
        <v>734</v>
      </c>
      <c r="B2283" s="31">
        <v>44767</v>
      </c>
      <c r="C2283" s="31">
        <v>44719</v>
      </c>
      <c r="D2283" s="19" t="s">
        <v>390</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1115</v>
      </c>
      <c r="H2283" s="24" t="s">
        <v>1164</v>
      </c>
      <c r="I2283" s="57" t="s">
        <v>81</v>
      </c>
      <c r="J2283" s="43" t="s">
        <v>1152</v>
      </c>
      <c r="K2283" s="51" t="str">
        <f ca="1">LeaveTracker[[#This Row],[Days]]&amp;" "&amp;LeaveTracker[[#This Row],[Type of Leave]]</f>
        <v>2 SL</v>
      </c>
      <c r="L2283" s="23">
        <f ca="1">NETWORKDAYS(LeaveTracker[[#This Row],[Start Date]],LeaveTracker[[#This Row],[End Date]],lstHolidays)</f>
        <v>2</v>
      </c>
      <c r="M2283" s="27"/>
    </row>
    <row r="2284" spans="1:13" ht="30" customHeight="1" x14ac:dyDescent="0.3">
      <c r="A2284" s="27">
        <v>735</v>
      </c>
      <c r="B2284" s="31">
        <v>44767</v>
      </c>
      <c r="C2284" s="31">
        <v>44743</v>
      </c>
      <c r="D2284" s="19" t="s">
        <v>530</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1114</v>
      </c>
      <c r="H2284" s="24" t="s">
        <v>1114</v>
      </c>
      <c r="I2284" s="57" t="s">
        <v>81</v>
      </c>
      <c r="J2284" s="43" t="s">
        <v>1152</v>
      </c>
      <c r="K2284" s="51" t="str">
        <f ca="1">LeaveTracker[[#This Row],[Days]]&amp;" "&amp;LeaveTracker[[#This Row],[Type of Leave]]</f>
        <v>1 SL</v>
      </c>
      <c r="L2284" s="23">
        <f ca="1">NETWORKDAYS(LeaveTracker[[#This Row],[Start Date]],LeaveTracker[[#This Row],[End Date]],lstHolidays)</f>
        <v>1</v>
      </c>
      <c r="M2284" s="27"/>
    </row>
    <row r="2285" spans="1:13" ht="30" customHeight="1" x14ac:dyDescent="0.3">
      <c r="A2285" s="27">
        <v>735</v>
      </c>
      <c r="B2285" s="31">
        <v>44767</v>
      </c>
      <c r="C2285" s="31">
        <v>44743</v>
      </c>
      <c r="D2285" s="19" t="s">
        <v>530</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1165</v>
      </c>
      <c r="H2285" s="24" t="s">
        <v>1165</v>
      </c>
      <c r="I2285" s="57" t="s">
        <v>81</v>
      </c>
      <c r="J2285" s="43" t="s">
        <v>1152</v>
      </c>
      <c r="K2285" s="51" t="str">
        <f ca="1">LeaveTracker[[#This Row],[Days]]&amp;" "&amp;LeaveTracker[[#This Row],[Type of Leave]]</f>
        <v>1 SL</v>
      </c>
      <c r="L2285" s="23">
        <f ca="1">NETWORKDAYS(LeaveTracker[[#This Row],[Start Date]],LeaveTracker[[#This Row],[End Date]],lstHolidays)</f>
        <v>1</v>
      </c>
      <c r="M2285" s="27"/>
    </row>
    <row r="2286" spans="1:13" ht="30" customHeight="1" x14ac:dyDescent="0.3">
      <c r="A2286" s="27">
        <v>736</v>
      </c>
      <c r="B2286" s="31">
        <v>44767</v>
      </c>
      <c r="C2286" s="31">
        <v>44746</v>
      </c>
      <c r="D2286" s="19" t="s">
        <v>369</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1123</v>
      </c>
      <c r="H2286" s="24" t="s">
        <v>1123</v>
      </c>
      <c r="I2286" s="57" t="s">
        <v>81</v>
      </c>
      <c r="J2286" s="43" t="s">
        <v>1152</v>
      </c>
      <c r="K2286" s="51" t="str">
        <f ca="1">LeaveTracker[[#This Row],[Days]]&amp;" "&amp;LeaveTracker[[#This Row],[Type of Leave]]</f>
        <v>1 SL</v>
      </c>
      <c r="L2286" s="23">
        <f ca="1">NETWORKDAYS(LeaveTracker[[#This Row],[Start Date]],LeaveTracker[[#This Row],[End Date]],lstHolidays)</f>
        <v>1</v>
      </c>
      <c r="M2286" s="27"/>
    </row>
    <row r="2287" spans="1:13" ht="30" customHeight="1" x14ac:dyDescent="0.3">
      <c r="A2287" s="27">
        <v>737</v>
      </c>
      <c r="B2287" s="31">
        <v>44767</v>
      </c>
      <c r="C2287" s="31">
        <v>44746</v>
      </c>
      <c r="D2287" s="19" t="s">
        <v>1158</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1123</v>
      </c>
      <c r="H2287" s="24" t="s">
        <v>1123</v>
      </c>
      <c r="I2287" s="57" t="s">
        <v>81</v>
      </c>
      <c r="J2287" s="43" t="s">
        <v>1152</v>
      </c>
      <c r="K2287" s="51" t="str">
        <f ca="1">LeaveTracker[[#This Row],[Days]]&amp;" "&amp;LeaveTracker[[#This Row],[Type of Leave]]</f>
        <v>1 SL</v>
      </c>
      <c r="L2287" s="23">
        <f ca="1">NETWORKDAYS(LeaveTracker[[#This Row],[Start Date]],LeaveTracker[[#This Row],[End Date]],lstHolidays)</f>
        <v>1</v>
      </c>
      <c r="M2287" s="27"/>
    </row>
    <row r="2288" spans="1:13" ht="30" customHeight="1" x14ac:dyDescent="0.3">
      <c r="A2288" s="27">
        <v>738</v>
      </c>
      <c r="B2288" s="31">
        <v>44767</v>
      </c>
      <c r="C2288" s="31">
        <v>44746</v>
      </c>
      <c r="D2288" s="19" t="s">
        <v>1081</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1123</v>
      </c>
      <c r="H2288" s="24" t="s">
        <v>1123</v>
      </c>
      <c r="I2288" s="57" t="s">
        <v>81</v>
      </c>
      <c r="J2288" s="43" t="s">
        <v>1152</v>
      </c>
      <c r="K2288" s="51" t="str">
        <f ca="1">LeaveTracker[[#This Row],[Days]]&amp;" "&amp;LeaveTracker[[#This Row],[Type of Leave]]</f>
        <v>1 SL</v>
      </c>
      <c r="L2288" s="23">
        <f ca="1">NETWORKDAYS(LeaveTracker[[#This Row],[Start Date]],LeaveTracker[[#This Row],[End Date]],lstHolidays)</f>
        <v>1</v>
      </c>
      <c r="M2288" s="27"/>
    </row>
    <row r="2289" spans="1:13" ht="30" customHeight="1" x14ac:dyDescent="0.3">
      <c r="A2289" s="27">
        <v>739</v>
      </c>
      <c r="B2289" s="31">
        <v>44767</v>
      </c>
      <c r="C2289" s="31">
        <v>44740</v>
      </c>
      <c r="D2289" s="19" t="s">
        <v>420</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1123</v>
      </c>
      <c r="H2289" s="24" t="s">
        <v>1123</v>
      </c>
      <c r="I2289" s="57" t="s">
        <v>299</v>
      </c>
      <c r="J2289" s="43" t="s">
        <v>105</v>
      </c>
      <c r="K2289" s="51" t="str">
        <f ca="1">LeaveTracker[[#This Row],[Days]]&amp;" "&amp;LeaveTracker[[#This Row],[Type of Leave]]</f>
        <v>1 OTHER</v>
      </c>
      <c r="L2289" s="23">
        <f ca="1">NETWORKDAYS(LeaveTracker[[#This Row],[Start Date]],LeaveTracker[[#This Row],[End Date]],lstHolidays)</f>
        <v>1</v>
      </c>
      <c r="M2289" s="27"/>
    </row>
    <row r="2290" spans="1:13" ht="30" customHeight="1" x14ac:dyDescent="0.3">
      <c r="A2290" s="27">
        <v>740</v>
      </c>
      <c r="B2290" s="31">
        <v>44767</v>
      </c>
      <c r="C2290" s="31">
        <v>44741</v>
      </c>
      <c r="D2290" s="19" t="s">
        <v>571</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1156</v>
      </c>
      <c r="H2290" s="24" t="s">
        <v>1156</v>
      </c>
      <c r="I2290" s="57" t="s">
        <v>81</v>
      </c>
      <c r="J2290" s="43" t="s">
        <v>1152</v>
      </c>
      <c r="K2290" s="51" t="str">
        <f ca="1">LeaveTracker[[#This Row],[Days]]&amp;" "&amp;LeaveTracker[[#This Row],[Type of Leave]]</f>
        <v>1 SL</v>
      </c>
      <c r="L2290" s="23">
        <f ca="1">NETWORKDAYS(LeaveTracker[[#This Row],[Start Date]],LeaveTracker[[#This Row],[End Date]],lstHolidays)</f>
        <v>1</v>
      </c>
      <c r="M2290" s="27"/>
    </row>
    <row r="2291" spans="1:13" ht="30"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1165</v>
      </c>
      <c r="H2291" s="24" t="s">
        <v>1165</v>
      </c>
      <c r="I2291" s="57" t="s">
        <v>81</v>
      </c>
      <c r="J2291" s="43" t="s">
        <v>1152</v>
      </c>
      <c r="K2291" s="51" t="str">
        <f ca="1">LeaveTracker[[#This Row],[Days]]&amp;" "&amp;LeaveTracker[[#This Row],[Type of Leave]]</f>
        <v>1 SL</v>
      </c>
      <c r="L2291" s="23">
        <f ca="1">NETWORKDAYS(LeaveTracker[[#This Row],[Start Date]],LeaveTracker[[#This Row],[End Date]],lstHolidays)</f>
        <v>1</v>
      </c>
      <c r="M2291" s="27"/>
    </row>
    <row r="2292" spans="1:13" ht="30" customHeight="1" x14ac:dyDescent="0.3">
      <c r="A2292" s="27" t="s">
        <v>1154</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1144</v>
      </c>
      <c r="H2292" s="24" t="s">
        <v>1144</v>
      </c>
      <c r="I2292" s="57" t="s">
        <v>81</v>
      </c>
      <c r="J2292" s="43" t="s">
        <v>1152</v>
      </c>
      <c r="K2292" s="51" t="str">
        <f ca="1">LeaveTracker[[#This Row],[Days]]&amp;" "&amp;LeaveTracker[[#This Row],[Type of Leave]]</f>
        <v>1 SL</v>
      </c>
      <c r="L2292" s="23">
        <f ca="1">NETWORKDAYS(LeaveTracker[[#This Row],[Start Date]],LeaveTracker[[#This Row],[End Date]],lstHolidays)</f>
        <v>1</v>
      </c>
      <c r="M2292" s="27"/>
    </row>
    <row r="2293" spans="1:13" ht="30" customHeight="1" x14ac:dyDescent="0.3">
      <c r="A2293" s="27" t="s">
        <v>1154</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1156</v>
      </c>
      <c r="H2293" s="24" t="s">
        <v>1156</v>
      </c>
      <c r="I2293" s="57" t="s">
        <v>81</v>
      </c>
      <c r="J2293" s="43" t="s">
        <v>1152</v>
      </c>
      <c r="K2293" s="51" t="str">
        <f ca="1">LeaveTracker[[#This Row],[Days]]&amp;" "&amp;LeaveTracker[[#This Row],[Type of Leave]]</f>
        <v>1 SL</v>
      </c>
      <c r="L2293" s="23">
        <f ca="1">NETWORKDAYS(LeaveTracker[[#This Row],[Start Date]],LeaveTracker[[#This Row],[End Date]],lstHolidays)</f>
        <v>1</v>
      </c>
      <c r="M2293" s="27"/>
    </row>
    <row r="2294" spans="1:13" ht="30" customHeight="1" x14ac:dyDescent="0.3">
      <c r="A2294" s="27" t="s">
        <v>1168</v>
      </c>
      <c r="B2294" s="31">
        <v>44767</v>
      </c>
      <c r="C2294" s="31">
        <v>44743</v>
      </c>
      <c r="D2294" s="19" t="s">
        <v>1192</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1195</v>
      </c>
      <c r="H2294" s="24" t="s">
        <v>1195</v>
      </c>
      <c r="I2294" s="57" t="s">
        <v>299</v>
      </c>
      <c r="J2294" s="43" t="s">
        <v>158</v>
      </c>
      <c r="K2294" s="51" t="str">
        <f ca="1">LeaveTracker[[#This Row],[Days]]&amp;" "&amp;LeaveTracker[[#This Row],[Type of Leave]]</f>
        <v>0 OTHER</v>
      </c>
      <c r="L2294" s="23">
        <f ca="1">NETWORKDAYS(LeaveTracker[[#This Row],[Start Date]],LeaveTracker[[#This Row],[End Date]],lstHolidays)</f>
        <v>0</v>
      </c>
      <c r="M2294" s="27"/>
    </row>
    <row r="2295" spans="1:13" ht="30" customHeight="1" x14ac:dyDescent="0.3">
      <c r="A2295" s="27" t="s">
        <v>1169</v>
      </c>
      <c r="B2295" s="31">
        <v>44767</v>
      </c>
      <c r="C2295" s="31">
        <v>44743</v>
      </c>
      <c r="D2295" s="19" t="s">
        <v>1192</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1196</v>
      </c>
      <c r="H2295" s="24" t="s">
        <v>1196</v>
      </c>
      <c r="I2295" s="57" t="s">
        <v>299</v>
      </c>
      <c r="J2295" s="43" t="s">
        <v>306</v>
      </c>
      <c r="K2295" s="51" t="str">
        <f ca="1">LeaveTracker[[#This Row],[Days]]&amp;" "&amp;LeaveTracker[[#This Row],[Type of Leave]]</f>
        <v>0 OTHER</v>
      </c>
      <c r="L2295" s="23">
        <f ca="1">NETWORKDAYS(LeaveTracker[[#This Row],[Start Date]],LeaveTracker[[#This Row],[End Date]],lstHolidays)</f>
        <v>0</v>
      </c>
      <c r="M2295" s="27"/>
    </row>
    <row r="2296" spans="1:13" ht="30" customHeight="1" x14ac:dyDescent="0.3">
      <c r="A2296" s="27" t="s">
        <v>1169</v>
      </c>
      <c r="B2296" s="31">
        <v>44767</v>
      </c>
      <c r="C2296" s="31">
        <v>44743</v>
      </c>
      <c r="D2296" s="19" t="s">
        <v>1192</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1150</v>
      </c>
      <c r="H2296" s="24" t="s">
        <v>1197</v>
      </c>
      <c r="I2296" s="57" t="s">
        <v>299</v>
      </c>
      <c r="J2296" s="43" t="s">
        <v>306</v>
      </c>
      <c r="K2296" s="51" t="str">
        <f ca="1">LeaveTracker[[#This Row],[Days]]&amp;" "&amp;LeaveTracker[[#This Row],[Type of Leave]]</f>
        <v>4 OTHER</v>
      </c>
      <c r="L2296" s="23">
        <f ca="1">NETWORKDAYS(LeaveTracker[[#This Row],[Start Date]],LeaveTracker[[#This Row],[End Date]],lstHolidays)</f>
        <v>4</v>
      </c>
      <c r="M2296" s="27"/>
    </row>
    <row r="2297" spans="1:13" ht="30" customHeight="1" x14ac:dyDescent="0.3">
      <c r="A2297" s="27" t="s">
        <v>1170</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1128</v>
      </c>
      <c r="H2297" s="24" t="s">
        <v>1155</v>
      </c>
      <c r="I2297" s="57" t="s">
        <v>82</v>
      </c>
      <c r="J2297" s="43" t="s">
        <v>1152</v>
      </c>
      <c r="K2297" s="51" t="str">
        <f ca="1">LeaveTracker[[#This Row],[Days]]&amp;" "&amp;LeaveTracker[[#This Row],[Type of Leave]]</f>
        <v>3 VL</v>
      </c>
      <c r="L2297" s="23">
        <f ca="1">NETWORKDAYS(LeaveTracker[[#This Row],[Start Date]],LeaveTracker[[#This Row],[End Date]],lstHolidays)</f>
        <v>3</v>
      </c>
      <c r="M2297" s="27"/>
    </row>
    <row r="2298" spans="1:13" ht="30" customHeight="1" x14ac:dyDescent="0.3">
      <c r="A2298" s="27" t="s">
        <v>1171</v>
      </c>
      <c r="B2298" s="31">
        <v>44767</v>
      </c>
      <c r="C2298" s="31">
        <v>44742</v>
      </c>
      <c r="D2298" s="19" t="s">
        <v>442</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1156</v>
      </c>
      <c r="H2298" s="24" t="s">
        <v>1156</v>
      </c>
      <c r="I2298" s="57" t="s">
        <v>81</v>
      </c>
      <c r="J2298" s="43" t="s">
        <v>1152</v>
      </c>
      <c r="K2298" s="51" t="str">
        <f ca="1">LeaveTracker[[#This Row],[Days]]&amp;" "&amp;LeaveTracker[[#This Row],[Type of Leave]]</f>
        <v>1 SL</v>
      </c>
      <c r="L2298" s="23">
        <f ca="1">NETWORKDAYS(LeaveTracker[[#This Row],[Start Date]],LeaveTracker[[#This Row],[End Date]],lstHolidays)</f>
        <v>1</v>
      </c>
      <c r="M2298" s="27"/>
    </row>
    <row r="2299" spans="1:13" ht="30" customHeight="1" x14ac:dyDescent="0.3">
      <c r="A2299" s="27" t="s">
        <v>1172</v>
      </c>
      <c r="B2299" s="31">
        <v>44767</v>
      </c>
      <c r="C2299" s="31">
        <v>44743</v>
      </c>
      <c r="D2299" s="19" t="s">
        <v>779</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1122</v>
      </c>
      <c r="H2299" s="24" t="s">
        <v>1122</v>
      </c>
      <c r="I2299" s="57" t="s">
        <v>81</v>
      </c>
      <c r="J2299" s="43" t="s">
        <v>1152</v>
      </c>
      <c r="K2299" s="51" t="str">
        <f ca="1">LeaveTracker[[#This Row],[Days]]&amp;" "&amp;LeaveTracker[[#This Row],[Type of Leave]]</f>
        <v>1 SL</v>
      </c>
      <c r="L2299" s="23">
        <f ca="1">NETWORKDAYS(LeaveTracker[[#This Row],[Start Date]],LeaveTracker[[#This Row],[End Date]],lstHolidays)</f>
        <v>1</v>
      </c>
      <c r="M2299" s="27"/>
    </row>
    <row r="2300" spans="1:13" ht="30" customHeight="1" x14ac:dyDescent="0.3">
      <c r="A2300" s="27" t="s">
        <v>1173</v>
      </c>
      <c r="B2300" s="31">
        <v>44767</v>
      </c>
      <c r="C2300" s="31">
        <v>44732</v>
      </c>
      <c r="D2300" s="19" t="s">
        <v>877</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1145</v>
      </c>
      <c r="H2300" s="24" t="s">
        <v>1145</v>
      </c>
      <c r="I2300" s="57" t="s">
        <v>81</v>
      </c>
      <c r="J2300" s="43" t="s">
        <v>1152</v>
      </c>
      <c r="K2300" s="51" t="str">
        <f ca="1">LeaveTracker[[#This Row],[Days]]&amp;" "&amp;LeaveTracker[[#This Row],[Type of Leave]]</f>
        <v>1 SL</v>
      </c>
      <c r="L2300" s="23">
        <f ca="1">NETWORKDAYS(LeaveTracker[[#This Row],[Start Date]],LeaveTracker[[#This Row],[End Date]],lstHolidays)</f>
        <v>1</v>
      </c>
      <c r="M2300" s="27"/>
    </row>
    <row r="2301" spans="1:13" ht="30" customHeight="1" x14ac:dyDescent="0.3">
      <c r="A2301" s="27" t="s">
        <v>1174</v>
      </c>
      <c r="B2301" s="31">
        <v>44767</v>
      </c>
      <c r="C2301" s="31">
        <v>44718</v>
      </c>
      <c r="D2301" s="19" t="s">
        <v>417</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1119</v>
      </c>
      <c r="H2301" s="24" t="s">
        <v>1138</v>
      </c>
      <c r="I2301" s="57" t="s">
        <v>299</v>
      </c>
      <c r="J2301" s="43" t="s">
        <v>105</v>
      </c>
      <c r="K2301" s="51" t="str">
        <f ca="1">LeaveTracker[[#This Row],[Days]]&amp;" "&amp;LeaveTracker[[#This Row],[Type of Leave]]</f>
        <v>2 OTHER</v>
      </c>
      <c r="L2301" s="23">
        <f ca="1">NETWORKDAYS(LeaveTracker[[#This Row],[Start Date]],LeaveTracker[[#This Row],[End Date]],lstHolidays)</f>
        <v>2</v>
      </c>
      <c r="M2301" s="27"/>
    </row>
    <row r="2302" spans="1:13" ht="30" customHeight="1" x14ac:dyDescent="0.3">
      <c r="A2302" s="27" t="s">
        <v>1175</v>
      </c>
      <c r="B2302" s="31">
        <v>44767</v>
      </c>
      <c r="C2302" s="31">
        <v>44736</v>
      </c>
      <c r="D2302" s="19" t="s">
        <v>1193</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1122</v>
      </c>
      <c r="H2302" s="24" t="s">
        <v>1122</v>
      </c>
      <c r="I2302" s="57" t="s">
        <v>82</v>
      </c>
      <c r="J2302" s="43" t="s">
        <v>1152</v>
      </c>
      <c r="K2302" s="51" t="str">
        <f ca="1">LeaveTracker[[#This Row],[Days]]&amp;" "&amp;LeaveTracker[[#This Row],[Type of Leave]]</f>
        <v>1 VL</v>
      </c>
      <c r="L2302" s="23">
        <f ca="1">NETWORKDAYS(LeaveTracker[[#This Row],[Start Date]],LeaveTracker[[#This Row],[End Date]],lstHolidays)</f>
        <v>1</v>
      </c>
      <c r="M2302" s="27"/>
    </row>
    <row r="2303" spans="1:13" ht="30" customHeight="1" x14ac:dyDescent="0.3">
      <c r="A2303" s="27" t="s">
        <v>1176</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1114</v>
      </c>
      <c r="H2303" s="24" t="s">
        <v>1114</v>
      </c>
      <c r="I2303" s="57" t="s">
        <v>81</v>
      </c>
      <c r="J2303" s="43" t="s">
        <v>1152</v>
      </c>
      <c r="K2303" s="51" t="str">
        <f ca="1">LeaveTracker[[#This Row],[Days]]&amp;" "&amp;LeaveTracker[[#This Row],[Type of Leave]]</f>
        <v>1 SL</v>
      </c>
      <c r="L2303" s="23">
        <f ca="1">NETWORKDAYS(LeaveTracker[[#This Row],[Start Date]],LeaveTracker[[#This Row],[End Date]],lstHolidays)</f>
        <v>1</v>
      </c>
      <c r="M2303" s="27"/>
    </row>
    <row r="2304" spans="1:13" ht="30" customHeight="1" x14ac:dyDescent="0.3">
      <c r="A2304" s="27" t="s">
        <v>1177</v>
      </c>
      <c r="B2304" s="31">
        <v>44767</v>
      </c>
      <c r="C2304" s="31">
        <v>44732</v>
      </c>
      <c r="D2304" s="19" t="s">
        <v>778</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1144</v>
      </c>
      <c r="H2304" s="24" t="s">
        <v>1144</v>
      </c>
      <c r="I2304" s="57" t="s">
        <v>299</v>
      </c>
      <c r="J2304" s="43" t="s">
        <v>105</v>
      </c>
      <c r="K2304" s="51" t="str">
        <f ca="1">LeaveTracker[[#This Row],[Days]]&amp;" "&amp;LeaveTracker[[#This Row],[Type of Leave]]</f>
        <v>1 OTHER</v>
      </c>
      <c r="L2304" s="23">
        <f ca="1">NETWORKDAYS(LeaveTracker[[#This Row],[Start Date]],LeaveTracker[[#This Row],[End Date]],lstHolidays)</f>
        <v>1</v>
      </c>
      <c r="M2304" s="27"/>
    </row>
    <row r="2305" spans="1:13" ht="30" customHeight="1" x14ac:dyDescent="0.3">
      <c r="A2305" s="27" t="s">
        <v>1178</v>
      </c>
      <c r="B2305" s="31">
        <v>44767</v>
      </c>
      <c r="C2305" s="31">
        <v>44735</v>
      </c>
      <c r="D2305" s="19" t="s">
        <v>593</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1127</v>
      </c>
      <c r="H2305" s="24" t="s">
        <v>1127</v>
      </c>
      <c r="I2305" s="57" t="s">
        <v>81</v>
      </c>
      <c r="J2305" s="43" t="s">
        <v>1152</v>
      </c>
      <c r="K2305" s="51" t="str">
        <f ca="1">LeaveTracker[[#This Row],[Days]]&amp;" "&amp;LeaveTracker[[#This Row],[Type of Leave]]</f>
        <v>1 SL</v>
      </c>
      <c r="L2305" s="23">
        <f ca="1">NETWORKDAYS(LeaveTracker[[#This Row],[Start Date]],LeaveTracker[[#This Row],[End Date]],lstHolidays)</f>
        <v>1</v>
      </c>
      <c r="M2305" s="27"/>
    </row>
    <row r="2306" spans="1:13" ht="30" customHeight="1" x14ac:dyDescent="0.3">
      <c r="A2306" s="27" t="s">
        <v>1179</v>
      </c>
      <c r="B2306" s="31">
        <v>44767</v>
      </c>
      <c r="C2306" s="31">
        <v>44735</v>
      </c>
      <c r="D2306" s="19" t="s">
        <v>614</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1144</v>
      </c>
      <c r="H2306" s="24" t="s">
        <v>1144</v>
      </c>
      <c r="I2306" s="57" t="s">
        <v>82</v>
      </c>
      <c r="J2306" s="43" t="s">
        <v>1152</v>
      </c>
      <c r="K2306" s="51" t="str">
        <f ca="1">LeaveTracker[[#This Row],[Days]]&amp;" "&amp;LeaveTracker[[#This Row],[Type of Leave]]</f>
        <v>1 VL</v>
      </c>
      <c r="L2306" s="23">
        <f ca="1">NETWORKDAYS(LeaveTracker[[#This Row],[Start Date]],LeaveTracker[[#This Row],[End Date]],lstHolidays)</f>
        <v>1</v>
      </c>
      <c r="M2306" s="27"/>
    </row>
    <row r="2307" spans="1:13" ht="30" customHeight="1" x14ac:dyDescent="0.3">
      <c r="A2307" s="27" t="s">
        <v>1180</v>
      </c>
      <c r="B2307" s="31">
        <v>44767</v>
      </c>
      <c r="C2307" s="31">
        <v>44739</v>
      </c>
      <c r="D2307" s="19" t="s">
        <v>561</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1142</v>
      </c>
      <c r="H2307" s="24" t="s">
        <v>1142</v>
      </c>
      <c r="I2307" s="57" t="s">
        <v>81</v>
      </c>
      <c r="J2307" s="43" t="s">
        <v>1152</v>
      </c>
      <c r="K2307" s="51" t="str">
        <f ca="1">LeaveTracker[[#This Row],[Days]]&amp;" "&amp;LeaveTracker[[#This Row],[Type of Leave]]</f>
        <v>1 SL</v>
      </c>
      <c r="L2307" s="23">
        <f ca="1">NETWORKDAYS(LeaveTracker[[#This Row],[Start Date]],LeaveTracker[[#This Row],[End Date]],lstHolidays)</f>
        <v>1</v>
      </c>
      <c r="M2307" s="27"/>
    </row>
    <row r="2308" spans="1:13" ht="30" customHeight="1" x14ac:dyDescent="0.3">
      <c r="A2308" s="27" t="s">
        <v>1181</v>
      </c>
      <c r="B2308" s="31">
        <v>44767</v>
      </c>
      <c r="C2308" s="31">
        <v>44740</v>
      </c>
      <c r="D2308" s="19" t="s">
        <v>566</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1142</v>
      </c>
      <c r="H2308" s="24" t="s">
        <v>1142</v>
      </c>
      <c r="I2308" s="57" t="s">
        <v>81</v>
      </c>
      <c r="J2308" s="43" t="s">
        <v>1152</v>
      </c>
      <c r="K2308" s="51" t="str">
        <f ca="1">LeaveTracker[[#This Row],[Days]]&amp;" "&amp;LeaveTracker[[#This Row],[Type of Leave]]</f>
        <v>1 SL</v>
      </c>
      <c r="L2308" s="23">
        <f ca="1">NETWORKDAYS(LeaveTracker[[#This Row],[Start Date]],LeaveTracker[[#This Row],[End Date]],lstHolidays)</f>
        <v>1</v>
      </c>
      <c r="M2308" s="27"/>
    </row>
    <row r="2309" spans="1:13" ht="30" customHeight="1" x14ac:dyDescent="0.3">
      <c r="A2309" s="27" t="s">
        <v>1182</v>
      </c>
      <c r="B2309" s="31">
        <v>44767</v>
      </c>
      <c r="C2309" s="31">
        <v>44742</v>
      </c>
      <c r="D2309" s="19" t="s">
        <v>840</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1125</v>
      </c>
      <c r="H2309" s="24" t="s">
        <v>1125</v>
      </c>
      <c r="I2309" s="57" t="s">
        <v>82</v>
      </c>
      <c r="J2309" s="43" t="s">
        <v>1152</v>
      </c>
      <c r="K2309" s="51" t="str">
        <f ca="1">LeaveTracker[[#This Row],[Days]]&amp;" "&amp;LeaveTracker[[#This Row],[Type of Leave]]</f>
        <v>1 VL</v>
      </c>
      <c r="L2309" s="23">
        <f ca="1">NETWORKDAYS(LeaveTracker[[#This Row],[Start Date]],LeaveTracker[[#This Row],[End Date]],lstHolidays)</f>
        <v>1</v>
      </c>
      <c r="M2309" s="27"/>
    </row>
    <row r="2310" spans="1:13" ht="30" customHeight="1" x14ac:dyDescent="0.3">
      <c r="A2310" s="27" t="s">
        <v>1182</v>
      </c>
      <c r="B2310" s="31">
        <v>44767</v>
      </c>
      <c r="C2310" s="31">
        <v>44742</v>
      </c>
      <c r="D2310" s="19" t="s">
        <v>840</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1155</v>
      </c>
      <c r="H2310" s="24" t="s">
        <v>1155</v>
      </c>
      <c r="I2310" s="57" t="s">
        <v>82</v>
      </c>
      <c r="J2310" s="43" t="s">
        <v>1152</v>
      </c>
      <c r="K2310" s="51" t="str">
        <f ca="1">LeaveTracker[[#This Row],[Days]]&amp;" "&amp;LeaveTracker[[#This Row],[Type of Leave]]</f>
        <v>1 VL</v>
      </c>
      <c r="L2310" s="23">
        <f ca="1">NETWORKDAYS(LeaveTracker[[#This Row],[Start Date]],LeaveTracker[[#This Row],[End Date]],lstHolidays)</f>
        <v>1</v>
      </c>
      <c r="M2310" s="27"/>
    </row>
    <row r="2311" spans="1:13" ht="30" customHeight="1" x14ac:dyDescent="0.3">
      <c r="A2311" s="27" t="s">
        <v>1183</v>
      </c>
      <c r="B2311" s="31">
        <v>44767</v>
      </c>
      <c r="C2311" s="31">
        <v>44741</v>
      </c>
      <c r="D2311" s="19" t="s">
        <v>593</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1122</v>
      </c>
      <c r="H2311" s="24" t="s">
        <v>1122</v>
      </c>
      <c r="I2311" s="57" t="s">
        <v>299</v>
      </c>
      <c r="J2311" s="43" t="s">
        <v>225</v>
      </c>
      <c r="K2311" s="51" t="str">
        <f ca="1">LeaveTracker[[#This Row],[Days]]&amp;" "&amp;LeaveTracker[[#This Row],[Type of Leave]]</f>
        <v>1 OTHER</v>
      </c>
      <c r="L2311" s="23">
        <f ca="1">NETWORKDAYS(LeaveTracker[[#This Row],[Start Date]],LeaveTracker[[#This Row],[End Date]],lstHolidays)</f>
        <v>1</v>
      </c>
      <c r="M2311" s="27"/>
    </row>
    <row r="2312" spans="1:13" ht="30" customHeight="1" x14ac:dyDescent="0.3">
      <c r="A2312" s="27" t="s">
        <v>1184</v>
      </c>
      <c r="B2312" s="31">
        <v>44767</v>
      </c>
      <c r="C2312" s="31">
        <v>44727</v>
      </c>
      <c r="D2312" s="19" t="s">
        <v>881</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1120</v>
      </c>
      <c r="H2312" s="24" t="s">
        <v>1120</v>
      </c>
      <c r="I2312" s="57" t="s">
        <v>82</v>
      </c>
      <c r="J2312" s="43" t="s">
        <v>1152</v>
      </c>
      <c r="K2312" s="51" t="str">
        <f ca="1">LeaveTracker[[#This Row],[Days]]&amp;" "&amp;LeaveTracker[[#This Row],[Type of Leave]]</f>
        <v>1 VL</v>
      </c>
      <c r="L2312" s="23">
        <f ca="1">NETWORKDAYS(LeaveTracker[[#This Row],[Start Date]],LeaveTracker[[#This Row],[End Date]],lstHolidays)</f>
        <v>1</v>
      </c>
      <c r="M2312" s="27"/>
    </row>
    <row r="2313" spans="1:13" ht="30" customHeight="1" x14ac:dyDescent="0.3">
      <c r="A2313" s="27" t="s">
        <v>1185</v>
      </c>
      <c r="B2313" s="31">
        <v>44767</v>
      </c>
      <c r="C2313" s="31">
        <v>44741</v>
      </c>
      <c r="D2313" s="19" t="s">
        <v>1194</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1150</v>
      </c>
      <c r="H2313" s="24" t="s">
        <v>1150</v>
      </c>
      <c r="I2313" s="57" t="s">
        <v>82</v>
      </c>
      <c r="J2313" s="43" t="s">
        <v>1152</v>
      </c>
      <c r="K2313" s="51" t="str">
        <f ca="1">LeaveTracker[[#This Row],[Days]]&amp;" "&amp;LeaveTracker[[#This Row],[Type of Leave]]</f>
        <v>1 VL</v>
      </c>
      <c r="L2313" s="23">
        <f ca="1">NETWORKDAYS(LeaveTracker[[#This Row],[Start Date]],LeaveTracker[[#This Row],[End Date]],lstHolidays)</f>
        <v>1</v>
      </c>
      <c r="M2313" s="27"/>
    </row>
    <row r="2314" spans="1:13" ht="30" customHeight="1" x14ac:dyDescent="0.3">
      <c r="A2314" s="27" t="s">
        <v>1186</v>
      </c>
      <c r="B2314" s="31">
        <v>44767</v>
      </c>
      <c r="C2314" s="31">
        <v>44740</v>
      </c>
      <c r="D2314" s="19" t="s">
        <v>812</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1142</v>
      </c>
      <c r="H2314" s="24" t="s">
        <v>1142</v>
      </c>
      <c r="I2314" s="57" t="s">
        <v>81</v>
      </c>
      <c r="J2314" s="43" t="s">
        <v>1152</v>
      </c>
      <c r="K2314" s="51" t="str">
        <f ca="1">LeaveTracker[[#This Row],[Days]]&amp;" "&amp;LeaveTracker[[#This Row],[Type of Leave]]</f>
        <v>1 SL</v>
      </c>
      <c r="L2314" s="23">
        <f ca="1">NETWORKDAYS(LeaveTracker[[#This Row],[Start Date]],LeaveTracker[[#This Row],[End Date]],lstHolidays)</f>
        <v>1</v>
      </c>
      <c r="M2314" s="27"/>
    </row>
    <row r="2315" spans="1:13" ht="30" customHeight="1" x14ac:dyDescent="0.3">
      <c r="A2315" s="27" t="s">
        <v>1187</v>
      </c>
      <c r="B2315" s="31">
        <v>44767</v>
      </c>
      <c r="C2315" s="31">
        <v>44740</v>
      </c>
      <c r="D2315" s="19" t="s">
        <v>812</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1124</v>
      </c>
      <c r="H2315" s="24" t="s">
        <v>1128</v>
      </c>
      <c r="I2315" s="57" t="s">
        <v>82</v>
      </c>
      <c r="J2315" s="43" t="s">
        <v>1152</v>
      </c>
      <c r="K2315" s="51" t="str">
        <f ca="1">LeaveTracker[[#This Row],[Days]]&amp;" "&amp;LeaveTracker[[#This Row],[Type of Leave]]</f>
        <v>2 VL</v>
      </c>
      <c r="L2315" s="23">
        <f ca="1">NETWORKDAYS(LeaveTracker[[#This Row],[Start Date]],LeaveTracker[[#This Row],[End Date]],lstHolidays)</f>
        <v>2</v>
      </c>
      <c r="M2315" s="27"/>
    </row>
    <row r="2316" spans="1:13" ht="30" customHeight="1" x14ac:dyDescent="0.3">
      <c r="A2316" s="27" t="s">
        <v>1188</v>
      </c>
      <c r="B2316" s="31">
        <v>44767</v>
      </c>
      <c r="C2316" s="31">
        <v>44741</v>
      </c>
      <c r="D2316" s="19" t="s">
        <v>832</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1125</v>
      </c>
      <c r="H2316" s="24" t="s">
        <v>1128</v>
      </c>
      <c r="I2316" s="57" t="s">
        <v>82</v>
      </c>
      <c r="J2316" s="43" t="s">
        <v>1152</v>
      </c>
      <c r="K2316" s="51" t="str">
        <f ca="1">LeaveTracker[[#This Row],[Days]]&amp;" "&amp;LeaveTracker[[#This Row],[Type of Leave]]</f>
        <v>3 VL</v>
      </c>
      <c r="L2316" s="23">
        <f ca="1">NETWORKDAYS(LeaveTracker[[#This Row],[Start Date]],LeaveTracker[[#This Row],[End Date]],lstHolidays)</f>
        <v>3</v>
      </c>
      <c r="M2316" s="27"/>
    </row>
    <row r="2317" spans="1:13" ht="30" customHeight="1" x14ac:dyDescent="0.3">
      <c r="A2317" s="27" t="s">
        <v>1189</v>
      </c>
      <c r="B2317" s="31">
        <v>44767</v>
      </c>
      <c r="C2317" s="31">
        <v>44727</v>
      </c>
      <c r="D2317" s="19" t="s">
        <v>532</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1127</v>
      </c>
      <c r="H2317" s="24" t="s">
        <v>1165</v>
      </c>
      <c r="I2317" s="57" t="s">
        <v>82</v>
      </c>
      <c r="J2317" s="43" t="s">
        <v>1152</v>
      </c>
      <c r="K2317" s="51" t="str">
        <f ca="1">LeaveTracker[[#This Row],[Days]]&amp;" "&amp;LeaveTracker[[#This Row],[Type of Leave]]</f>
        <v>2 VL</v>
      </c>
      <c r="L2317" s="23">
        <f ca="1">NETWORKDAYS(LeaveTracker[[#This Row],[Start Date]],LeaveTracker[[#This Row],[End Date]],lstHolidays)</f>
        <v>2</v>
      </c>
      <c r="M2317" s="27"/>
    </row>
    <row r="2318" spans="1:13" ht="30" customHeight="1" x14ac:dyDescent="0.3">
      <c r="A2318" s="27" t="s">
        <v>1189</v>
      </c>
      <c r="B2318" s="31">
        <v>44767</v>
      </c>
      <c r="C2318" s="31">
        <v>44727</v>
      </c>
      <c r="D2318" s="19" t="s">
        <v>532</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1144</v>
      </c>
      <c r="H2318" s="24" t="s">
        <v>1144</v>
      </c>
      <c r="I2318" s="57" t="s">
        <v>82</v>
      </c>
      <c r="J2318" s="43" t="s">
        <v>1152</v>
      </c>
      <c r="K2318" s="51" t="str">
        <f ca="1">LeaveTracker[[#This Row],[Days]]&amp;" "&amp;LeaveTracker[[#This Row],[Type of Leave]]</f>
        <v>1 VL</v>
      </c>
      <c r="L2318" s="23">
        <f ca="1">NETWORKDAYS(LeaveTracker[[#This Row],[Start Date]],LeaveTracker[[#This Row],[End Date]],lstHolidays)</f>
        <v>1</v>
      </c>
      <c r="M2318" s="27"/>
    </row>
    <row r="2319" spans="1:13" ht="30" customHeight="1" x14ac:dyDescent="0.3">
      <c r="A2319" s="27" t="s">
        <v>1190</v>
      </c>
      <c r="B2319" s="31">
        <v>44767</v>
      </c>
      <c r="C2319" s="31">
        <v>44736</v>
      </c>
      <c r="D2319" s="19" t="s">
        <v>877</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1114</v>
      </c>
      <c r="H2319" s="24" t="s">
        <v>1114</v>
      </c>
      <c r="I2319" s="57" t="s">
        <v>81</v>
      </c>
      <c r="J2319" s="43" t="s">
        <v>1152</v>
      </c>
      <c r="K2319" s="51" t="str">
        <f ca="1">LeaveTracker[[#This Row],[Days]]&amp;" "&amp;LeaveTracker[[#This Row],[Type of Leave]]</f>
        <v>1 SL</v>
      </c>
      <c r="L2319" s="23">
        <f ca="1">NETWORKDAYS(LeaveTracker[[#This Row],[Start Date]],LeaveTracker[[#This Row],[End Date]],lstHolidays)</f>
        <v>1</v>
      </c>
      <c r="M2319" s="27"/>
    </row>
    <row r="2320" spans="1:13" ht="30" customHeight="1" x14ac:dyDescent="0.3">
      <c r="A2320" s="27" t="s">
        <v>1190</v>
      </c>
      <c r="B2320" s="31">
        <v>44767</v>
      </c>
      <c r="C2320" s="31">
        <v>44736</v>
      </c>
      <c r="D2320" s="19" t="s">
        <v>877</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1165</v>
      </c>
      <c r="H2320" s="24" t="s">
        <v>1165</v>
      </c>
      <c r="I2320" s="57" t="s">
        <v>81</v>
      </c>
      <c r="J2320" s="43" t="s">
        <v>1152</v>
      </c>
      <c r="K2320" s="51" t="str">
        <f ca="1">LeaveTracker[[#This Row],[Days]]&amp;" "&amp;LeaveTracker[[#This Row],[Type of Leave]]</f>
        <v>1 SL</v>
      </c>
      <c r="L2320" s="23">
        <f ca="1">NETWORKDAYS(LeaveTracker[[#This Row],[Start Date]],LeaveTracker[[#This Row],[End Date]],lstHolidays)</f>
        <v>1</v>
      </c>
      <c r="M2320" s="27"/>
    </row>
    <row r="2321" spans="1:13" ht="30" customHeight="1" x14ac:dyDescent="0.3">
      <c r="A2321" s="27" t="s">
        <v>1191</v>
      </c>
      <c r="B2321" s="31">
        <v>44767</v>
      </c>
      <c r="C2321" s="31">
        <v>44725</v>
      </c>
      <c r="D2321" s="19" t="s">
        <v>877</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1116</v>
      </c>
      <c r="H2321" s="24" t="s">
        <v>1116</v>
      </c>
      <c r="I2321" s="57" t="s">
        <v>81</v>
      </c>
      <c r="J2321" s="43" t="s">
        <v>1152</v>
      </c>
      <c r="K2321" s="51" t="str">
        <f ca="1">LeaveTracker[[#This Row],[Days]]&amp;" "&amp;LeaveTracker[[#This Row],[Type of Leave]]</f>
        <v>1 SL</v>
      </c>
      <c r="L2321" s="23">
        <f ca="1">NETWORKDAYS(LeaveTracker[[#This Row],[Start Date]],LeaveTracker[[#This Row],[End Date]],lstHolidays)</f>
        <v>1</v>
      </c>
      <c r="M2321" s="27"/>
    </row>
    <row r="2322" spans="1:13" ht="30" customHeight="1" x14ac:dyDescent="0.3">
      <c r="A2322" s="27" t="s">
        <v>1202</v>
      </c>
      <c r="B2322" s="31">
        <v>44767</v>
      </c>
      <c r="C2322" s="31">
        <v>44721</v>
      </c>
      <c r="D2322" s="19" t="s">
        <v>404</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1118</v>
      </c>
      <c r="H2322" s="24" t="s">
        <v>1118</v>
      </c>
      <c r="I2322" s="57" t="s">
        <v>81</v>
      </c>
      <c r="J2322" s="43" t="s">
        <v>1152</v>
      </c>
      <c r="K2322" s="51" t="str">
        <f ca="1">LeaveTracker[[#This Row],[Days]]&amp;" "&amp;LeaveTracker[[#This Row],[Type of Leave]]</f>
        <v>1 SL</v>
      </c>
      <c r="L2322" s="23">
        <f ca="1">NETWORKDAYS(LeaveTracker[[#This Row],[Start Date]],LeaveTracker[[#This Row],[End Date]],lstHolidays)</f>
        <v>1</v>
      </c>
      <c r="M2322" s="27"/>
    </row>
    <row r="2323" spans="1:13" ht="30" customHeight="1" x14ac:dyDescent="0.3">
      <c r="A2323" s="27" t="s">
        <v>1203</v>
      </c>
      <c r="B2323" s="31">
        <v>44767</v>
      </c>
      <c r="C2323" s="31">
        <v>44740</v>
      </c>
      <c r="D2323" s="19" t="s">
        <v>521</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1142</v>
      </c>
      <c r="H2323" s="24" t="s">
        <v>1142</v>
      </c>
      <c r="I2323" s="57" t="s">
        <v>81</v>
      </c>
      <c r="J2323" s="43" t="s">
        <v>1152</v>
      </c>
      <c r="K2323" s="51" t="str">
        <f ca="1">LeaveTracker[[#This Row],[Days]]&amp;" "&amp;LeaveTracker[[#This Row],[Type of Leave]]</f>
        <v>1 SL</v>
      </c>
      <c r="L2323" s="23">
        <f ca="1">NETWORKDAYS(LeaveTracker[[#This Row],[Start Date]],LeaveTracker[[#This Row],[End Date]],lstHolidays)</f>
        <v>1</v>
      </c>
      <c r="M2323" s="27"/>
    </row>
    <row r="2324" spans="1:13" ht="30" customHeight="1" x14ac:dyDescent="0.3">
      <c r="A2324" s="27" t="s">
        <v>1204</v>
      </c>
      <c r="B2324" s="31">
        <v>44767</v>
      </c>
      <c r="C2324" s="31">
        <v>44740</v>
      </c>
      <c r="D2324" s="19" t="s">
        <v>1011</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1165</v>
      </c>
      <c r="H2324" s="24" t="s">
        <v>1165</v>
      </c>
      <c r="I2324" s="57" t="s">
        <v>81</v>
      </c>
      <c r="J2324" s="43" t="s">
        <v>1152</v>
      </c>
      <c r="K2324" s="51" t="str">
        <f ca="1">LeaveTracker[[#This Row],[Days]]&amp;" "&amp;LeaveTracker[[#This Row],[Type of Leave]]</f>
        <v>1 SL</v>
      </c>
      <c r="L2324" s="23">
        <f ca="1">NETWORKDAYS(LeaveTracker[[#This Row],[Start Date]],LeaveTracker[[#This Row],[End Date]],lstHolidays)</f>
        <v>1</v>
      </c>
      <c r="M2324" s="27"/>
    </row>
    <row r="2325" spans="1:13" ht="30" customHeight="1" x14ac:dyDescent="0.3">
      <c r="A2325" s="27" t="s">
        <v>1205</v>
      </c>
      <c r="B2325" s="31">
        <v>44767</v>
      </c>
      <c r="C2325" s="31">
        <v>44734</v>
      </c>
      <c r="D2325" s="19" t="s">
        <v>373</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1122</v>
      </c>
      <c r="H2325" s="24" t="s">
        <v>1122</v>
      </c>
      <c r="I2325" s="57" t="s">
        <v>299</v>
      </c>
      <c r="J2325" s="43" t="s">
        <v>105</v>
      </c>
      <c r="K2325" s="51" t="str">
        <f ca="1">LeaveTracker[[#This Row],[Days]]&amp;" "&amp;LeaveTracker[[#This Row],[Type of Leave]]</f>
        <v>1 OTHER</v>
      </c>
      <c r="L2325" s="23">
        <f ca="1">NETWORKDAYS(LeaveTracker[[#This Row],[Start Date]],LeaveTracker[[#This Row],[End Date]],lstHolidays)</f>
        <v>1</v>
      </c>
      <c r="M2325" s="27"/>
    </row>
    <row r="2326" spans="1:13" ht="30" customHeight="1" x14ac:dyDescent="0.3">
      <c r="A2326" s="27" t="s">
        <v>1206</v>
      </c>
      <c r="B2326" s="31">
        <v>44767</v>
      </c>
      <c r="C2326" s="31">
        <v>44740</v>
      </c>
      <c r="D2326" s="19" t="s">
        <v>373</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1144</v>
      </c>
      <c r="H2326" s="24" t="s">
        <v>1144</v>
      </c>
      <c r="I2326" s="57" t="s">
        <v>81</v>
      </c>
      <c r="J2326" s="43" t="s">
        <v>1152</v>
      </c>
      <c r="K2326" s="51" t="str">
        <f ca="1">LeaveTracker[[#This Row],[Days]]&amp;" "&amp;LeaveTracker[[#This Row],[Type of Leave]]</f>
        <v>1 SL</v>
      </c>
      <c r="L2326" s="23">
        <f ca="1">NETWORKDAYS(LeaveTracker[[#This Row],[Start Date]],LeaveTracker[[#This Row],[End Date]],lstHolidays)</f>
        <v>1</v>
      </c>
      <c r="M2326" s="27"/>
    </row>
    <row r="2327" spans="1:13" ht="30" customHeight="1" x14ac:dyDescent="0.3">
      <c r="A2327" s="27" t="s">
        <v>1207</v>
      </c>
      <c r="B2327" s="31">
        <v>44767</v>
      </c>
      <c r="C2327" s="31">
        <v>44735</v>
      </c>
      <c r="D2327" s="19" t="s">
        <v>1229</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1144</v>
      </c>
      <c r="H2327" s="24" t="s">
        <v>1156</v>
      </c>
      <c r="I2327" s="57" t="s">
        <v>299</v>
      </c>
      <c r="J2327" s="43" t="s">
        <v>275</v>
      </c>
      <c r="K2327" s="51" t="str">
        <f ca="1">LeaveTracker[[#This Row],[Days]]&amp;" "&amp;LeaveTracker[[#This Row],[Type of Leave]]</f>
        <v>2 OTHER</v>
      </c>
      <c r="L2327" s="23">
        <f ca="1">NETWORKDAYS(LeaveTracker[[#This Row],[Start Date]],LeaveTracker[[#This Row],[End Date]],lstHolidays)</f>
        <v>2</v>
      </c>
      <c r="M2327" s="27"/>
    </row>
    <row r="2328" spans="1:13" ht="30" customHeight="1" x14ac:dyDescent="0.3">
      <c r="A2328" s="27" t="s">
        <v>1208</v>
      </c>
      <c r="B2328" s="31">
        <v>44767</v>
      </c>
      <c r="C2328" s="31">
        <v>44739</v>
      </c>
      <c r="D2328" s="19" t="s">
        <v>1075</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1144</v>
      </c>
      <c r="H2328" s="24" t="s">
        <v>1144</v>
      </c>
      <c r="I2328" s="57" t="s">
        <v>299</v>
      </c>
      <c r="J2328" s="43" t="s">
        <v>105</v>
      </c>
      <c r="K2328" s="51" t="str">
        <f ca="1">LeaveTracker[[#This Row],[Days]]&amp;" "&amp;LeaveTracker[[#This Row],[Type of Leave]]</f>
        <v>1 OTHER</v>
      </c>
      <c r="L2328" s="23">
        <f ca="1">NETWORKDAYS(LeaveTracker[[#This Row],[Start Date]],LeaveTracker[[#This Row],[End Date]],lstHolidays)</f>
        <v>1</v>
      </c>
      <c r="M2328" s="27"/>
    </row>
    <row r="2329" spans="1:13" ht="30" customHeight="1" x14ac:dyDescent="0.3">
      <c r="A2329" s="27" t="s">
        <v>1209</v>
      </c>
      <c r="B2329" s="31">
        <v>44767</v>
      </c>
      <c r="C2329" s="31">
        <v>44698</v>
      </c>
      <c r="D2329" s="19" t="s">
        <v>1224</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1236</v>
      </c>
      <c r="H2329" s="24" t="s">
        <v>1143</v>
      </c>
      <c r="I2329" s="57" t="s">
        <v>82</v>
      </c>
      <c r="J2329" s="43" t="s">
        <v>1152</v>
      </c>
      <c r="K2329" s="51" t="str">
        <f ca="1">LeaveTracker[[#This Row],[Days]]&amp;" "&amp;LeaveTracker[[#This Row],[Type of Leave]]</f>
        <v>3 VL</v>
      </c>
      <c r="L2329" s="23">
        <f ca="1">NETWORKDAYS(LeaveTracker[[#This Row],[Start Date]],LeaveTracker[[#This Row],[End Date]],lstHolidays)</f>
        <v>3</v>
      </c>
      <c r="M2329" s="27"/>
    </row>
    <row r="2330" spans="1:13" ht="30" customHeight="1" x14ac:dyDescent="0.3">
      <c r="A2330" s="27" t="s">
        <v>1209</v>
      </c>
      <c r="B2330" s="31">
        <v>44767</v>
      </c>
      <c r="C2330" s="31">
        <v>44698</v>
      </c>
      <c r="D2330" s="19" t="s">
        <v>1224</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1237</v>
      </c>
      <c r="H2330" s="24" t="s">
        <v>1238</v>
      </c>
      <c r="I2330" s="57" t="s">
        <v>82</v>
      </c>
      <c r="J2330" s="43" t="s">
        <v>1152</v>
      </c>
      <c r="K2330" s="51" t="str">
        <f ca="1">LeaveTracker[[#This Row],[Days]]&amp;" "&amp;LeaveTracker[[#This Row],[Type of Leave]]</f>
        <v>5 VL</v>
      </c>
      <c r="L2330" s="23">
        <f ca="1">NETWORKDAYS(LeaveTracker[[#This Row],[Start Date]],LeaveTracker[[#This Row],[End Date]],lstHolidays)</f>
        <v>5</v>
      </c>
      <c r="M2330" s="27"/>
    </row>
    <row r="2331" spans="1:13" ht="30" customHeight="1" x14ac:dyDescent="0.3">
      <c r="A2331" s="27" t="s">
        <v>1209</v>
      </c>
      <c r="B2331" s="31">
        <v>44767</v>
      </c>
      <c r="C2331" s="31">
        <v>44698</v>
      </c>
      <c r="D2331" s="19" t="s">
        <v>1224</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1139</v>
      </c>
      <c r="H2331" s="24" t="s">
        <v>1148</v>
      </c>
      <c r="I2331" s="57" t="s">
        <v>82</v>
      </c>
      <c r="J2331" s="43" t="s">
        <v>1239</v>
      </c>
      <c r="K2331" s="51" t="str">
        <f ca="1">LeaveTracker[[#This Row],[Days]]&amp;" "&amp;LeaveTracker[[#This Row],[Type of Leave]]</f>
        <v>3 VL</v>
      </c>
      <c r="L2331" s="23">
        <f ca="1">NETWORKDAYS(LeaveTracker[[#This Row],[Start Date]],LeaveTracker[[#This Row],[End Date]],lstHolidays)</f>
        <v>3</v>
      </c>
      <c r="M2331" s="27"/>
    </row>
    <row r="2332" spans="1:13" ht="30" customHeight="1" x14ac:dyDescent="0.3">
      <c r="A2332" s="27" t="s">
        <v>1210</v>
      </c>
      <c r="B2332" s="31">
        <v>44767</v>
      </c>
      <c r="C2332" s="31">
        <v>44698</v>
      </c>
      <c r="D2332" s="19" t="s">
        <v>1224</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1240</v>
      </c>
      <c r="H2332" s="24" t="s">
        <v>1241</v>
      </c>
      <c r="I2332" s="57" t="s">
        <v>299</v>
      </c>
      <c r="J2332" s="43" t="s">
        <v>1242</v>
      </c>
      <c r="K2332" s="51" t="str">
        <f ca="1">LeaveTracker[[#This Row],[Days]]&amp;" "&amp;LeaveTracker[[#This Row],[Type of Leave]]</f>
        <v>17 OTHER</v>
      </c>
      <c r="L2332" s="23">
        <f ca="1">NETWORKDAYS(LeaveTracker[[#This Row],[Start Date]],LeaveTracker[[#This Row],[End Date]],lstHolidays)</f>
        <v>17</v>
      </c>
      <c r="M2332" s="27"/>
    </row>
    <row r="2333" spans="1:13" ht="30" customHeight="1" x14ac:dyDescent="0.3">
      <c r="A2333" s="27" t="s">
        <v>1211</v>
      </c>
      <c r="B2333" s="31">
        <v>44767</v>
      </c>
      <c r="C2333" s="31">
        <v>44711</v>
      </c>
      <c r="D2333" s="19" t="s">
        <v>917</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1121</v>
      </c>
      <c r="H2333" s="24" t="s">
        <v>1116</v>
      </c>
      <c r="I2333" s="57" t="s">
        <v>82</v>
      </c>
      <c r="J2333" s="43" t="s">
        <v>1152</v>
      </c>
      <c r="K2333" s="51" t="str">
        <f ca="1">LeaveTracker[[#This Row],[Days]]&amp;" "&amp;LeaveTracker[[#This Row],[Type of Leave]]</f>
        <v>5 VL</v>
      </c>
      <c r="L2333" s="23">
        <f ca="1">NETWORKDAYS(LeaveTracker[[#This Row],[Start Date]],LeaveTracker[[#This Row],[End Date]],lstHolidays)</f>
        <v>5</v>
      </c>
      <c r="M2333" s="27"/>
    </row>
    <row r="2334" spans="1:13" ht="30" customHeight="1" x14ac:dyDescent="0.3">
      <c r="A2334" s="27" t="s">
        <v>1211</v>
      </c>
      <c r="B2334" s="31">
        <v>44767</v>
      </c>
      <c r="C2334" s="31">
        <v>44711</v>
      </c>
      <c r="D2334" s="19" t="s">
        <v>917</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1119</v>
      </c>
      <c r="H2334" s="24" t="s">
        <v>1114</v>
      </c>
      <c r="I2334" s="57" t="s">
        <v>82</v>
      </c>
      <c r="J2334" s="43" t="s">
        <v>1152</v>
      </c>
      <c r="K2334" s="51" t="str">
        <f ca="1">LeaveTracker[[#This Row],[Days]]&amp;" "&amp;LeaveTracker[[#This Row],[Type of Leave]]</f>
        <v>5 VL</v>
      </c>
      <c r="L2334" s="23">
        <f ca="1">NETWORKDAYS(LeaveTracker[[#This Row],[Start Date]],LeaveTracker[[#This Row],[End Date]],lstHolidays)</f>
        <v>5</v>
      </c>
      <c r="M2334" s="27"/>
    </row>
    <row r="2335" spans="1:13" ht="30" customHeight="1" x14ac:dyDescent="0.3">
      <c r="A2335" s="27" t="s">
        <v>1211</v>
      </c>
      <c r="B2335" s="31">
        <v>44767</v>
      </c>
      <c r="C2335" s="31">
        <v>44711</v>
      </c>
      <c r="D2335" s="19" t="s">
        <v>917</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1120</v>
      </c>
      <c r="H2335" s="24" t="s">
        <v>1142</v>
      </c>
      <c r="I2335" s="57" t="s">
        <v>82</v>
      </c>
      <c r="J2335" s="43" t="s">
        <v>1152</v>
      </c>
      <c r="K2335" s="51" t="str">
        <f ca="1">LeaveTracker[[#This Row],[Days]]&amp;" "&amp;LeaveTracker[[#This Row],[Type of Leave]]</f>
        <v>5 VL</v>
      </c>
      <c r="L2335" s="23">
        <f ca="1">NETWORKDAYS(LeaveTracker[[#This Row],[Start Date]],LeaveTracker[[#This Row],[End Date]],lstHolidays)</f>
        <v>5</v>
      </c>
      <c r="M2335" s="27"/>
    </row>
    <row r="2336" spans="1:13" ht="30" customHeight="1" x14ac:dyDescent="0.3">
      <c r="A2336" s="27" t="s">
        <v>1212</v>
      </c>
      <c r="B2336" s="31">
        <v>44767</v>
      </c>
      <c r="C2336" s="31">
        <v>44721</v>
      </c>
      <c r="D2336" s="20" t="s">
        <v>877</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1160</v>
      </c>
      <c r="H2336" s="24" t="s">
        <v>1160</v>
      </c>
      <c r="I2336" s="57" t="s">
        <v>81</v>
      </c>
      <c r="J2336" s="43" t="s">
        <v>1152</v>
      </c>
      <c r="K2336" s="51" t="str">
        <f ca="1">LeaveTracker[[#This Row],[Days]]&amp;" "&amp;LeaveTracker[[#This Row],[Type of Leave]]</f>
        <v>1 SL</v>
      </c>
      <c r="L2336" s="23">
        <f ca="1">NETWORKDAYS(LeaveTracker[[#This Row],[Start Date]],LeaveTracker[[#This Row],[End Date]],lstHolidays)</f>
        <v>1</v>
      </c>
      <c r="M2336" s="27"/>
    </row>
    <row r="2337" spans="1:13" ht="30" customHeight="1" x14ac:dyDescent="0.3">
      <c r="A2337" s="27" t="s">
        <v>1213</v>
      </c>
      <c r="B2337" s="31">
        <v>44767</v>
      </c>
      <c r="C2337" s="31">
        <v>44718</v>
      </c>
      <c r="D2337" s="19" t="s">
        <v>1225</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1118</v>
      </c>
      <c r="H2337" s="24" t="s">
        <v>1118</v>
      </c>
      <c r="I2337" s="57" t="s">
        <v>299</v>
      </c>
      <c r="J2337" s="43" t="s">
        <v>105</v>
      </c>
      <c r="K2337" s="51" t="str">
        <f ca="1">LeaveTracker[[#This Row],[Days]]&amp;" "&amp;LeaveTracker[[#This Row],[Type of Leave]]</f>
        <v>1 OTHER</v>
      </c>
      <c r="L2337" s="23">
        <f ca="1">NETWORKDAYS(LeaveTracker[[#This Row],[Start Date]],LeaveTracker[[#This Row],[End Date]],lstHolidays)</f>
        <v>1</v>
      </c>
      <c r="M2337" s="27"/>
    </row>
    <row r="2338" spans="1:13" ht="30" customHeight="1" x14ac:dyDescent="0.3">
      <c r="A2338" s="27" t="s">
        <v>1214</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1118</v>
      </c>
      <c r="H2338" s="24" t="s">
        <v>1118</v>
      </c>
      <c r="I2338" s="57" t="s">
        <v>81</v>
      </c>
      <c r="J2338" s="43" t="s">
        <v>1152</v>
      </c>
      <c r="K2338" s="51" t="str">
        <f ca="1">LeaveTracker[[#This Row],[Days]]&amp;" "&amp;LeaveTracker[[#This Row],[Type of Leave]]</f>
        <v>1 SL</v>
      </c>
      <c r="L2338" s="23">
        <f ca="1">NETWORKDAYS(LeaveTracker[[#This Row],[Start Date]],LeaveTracker[[#This Row],[End Date]],lstHolidays)</f>
        <v>1</v>
      </c>
      <c r="M2338" s="27"/>
    </row>
    <row r="2339" spans="1:13" ht="30" customHeight="1" x14ac:dyDescent="0.3">
      <c r="A2339" s="27" t="s">
        <v>1215</v>
      </c>
      <c r="B2339" s="31">
        <v>44767</v>
      </c>
      <c r="C2339" s="31">
        <v>44720</v>
      </c>
      <c r="D2339" s="19" t="s">
        <v>697</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1119</v>
      </c>
      <c r="H2339" s="24" t="s">
        <v>1114</v>
      </c>
      <c r="I2339" s="57" t="s">
        <v>82</v>
      </c>
      <c r="J2339" s="43" t="s">
        <v>1152</v>
      </c>
      <c r="K2339" s="51" t="str">
        <f ca="1">LeaveTracker[[#This Row],[Days]]&amp;" "&amp;LeaveTracker[[#This Row],[Type of Leave]]</f>
        <v>5 VL</v>
      </c>
      <c r="L2339" s="23">
        <f ca="1">NETWORKDAYS(LeaveTracker[[#This Row],[Start Date]],LeaveTracker[[#This Row],[End Date]],lstHolidays)</f>
        <v>5</v>
      </c>
      <c r="M2339" s="27"/>
    </row>
    <row r="2340" spans="1:13" ht="30" customHeight="1" x14ac:dyDescent="0.3">
      <c r="A2340" s="27" t="s">
        <v>1215</v>
      </c>
      <c r="B2340" s="31">
        <v>44767</v>
      </c>
      <c r="C2340" s="31">
        <v>44720</v>
      </c>
      <c r="D2340" s="19" t="s">
        <v>697</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1120</v>
      </c>
      <c r="H2340" s="24" t="s">
        <v>1120</v>
      </c>
      <c r="I2340" s="57" t="s">
        <v>82</v>
      </c>
      <c r="J2340" s="43" t="s">
        <v>1152</v>
      </c>
      <c r="K2340" s="51" t="str">
        <f ca="1">LeaveTracker[[#This Row],[Days]]&amp;" "&amp;LeaveTracker[[#This Row],[Type of Leave]]</f>
        <v>1 VL</v>
      </c>
      <c r="L2340" s="23">
        <f ca="1">NETWORKDAYS(LeaveTracker[[#This Row],[Start Date]],LeaveTracker[[#This Row],[End Date]],lstHolidays)</f>
        <v>1</v>
      </c>
      <c r="M2340" s="27"/>
    </row>
    <row r="2341" spans="1:13" ht="30" customHeight="1" x14ac:dyDescent="0.3">
      <c r="A2341" s="27" t="s">
        <v>1215</v>
      </c>
      <c r="B2341" s="31">
        <v>44767</v>
      </c>
      <c r="C2341" s="31">
        <v>44720</v>
      </c>
      <c r="D2341" s="19" t="s">
        <v>697</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1127</v>
      </c>
      <c r="H2341" s="24" t="s">
        <v>1142</v>
      </c>
      <c r="I2341" s="57" t="s">
        <v>82</v>
      </c>
      <c r="J2341" s="43" t="s">
        <v>1152</v>
      </c>
      <c r="K2341" s="51" t="str">
        <f ca="1">LeaveTracker[[#This Row],[Days]]&amp;" "&amp;LeaveTracker[[#This Row],[Type of Leave]]</f>
        <v>3 VL</v>
      </c>
      <c r="L2341" s="23">
        <f ca="1">NETWORKDAYS(LeaveTracker[[#This Row],[Start Date]],LeaveTracker[[#This Row],[End Date]],lstHolidays)</f>
        <v>3</v>
      </c>
      <c r="M2341" s="27"/>
    </row>
    <row r="2342" spans="1:13" ht="30" customHeight="1" x14ac:dyDescent="0.3">
      <c r="A2342" s="27" t="s">
        <v>1215</v>
      </c>
      <c r="B2342" s="31">
        <v>44767</v>
      </c>
      <c r="C2342" s="31">
        <v>44720</v>
      </c>
      <c r="D2342" s="19" t="s">
        <v>697</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1144</v>
      </c>
      <c r="H2342" s="24" t="s">
        <v>1122</v>
      </c>
      <c r="I2342" s="57" t="s">
        <v>82</v>
      </c>
      <c r="J2342" s="43" t="s">
        <v>1152</v>
      </c>
      <c r="K2342" s="51" t="str">
        <f ca="1">LeaveTracker[[#This Row],[Days]]&amp;" "&amp;LeaveTracker[[#This Row],[Type of Leave]]</f>
        <v>4 VL</v>
      </c>
      <c r="L2342" s="23">
        <f ca="1">NETWORKDAYS(LeaveTracker[[#This Row],[Start Date]],LeaveTracker[[#This Row],[End Date]],lstHolidays)</f>
        <v>4</v>
      </c>
      <c r="M2342" s="27"/>
    </row>
    <row r="2343" spans="1:13" ht="30" customHeight="1" x14ac:dyDescent="0.3">
      <c r="A2343" s="27" t="s">
        <v>1216</v>
      </c>
      <c r="B2343" s="31">
        <v>44767</v>
      </c>
      <c r="C2343" s="31">
        <v>44722</v>
      </c>
      <c r="D2343" s="19" t="s">
        <v>697</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1160</v>
      </c>
      <c r="H2343" s="24" t="s">
        <v>1116</v>
      </c>
      <c r="I2343" s="57" t="s">
        <v>81</v>
      </c>
      <c r="J2343" s="43" t="s">
        <v>1152</v>
      </c>
      <c r="K2343" s="51" t="str">
        <f ca="1">LeaveTracker[[#This Row],[Days]]&amp;" "&amp;LeaveTracker[[#This Row],[Type of Leave]]</f>
        <v>3 SL</v>
      </c>
      <c r="L2343" s="23">
        <f ca="1">NETWORKDAYS(LeaveTracker[[#This Row],[Start Date]],LeaveTracker[[#This Row],[End Date]],lstHolidays)</f>
        <v>3</v>
      </c>
      <c r="M2343" s="27"/>
    </row>
    <row r="2344" spans="1:13" ht="30" customHeight="1" x14ac:dyDescent="0.3">
      <c r="A2344" s="27" t="s">
        <v>1217</v>
      </c>
      <c r="B2344" s="31">
        <v>44767</v>
      </c>
      <c r="C2344" s="31">
        <v>44723</v>
      </c>
      <c r="D2344" s="19" t="s">
        <v>269</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1142</v>
      </c>
      <c r="H2344" s="24" t="s">
        <v>1156</v>
      </c>
      <c r="I2344" s="57" t="s">
        <v>82</v>
      </c>
      <c r="J2344" s="43" t="s">
        <v>1152</v>
      </c>
      <c r="K2344" s="51" t="str">
        <f ca="1">LeaveTracker[[#This Row],[Days]]&amp;" "&amp;LeaveTracker[[#This Row],[Type of Leave]]</f>
        <v>3 VL</v>
      </c>
      <c r="L2344" s="23">
        <f ca="1">NETWORKDAYS(LeaveTracker[[#This Row],[Start Date]],LeaveTracker[[#This Row],[End Date]],lstHolidays)</f>
        <v>3</v>
      </c>
      <c r="M2344" s="27"/>
    </row>
    <row r="2345" spans="1:13" ht="30" customHeight="1" x14ac:dyDescent="0.3">
      <c r="A2345" s="27" t="s">
        <v>1218</v>
      </c>
      <c r="B2345" s="31">
        <v>44767</v>
      </c>
      <c r="C2345" s="31">
        <v>44723</v>
      </c>
      <c r="D2345" s="19" t="s">
        <v>678</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1144</v>
      </c>
      <c r="H2345" s="24" t="s">
        <v>1144</v>
      </c>
      <c r="I2345" s="57" t="s">
        <v>299</v>
      </c>
      <c r="J2345" s="43" t="s">
        <v>105</v>
      </c>
      <c r="K2345" s="51" t="str">
        <f ca="1">LeaveTracker[[#This Row],[Days]]&amp;" "&amp;LeaveTracker[[#This Row],[Type of Leave]]</f>
        <v>1 OTHER</v>
      </c>
      <c r="L2345" s="23">
        <f ca="1">NETWORKDAYS(LeaveTracker[[#This Row],[Start Date]],LeaveTracker[[#This Row],[End Date]],lstHolidays)</f>
        <v>1</v>
      </c>
      <c r="M2345" s="27"/>
    </row>
    <row r="2346" spans="1:13" ht="30" customHeight="1" x14ac:dyDescent="0.3">
      <c r="A2346" s="27" t="s">
        <v>1219</v>
      </c>
      <c r="B2346" s="31">
        <v>44767</v>
      </c>
      <c r="C2346" s="31">
        <v>44735</v>
      </c>
      <c r="D2346" s="19" t="s">
        <v>1226</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1157</v>
      </c>
      <c r="H2346" s="24" t="s">
        <v>1157</v>
      </c>
      <c r="I2346" s="57" t="s">
        <v>299</v>
      </c>
      <c r="J2346" s="43" t="s">
        <v>105</v>
      </c>
      <c r="K2346" s="51" t="str">
        <f ca="1">LeaveTracker[[#This Row],[Days]]&amp;" "&amp;LeaveTracker[[#This Row],[Type of Leave]]</f>
        <v>0 OTHER</v>
      </c>
      <c r="L2346" s="23">
        <f ca="1">NETWORKDAYS(LeaveTracker[[#This Row],[Start Date]],LeaveTracker[[#This Row],[End Date]],lstHolidays)</f>
        <v>0</v>
      </c>
      <c r="M2346" s="27"/>
    </row>
    <row r="2347" spans="1:13" ht="30" customHeight="1" x14ac:dyDescent="0.3">
      <c r="A2347" s="27" t="s">
        <v>1220</v>
      </c>
      <c r="B2347" s="31">
        <v>44767</v>
      </c>
      <c r="C2347" s="31">
        <v>44722</v>
      </c>
      <c r="D2347" s="19" t="s">
        <v>349</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1121</v>
      </c>
      <c r="H2347" s="24" t="s">
        <v>1121</v>
      </c>
      <c r="I2347" s="57" t="s">
        <v>81</v>
      </c>
      <c r="J2347" s="43" t="s">
        <v>1152</v>
      </c>
      <c r="K2347" s="51" t="str">
        <f ca="1">LeaveTracker[[#This Row],[Days]]&amp;" "&amp;LeaveTracker[[#This Row],[Type of Leave]]</f>
        <v>1 SL</v>
      </c>
      <c r="L2347" s="23">
        <f ca="1">NETWORKDAYS(LeaveTracker[[#This Row],[Start Date]],LeaveTracker[[#This Row],[End Date]],lstHolidays)</f>
        <v>1</v>
      </c>
      <c r="M2347" s="27"/>
    </row>
    <row r="2348" spans="1:13" ht="30" customHeight="1" x14ac:dyDescent="0.3">
      <c r="A2348" s="27" t="s">
        <v>1220</v>
      </c>
      <c r="B2348" s="31">
        <v>44767</v>
      </c>
      <c r="C2348" s="31">
        <v>44722</v>
      </c>
      <c r="D2348" s="19" t="s">
        <v>349</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1113</v>
      </c>
      <c r="H2348" s="24" t="s">
        <v>1113</v>
      </c>
      <c r="I2348" s="57" t="s">
        <v>81</v>
      </c>
      <c r="J2348" s="43" t="s">
        <v>1152</v>
      </c>
      <c r="K2348" s="51" t="str">
        <f ca="1">LeaveTracker[[#This Row],[Days]]&amp;" "&amp;LeaveTracker[[#This Row],[Type of Leave]]</f>
        <v>1 SL</v>
      </c>
      <c r="L2348" s="23">
        <f ca="1">NETWORKDAYS(LeaveTracker[[#This Row],[Start Date]],LeaveTracker[[#This Row],[End Date]],lstHolidays)</f>
        <v>1</v>
      </c>
      <c r="M2348" s="27"/>
    </row>
    <row r="2349" spans="1:13" ht="30" customHeight="1" x14ac:dyDescent="0.3">
      <c r="A2349" s="27" t="s">
        <v>1221</v>
      </c>
      <c r="B2349" s="31">
        <v>44767</v>
      </c>
      <c r="C2349" s="31">
        <v>44722</v>
      </c>
      <c r="D2349" s="19" t="s">
        <v>1020</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1114</v>
      </c>
      <c r="H2349" s="24" t="s">
        <v>1114</v>
      </c>
      <c r="I2349" s="57" t="s">
        <v>82</v>
      </c>
      <c r="J2349" s="43" t="s">
        <v>1152</v>
      </c>
      <c r="K2349" s="51" t="str">
        <f ca="1">LeaveTracker[[#This Row],[Days]]&amp;" "&amp;LeaveTracker[[#This Row],[Type of Leave]]</f>
        <v>1 VL</v>
      </c>
      <c r="L2349" s="23">
        <f ca="1">NETWORKDAYS(LeaveTracker[[#This Row],[Start Date]],LeaveTracker[[#This Row],[End Date]],lstHolidays)</f>
        <v>1</v>
      </c>
      <c r="M2349" s="27"/>
    </row>
    <row r="2350" spans="1:13" ht="30" customHeight="1" x14ac:dyDescent="0.3">
      <c r="A2350" s="27" t="s">
        <v>1221</v>
      </c>
      <c r="B2350" s="31">
        <v>44767</v>
      </c>
      <c r="C2350" s="31">
        <v>44722</v>
      </c>
      <c r="D2350" s="19" t="s">
        <v>1020</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1144</v>
      </c>
      <c r="H2350" s="24" t="s">
        <v>1144</v>
      </c>
      <c r="I2350" s="57" t="s">
        <v>82</v>
      </c>
      <c r="J2350" s="43" t="s">
        <v>1152</v>
      </c>
      <c r="K2350" s="51" t="str">
        <f ca="1">LeaveTracker[[#This Row],[Days]]&amp;" "&amp;LeaveTracker[[#This Row],[Type of Leave]]</f>
        <v>1 VL</v>
      </c>
      <c r="L2350" s="23">
        <f ca="1">NETWORKDAYS(LeaveTracker[[#This Row],[Start Date]],LeaveTracker[[#This Row],[End Date]],lstHolidays)</f>
        <v>1</v>
      </c>
      <c r="M2350" s="27"/>
    </row>
    <row r="2351" spans="1:13" ht="30" customHeight="1" x14ac:dyDescent="0.3">
      <c r="A2351" s="27" t="s">
        <v>1222</v>
      </c>
      <c r="B2351" s="31">
        <v>44767</v>
      </c>
      <c r="C2351" s="31">
        <v>44725</v>
      </c>
      <c r="D2351" s="19" t="s">
        <v>662</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1120</v>
      </c>
      <c r="H2351" s="24" t="s">
        <v>1120</v>
      </c>
      <c r="I2351" s="57" t="s">
        <v>299</v>
      </c>
      <c r="J2351" s="43" t="s">
        <v>105</v>
      </c>
      <c r="K2351" s="51" t="str">
        <f ca="1">LeaveTracker[[#This Row],[Days]]&amp;" "&amp;LeaveTracker[[#This Row],[Type of Leave]]</f>
        <v>1 OTHER</v>
      </c>
      <c r="L2351" s="23">
        <f ca="1">NETWORKDAYS(LeaveTracker[[#This Row],[Start Date]],LeaveTracker[[#This Row],[End Date]],lstHolidays)</f>
        <v>1</v>
      </c>
      <c r="M2351" s="27"/>
    </row>
    <row r="2352" spans="1:13" ht="30" customHeight="1" x14ac:dyDescent="0.3">
      <c r="A2352" s="27" t="s">
        <v>1243</v>
      </c>
      <c r="B2352" s="31">
        <v>44767</v>
      </c>
      <c r="C2352" s="31">
        <v>44736</v>
      </c>
      <c r="D2352" s="19" t="s">
        <v>298</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1148</v>
      </c>
      <c r="H2352" s="24" t="s">
        <v>1122</v>
      </c>
      <c r="I2352" s="57" t="s">
        <v>81</v>
      </c>
      <c r="J2352" s="43" t="s">
        <v>1152</v>
      </c>
      <c r="K2352" s="51" t="str">
        <f ca="1">LeaveTracker[[#This Row],[Days]]&amp;" "&amp;LeaveTracker[[#This Row],[Type of Leave]]</f>
        <v>22 SL</v>
      </c>
      <c r="L2352" s="23">
        <f ca="1">NETWORKDAYS(LeaveTracker[[#This Row],[Start Date]],LeaveTracker[[#This Row],[End Date]],lstHolidays)</f>
        <v>22</v>
      </c>
      <c r="M2352" s="27"/>
    </row>
    <row r="2353" spans="1:13" ht="30" customHeight="1" x14ac:dyDescent="0.3">
      <c r="A2353" s="27" t="s">
        <v>1244</v>
      </c>
      <c r="B2353" s="31">
        <v>44767</v>
      </c>
      <c r="C2353" s="31">
        <v>44734</v>
      </c>
      <c r="D2353" s="19" t="s">
        <v>364</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1120</v>
      </c>
      <c r="H2353" s="24" t="s">
        <v>1120</v>
      </c>
      <c r="I2353" s="57" t="s">
        <v>81</v>
      </c>
      <c r="J2353" s="43" t="s">
        <v>1152</v>
      </c>
      <c r="K2353" s="51" t="str">
        <f ca="1">LeaveTracker[[#This Row],[Days]]&amp;" "&amp;LeaveTracker[[#This Row],[Type of Leave]]</f>
        <v>1 SL</v>
      </c>
      <c r="L2353" s="23">
        <f ca="1">NETWORKDAYS(LeaveTracker[[#This Row],[Start Date]],LeaveTracker[[#This Row],[End Date]],lstHolidays)</f>
        <v>1</v>
      </c>
      <c r="M2353" s="27"/>
    </row>
    <row r="2354" spans="1:13" ht="30" customHeight="1" x14ac:dyDescent="0.3">
      <c r="A2354" s="27" t="s">
        <v>1245</v>
      </c>
      <c r="B2354" s="31">
        <v>44767</v>
      </c>
      <c r="C2354" s="31">
        <v>44720</v>
      </c>
      <c r="D2354" s="19" t="s">
        <v>871</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1121</v>
      </c>
      <c r="H2354" s="24" t="s">
        <v>1121</v>
      </c>
      <c r="I2354" s="57" t="s">
        <v>81</v>
      </c>
      <c r="J2354" s="43" t="s">
        <v>1152</v>
      </c>
      <c r="K2354" s="51" t="str">
        <f ca="1">LeaveTracker[[#This Row],[Days]]&amp;" "&amp;LeaveTracker[[#This Row],[Type of Leave]]</f>
        <v>1 SL</v>
      </c>
      <c r="L2354" s="23">
        <f ca="1">NETWORKDAYS(LeaveTracker[[#This Row],[Start Date]],LeaveTracker[[#This Row],[End Date]],lstHolidays)</f>
        <v>1</v>
      </c>
      <c r="M2354" s="27"/>
    </row>
    <row r="2355" spans="1:13" ht="30" customHeight="1" x14ac:dyDescent="0.3">
      <c r="A2355" s="27" t="s">
        <v>1246</v>
      </c>
      <c r="B2355" s="31">
        <v>44767</v>
      </c>
      <c r="C2355" s="31">
        <v>44720</v>
      </c>
      <c r="D2355" s="19" t="s">
        <v>871</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1148</v>
      </c>
      <c r="H2355" s="24" t="s">
        <v>1148</v>
      </c>
      <c r="I2355" s="57" t="s">
        <v>81</v>
      </c>
      <c r="J2355" s="43" t="s">
        <v>1152</v>
      </c>
      <c r="K2355" s="51" t="str">
        <f ca="1">LeaveTracker[[#This Row],[Days]]&amp;" "&amp;LeaveTracker[[#This Row],[Type of Leave]]</f>
        <v>1 SL</v>
      </c>
      <c r="L2355" s="23">
        <f ca="1">NETWORKDAYS(LeaveTracker[[#This Row],[Start Date]],LeaveTracker[[#This Row],[End Date]],lstHolidays)</f>
        <v>1</v>
      </c>
      <c r="M2355" s="27"/>
    </row>
    <row r="2356" spans="1:13" ht="30" customHeight="1" x14ac:dyDescent="0.3">
      <c r="A2356" s="27" t="s">
        <v>1247</v>
      </c>
      <c r="B2356" s="31">
        <v>44767</v>
      </c>
      <c r="C2356" s="31">
        <v>44726</v>
      </c>
      <c r="D2356" s="19" t="s">
        <v>953</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1116</v>
      </c>
      <c r="H2356" s="24" t="s">
        <v>1116</v>
      </c>
      <c r="I2356" s="57" t="s">
        <v>81</v>
      </c>
      <c r="J2356" s="43" t="s">
        <v>1152</v>
      </c>
      <c r="K2356" s="51" t="str">
        <f ca="1">LeaveTracker[[#This Row],[Days]]&amp;" "&amp;LeaveTracker[[#This Row],[Type of Leave]]</f>
        <v>1 SL</v>
      </c>
      <c r="L2356" s="23">
        <f ca="1">NETWORKDAYS(LeaveTracker[[#This Row],[Start Date]],LeaveTracker[[#This Row],[End Date]],lstHolidays)</f>
        <v>1</v>
      </c>
      <c r="M2356" s="27"/>
    </row>
    <row r="2357" spans="1:13" ht="30" customHeight="1" x14ac:dyDescent="0.3">
      <c r="A2357" s="27" t="s">
        <v>1248</v>
      </c>
      <c r="B2357" s="31">
        <v>44767</v>
      </c>
      <c r="C2357" s="31">
        <v>44734</v>
      </c>
      <c r="D2357" s="19" t="s">
        <v>1013</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1122</v>
      </c>
      <c r="H2357" s="24" t="s">
        <v>1122</v>
      </c>
      <c r="I2357" s="57" t="s">
        <v>299</v>
      </c>
      <c r="J2357" s="43" t="s">
        <v>105</v>
      </c>
      <c r="K2357" s="51" t="str">
        <f ca="1">LeaveTracker[[#This Row],[Days]]&amp;" "&amp;LeaveTracker[[#This Row],[Type of Leave]]</f>
        <v>1 OTHER</v>
      </c>
      <c r="L2357" s="23">
        <f ca="1">NETWORKDAYS(LeaveTracker[[#This Row],[Start Date]],LeaveTracker[[#This Row],[End Date]],lstHolidays)</f>
        <v>1</v>
      </c>
      <c r="M2357" s="27"/>
    </row>
    <row r="2358" spans="1:13" ht="30" customHeight="1" x14ac:dyDescent="0.3">
      <c r="A2358" s="27" t="s">
        <v>1249</v>
      </c>
      <c r="B2358" s="31">
        <v>44767</v>
      </c>
      <c r="C2358" s="31">
        <v>44727</v>
      </c>
      <c r="D2358" s="19" t="s">
        <v>1013</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1138</v>
      </c>
      <c r="H2358" s="24" t="s">
        <v>1138</v>
      </c>
      <c r="I2358" s="57" t="s">
        <v>81</v>
      </c>
      <c r="J2358" s="43" t="s">
        <v>1152</v>
      </c>
      <c r="K2358" s="51" t="str">
        <f ca="1">LeaveTracker[[#This Row],[Days]]&amp;" "&amp;LeaveTracker[[#This Row],[Type of Leave]]</f>
        <v>1 SL</v>
      </c>
      <c r="L2358" s="23">
        <f ca="1">NETWORKDAYS(LeaveTracker[[#This Row],[Start Date]],LeaveTracker[[#This Row],[End Date]],lstHolidays)</f>
        <v>1</v>
      </c>
      <c r="M2358" s="27"/>
    </row>
    <row r="2359" spans="1:13" ht="30" customHeight="1" x14ac:dyDescent="0.3">
      <c r="A2359" s="27" t="s">
        <v>1250</v>
      </c>
      <c r="B2359" s="31">
        <v>44767</v>
      </c>
      <c r="C2359" s="31">
        <v>44603</v>
      </c>
      <c r="D2359" s="19" t="s">
        <v>801</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1140</v>
      </c>
      <c r="H2359" s="24" t="s">
        <v>1114</v>
      </c>
      <c r="I2359" s="57" t="s">
        <v>81</v>
      </c>
      <c r="J2359" s="43" t="s">
        <v>1152</v>
      </c>
      <c r="K2359" s="51" t="str">
        <f ca="1">LeaveTracker[[#This Row],[Days]]&amp;" "&amp;LeaveTracker[[#This Row],[Type of Leave]]</f>
        <v>3 SL</v>
      </c>
      <c r="L2359" s="23">
        <f ca="1">NETWORKDAYS(LeaveTracker[[#This Row],[Start Date]],LeaveTracker[[#This Row],[End Date]],lstHolidays)</f>
        <v>3</v>
      </c>
      <c r="M2359" s="27"/>
    </row>
    <row r="2360" spans="1:13" ht="30" customHeight="1" x14ac:dyDescent="0.3">
      <c r="A2360" s="27" t="s">
        <v>1251</v>
      </c>
      <c r="B2360" s="31">
        <v>44767</v>
      </c>
      <c r="C2360" s="31">
        <v>44729</v>
      </c>
      <c r="D2360" s="19" t="s">
        <v>1028</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1116</v>
      </c>
      <c r="H2360" s="24" t="s">
        <v>1116</v>
      </c>
      <c r="I2360" s="57" t="s">
        <v>81</v>
      </c>
      <c r="J2360" s="43" t="s">
        <v>1152</v>
      </c>
      <c r="K2360" s="51" t="str">
        <f ca="1">LeaveTracker[[#This Row],[Days]]&amp;" "&amp;LeaveTracker[[#This Row],[Type of Leave]]</f>
        <v>1 SL</v>
      </c>
      <c r="L2360" s="23">
        <f ca="1">NETWORKDAYS(LeaveTracker[[#This Row],[Start Date]],LeaveTracker[[#This Row],[End Date]],lstHolidays)</f>
        <v>1</v>
      </c>
      <c r="M2360" s="27"/>
    </row>
    <row r="2361" spans="1:13" ht="30" customHeight="1" x14ac:dyDescent="0.3">
      <c r="A2361" s="27" t="s">
        <v>1251</v>
      </c>
      <c r="B2361" s="31">
        <v>44767</v>
      </c>
      <c r="C2361" s="31">
        <v>44729</v>
      </c>
      <c r="D2361" s="19" t="s">
        <v>1028</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1119</v>
      </c>
      <c r="H2361" s="24" t="s">
        <v>1140</v>
      </c>
      <c r="I2361" s="57" t="s">
        <v>81</v>
      </c>
      <c r="J2361" s="43" t="s">
        <v>1152</v>
      </c>
      <c r="K2361" s="51" t="str">
        <f ca="1">LeaveTracker[[#This Row],[Days]]&amp;" "&amp;LeaveTracker[[#This Row],[Type of Leave]]</f>
        <v>3 SL</v>
      </c>
      <c r="L2361" s="23">
        <f ca="1">NETWORKDAYS(LeaveTracker[[#This Row],[Start Date]],LeaveTracker[[#This Row],[End Date]],lstHolidays)</f>
        <v>3</v>
      </c>
      <c r="M2361" s="27"/>
    </row>
    <row r="2362" spans="1:13" ht="30" customHeight="1" x14ac:dyDescent="0.3">
      <c r="A2362" s="27" t="s">
        <v>1252</v>
      </c>
      <c r="B2362" s="31">
        <v>44767</v>
      </c>
      <c r="C2362" s="31">
        <v>44734</v>
      </c>
      <c r="D2362" s="19" t="s">
        <v>398</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1117</v>
      </c>
      <c r="H2362" s="24" t="s">
        <v>1114</v>
      </c>
      <c r="I2362" s="57" t="s">
        <v>81</v>
      </c>
      <c r="J2362" s="43" t="s">
        <v>1152</v>
      </c>
      <c r="K2362" s="51" t="str">
        <f ca="1">LeaveTracker[[#This Row],[Days]]&amp;" "&amp;LeaveTracker[[#This Row],[Type of Leave]]</f>
        <v>2 SL</v>
      </c>
      <c r="L2362" s="23">
        <f ca="1">NETWORKDAYS(LeaveTracker[[#This Row],[Start Date]],LeaveTracker[[#This Row],[End Date]],lstHolidays)</f>
        <v>2</v>
      </c>
      <c r="M2362" s="27"/>
    </row>
    <row r="2363" spans="1:13" ht="30" customHeight="1" x14ac:dyDescent="0.3">
      <c r="A2363" s="27" t="s">
        <v>1253</v>
      </c>
      <c r="B2363" s="31">
        <v>44767</v>
      </c>
      <c r="C2363" s="31">
        <v>44729</v>
      </c>
      <c r="D2363" s="19" t="s">
        <v>1261</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1223</v>
      </c>
      <c r="H2363" s="24" t="s">
        <v>1140</v>
      </c>
      <c r="I2363" s="57" t="s">
        <v>81</v>
      </c>
      <c r="J2363" s="43" t="s">
        <v>1152</v>
      </c>
      <c r="K2363" s="51" t="str">
        <f ca="1">LeaveTracker[[#This Row],[Days]]&amp;" "&amp;LeaveTracker[[#This Row],[Type of Leave]]</f>
        <v>3 SL</v>
      </c>
      <c r="L2363" s="23">
        <f ca="1">NETWORKDAYS(LeaveTracker[[#This Row],[Start Date]],LeaveTracker[[#This Row],[End Date]],lstHolidays)</f>
        <v>3</v>
      </c>
      <c r="M2363" s="27"/>
    </row>
    <row r="2364" spans="1:13" ht="30" customHeight="1" x14ac:dyDescent="0.3">
      <c r="A2364" s="27" t="s">
        <v>1254</v>
      </c>
      <c r="B2364" s="31">
        <v>44767</v>
      </c>
      <c r="C2364" s="24">
        <v>44734</v>
      </c>
      <c r="D2364" s="19" t="s">
        <v>739</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1127</v>
      </c>
      <c r="H2364" s="24" t="s">
        <v>1127</v>
      </c>
      <c r="I2364" s="57" t="s">
        <v>299</v>
      </c>
      <c r="J2364" s="43" t="s">
        <v>105</v>
      </c>
      <c r="K2364" s="51" t="str">
        <f ca="1">LeaveTracker[[#This Row],[Days]]&amp;" "&amp;LeaveTracker[[#This Row],[Type of Leave]]</f>
        <v>1 OTHER</v>
      </c>
      <c r="L2364" s="23">
        <f ca="1">NETWORKDAYS(LeaveTracker[[#This Row],[Start Date]],LeaveTracker[[#This Row],[End Date]],lstHolidays)</f>
        <v>1</v>
      </c>
      <c r="M2364" s="27"/>
    </row>
    <row r="2365" spans="1:13" ht="30" customHeight="1" x14ac:dyDescent="0.3">
      <c r="A2365" s="27" t="s">
        <v>1255</v>
      </c>
      <c r="B2365" s="31">
        <v>44767</v>
      </c>
      <c r="C2365" s="31">
        <v>44713</v>
      </c>
      <c r="D2365" s="19" t="s">
        <v>762</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1160</v>
      </c>
      <c r="H2365" s="24" t="s">
        <v>1116</v>
      </c>
      <c r="I2365" s="57" t="s">
        <v>299</v>
      </c>
      <c r="J2365" s="43" t="s">
        <v>306</v>
      </c>
      <c r="K2365" s="51" t="str">
        <f ca="1">LeaveTracker[[#This Row],[Days]]&amp;" "&amp;LeaveTracker[[#This Row],[Type of Leave]]</f>
        <v>3 OTHER</v>
      </c>
      <c r="L2365" s="23">
        <f ca="1">NETWORKDAYS(LeaveTracker[[#This Row],[Start Date]],LeaveTracker[[#This Row],[End Date]],lstHolidays)</f>
        <v>3</v>
      </c>
      <c r="M2365" s="27"/>
    </row>
    <row r="2366" spans="1:13" ht="30" customHeight="1" x14ac:dyDescent="0.3">
      <c r="A2366" s="27" t="s">
        <v>1256</v>
      </c>
      <c r="B2366" s="31">
        <v>44767</v>
      </c>
      <c r="C2366" s="31">
        <v>44713</v>
      </c>
      <c r="D2366" s="19" t="s">
        <v>398</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1137</v>
      </c>
      <c r="H2366" s="24" t="s">
        <v>1137</v>
      </c>
      <c r="I2366" s="57" t="s">
        <v>81</v>
      </c>
      <c r="J2366" s="43" t="s">
        <v>1152</v>
      </c>
      <c r="K2366" s="51" t="str">
        <f ca="1">LeaveTracker[[#This Row],[Days]]&amp;" "&amp;LeaveTracker[[#This Row],[Type of Leave]]</f>
        <v>1 SL</v>
      </c>
      <c r="L2366" s="23">
        <f ca="1">NETWORKDAYS(LeaveTracker[[#This Row],[Start Date]],LeaveTracker[[#This Row],[End Date]],lstHolidays)</f>
        <v>1</v>
      </c>
      <c r="M2366" s="27"/>
    </row>
    <row r="2367" spans="1:13" ht="30" customHeight="1" x14ac:dyDescent="0.3">
      <c r="A2367" s="27" t="s">
        <v>1257</v>
      </c>
      <c r="B2367" s="31">
        <v>44767</v>
      </c>
      <c r="C2367" s="31">
        <v>44735</v>
      </c>
      <c r="D2367" s="19" t="s">
        <v>829</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1144</v>
      </c>
      <c r="H2367" s="24" t="s">
        <v>1144</v>
      </c>
      <c r="I2367" s="57" t="s">
        <v>82</v>
      </c>
      <c r="J2367" s="43" t="s">
        <v>1152</v>
      </c>
      <c r="K2367" s="51" t="str">
        <f ca="1">LeaveTracker[[#This Row],[Days]]&amp;" "&amp;LeaveTracker[[#This Row],[Type of Leave]]</f>
        <v>1 VL</v>
      </c>
      <c r="L2367" s="23">
        <f ca="1">NETWORKDAYS(LeaveTracker[[#This Row],[Start Date]],LeaveTracker[[#This Row],[End Date]],lstHolidays)</f>
        <v>1</v>
      </c>
      <c r="M2367" s="27"/>
    </row>
    <row r="2368" spans="1:13" ht="30" customHeight="1" x14ac:dyDescent="0.3">
      <c r="A2368" s="27" t="s">
        <v>1258</v>
      </c>
      <c r="B2368" s="31">
        <v>44767</v>
      </c>
      <c r="C2368" s="31">
        <v>44735</v>
      </c>
      <c r="D2368" s="19" t="s">
        <v>829</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1120</v>
      </c>
      <c r="H2368" s="24" t="s">
        <v>1120</v>
      </c>
      <c r="I2368" s="57" t="s">
        <v>81</v>
      </c>
      <c r="J2368" s="43" t="s">
        <v>1152</v>
      </c>
      <c r="K2368" s="51" t="str">
        <f ca="1">LeaveTracker[[#This Row],[Days]]&amp;" "&amp;LeaveTracker[[#This Row],[Type of Leave]]</f>
        <v>1 SL</v>
      </c>
      <c r="L2368" s="23">
        <f ca="1">NETWORKDAYS(LeaveTracker[[#This Row],[Start Date]],LeaveTracker[[#This Row],[End Date]],lstHolidays)</f>
        <v>1</v>
      </c>
      <c r="M2368" s="27"/>
    </row>
    <row r="2369" spans="1:13" ht="30" customHeight="1" x14ac:dyDescent="0.3">
      <c r="A2369" s="27" t="s">
        <v>1259</v>
      </c>
      <c r="B2369" s="31">
        <v>44767</v>
      </c>
      <c r="C2369" s="31">
        <v>44734</v>
      </c>
      <c r="D2369" s="19" t="s">
        <v>812</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1116</v>
      </c>
      <c r="H2369" s="24" t="s">
        <v>1116</v>
      </c>
      <c r="I2369" s="57" t="s">
        <v>81</v>
      </c>
      <c r="J2369" s="43" t="s">
        <v>1152</v>
      </c>
      <c r="K2369" s="51" t="str">
        <f ca="1">LeaveTracker[[#This Row],[Days]]&amp;" "&amp;LeaveTracker[[#This Row],[Type of Leave]]</f>
        <v>1 SL</v>
      </c>
      <c r="L2369" s="23">
        <f ca="1">NETWORKDAYS(LeaveTracker[[#This Row],[Start Date]],LeaveTracker[[#This Row],[End Date]],lstHolidays)</f>
        <v>1</v>
      </c>
      <c r="M2369" s="27"/>
    </row>
    <row r="2370" spans="1:13" ht="30" customHeight="1" x14ac:dyDescent="0.3">
      <c r="A2370" s="27" t="s">
        <v>1260</v>
      </c>
      <c r="B2370" s="31">
        <v>44767</v>
      </c>
      <c r="C2370" s="24">
        <v>44750</v>
      </c>
      <c r="D2370" s="19" t="s">
        <v>611</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1155</v>
      </c>
      <c r="H2370" s="24" t="s">
        <v>1155</v>
      </c>
      <c r="I2370" s="57" t="s">
        <v>82</v>
      </c>
      <c r="J2370" s="43" t="s">
        <v>1152</v>
      </c>
      <c r="K2370" s="51" t="str">
        <f ca="1">LeaveTracker[[#This Row],[Days]]&amp;" "&amp;LeaveTracker[[#This Row],[Type of Leave]]</f>
        <v>1 VL</v>
      </c>
      <c r="L2370" s="23">
        <f ca="1">NETWORKDAYS(LeaveTracker[[#This Row],[Start Date]],LeaveTracker[[#This Row],[End Date]],lstHolidays)</f>
        <v>1</v>
      </c>
      <c r="M2370" s="27"/>
    </row>
    <row r="2371" spans="1:13" ht="30" customHeight="1" x14ac:dyDescent="0.3">
      <c r="A2371" s="27">
        <v>827</v>
      </c>
      <c r="B2371" s="31">
        <v>44778</v>
      </c>
      <c r="C2371" s="31">
        <v>44770</v>
      </c>
      <c r="D2371" s="19" t="s">
        <v>490</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57" t="s">
        <v>299</v>
      </c>
      <c r="J2371" s="43" t="s">
        <v>1007</v>
      </c>
      <c r="K2371" s="51" t="str">
        <f ca="1">LeaveTracker[[#This Row],[Days]]&amp;" "&amp;LeaveTracker[[#This Row],[Type of Leave]]</f>
        <v>1 OTHER</v>
      </c>
      <c r="L2371" s="23">
        <f ca="1">NETWORKDAYS(LeaveTracker[[#This Row],[Start Date]],LeaveTracker[[#This Row],[End Date]],lstHolidays)</f>
        <v>1</v>
      </c>
      <c r="M2371" s="27"/>
    </row>
    <row r="2372" spans="1:13" ht="30" customHeight="1" x14ac:dyDescent="0.3">
      <c r="A2372" s="27">
        <v>827</v>
      </c>
      <c r="B2372" s="31">
        <v>44778</v>
      </c>
      <c r="C2372" s="31">
        <v>44770</v>
      </c>
      <c r="D2372" s="19" t="s">
        <v>490</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57" t="s">
        <v>299</v>
      </c>
      <c r="J2372" s="43" t="s">
        <v>1007</v>
      </c>
      <c r="K2372" s="51" t="str">
        <f ca="1">LeaveTracker[[#This Row],[Days]]&amp;" "&amp;LeaveTracker[[#This Row],[Type of Leave]]</f>
        <v>2 OTHER</v>
      </c>
      <c r="L2372" s="23">
        <f ca="1">NETWORKDAYS(LeaveTracker[[#This Row],[Start Date]],LeaveTracker[[#This Row],[End Date]],lstHolidays)</f>
        <v>2</v>
      </c>
      <c r="M2372" s="27"/>
    </row>
    <row r="2373" spans="1:13" ht="30" customHeight="1" x14ac:dyDescent="0.3">
      <c r="A2373" s="27">
        <f>A2372+1</f>
        <v>828</v>
      </c>
      <c r="B2373" s="31">
        <v>44778</v>
      </c>
      <c r="C2373" s="31">
        <v>44770</v>
      </c>
      <c r="D2373" s="19" t="s">
        <v>490</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57" t="s">
        <v>299</v>
      </c>
      <c r="J2373" s="43" t="s">
        <v>1006</v>
      </c>
      <c r="K2373" s="51" t="str">
        <f ca="1">LeaveTracker[[#This Row],[Days]]&amp;" "&amp;LeaveTracker[[#This Row],[Type of Leave]]</f>
        <v>1 OTHER</v>
      </c>
      <c r="L2373" s="23">
        <f ca="1">NETWORKDAYS(LeaveTracker[[#This Row],[Start Date]],LeaveTracker[[#This Row],[End Date]],lstHolidays)</f>
        <v>1</v>
      </c>
      <c r="M2373" s="27"/>
    </row>
    <row r="2374" spans="1:13" ht="30" customHeight="1" x14ac:dyDescent="0.3">
      <c r="A2374" s="27">
        <v>828</v>
      </c>
      <c r="B2374" s="31">
        <v>44778</v>
      </c>
      <c r="C2374" s="31">
        <v>44770</v>
      </c>
      <c r="D2374" s="19" t="s">
        <v>490</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57" t="s">
        <v>299</v>
      </c>
      <c r="J2374" s="43" t="s">
        <v>1006</v>
      </c>
      <c r="K2374" s="51" t="str">
        <f ca="1">LeaveTracker[[#This Row],[Days]]&amp;" "&amp;LeaveTracker[[#This Row],[Type of Leave]]</f>
        <v>1 OTHER</v>
      </c>
      <c r="L2374" s="23">
        <f ca="1">NETWORKDAYS(LeaveTracker[[#This Row],[Start Date]],LeaveTracker[[#This Row],[End Date]],lstHolidays)</f>
        <v>1</v>
      </c>
      <c r="M2374" s="27"/>
    </row>
    <row r="2375" spans="1:13" ht="30" customHeight="1" x14ac:dyDescent="0.3">
      <c r="A2375" s="27">
        <f t="shared" ref="A2375:A2392" si="0">A2374+1</f>
        <v>829</v>
      </c>
      <c r="B2375" s="31">
        <v>44778</v>
      </c>
      <c r="C2375" s="31">
        <v>44749</v>
      </c>
      <c r="D2375" s="19" t="s">
        <v>673</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57" t="s">
        <v>81</v>
      </c>
      <c r="K2375" s="51" t="str">
        <f ca="1">LeaveTracker[[#This Row],[Days]]&amp;" "&amp;LeaveTracker[[#This Row],[Type of Leave]]</f>
        <v>1 SL</v>
      </c>
      <c r="L2375" s="23">
        <f ca="1">NETWORKDAYS(LeaveTracker[[#This Row],[Start Date]],LeaveTracker[[#This Row],[End Date]],lstHolidays)</f>
        <v>1</v>
      </c>
      <c r="M2375" s="27"/>
    </row>
    <row r="2376" spans="1:13" ht="30" customHeight="1" x14ac:dyDescent="0.3">
      <c r="A2376" s="27">
        <f t="shared" si="0"/>
        <v>830</v>
      </c>
      <c r="B2376" s="31">
        <v>44778</v>
      </c>
      <c r="C2376" s="31">
        <v>44755</v>
      </c>
      <c r="D2376" s="19" t="s">
        <v>574</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57" t="s">
        <v>81</v>
      </c>
      <c r="K2376" s="51" t="str">
        <f ca="1">LeaveTracker[[#This Row],[Days]]&amp;" "&amp;LeaveTracker[[#This Row],[Type of Leave]]</f>
        <v>1 SL</v>
      </c>
      <c r="L2376" s="23">
        <f ca="1">NETWORKDAYS(LeaveTracker[[#This Row],[Start Date]],LeaveTracker[[#This Row],[End Date]],lstHolidays)</f>
        <v>1</v>
      </c>
      <c r="M2376" s="27"/>
    </row>
    <row r="2377" spans="1:13" ht="30" customHeight="1" x14ac:dyDescent="0.3">
      <c r="A2377" s="27">
        <f t="shared" si="0"/>
        <v>831</v>
      </c>
      <c r="B2377" s="31">
        <v>44778</v>
      </c>
      <c r="C2377" s="31">
        <v>44746</v>
      </c>
      <c r="D2377" s="19" t="s">
        <v>836</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57" t="s">
        <v>299</v>
      </c>
      <c r="J2377" s="43" t="s">
        <v>1006</v>
      </c>
      <c r="K2377" s="51" t="str">
        <f ca="1">LeaveTracker[[#This Row],[Days]]&amp;" "&amp;LeaveTracker[[#This Row],[Type of Leave]]</f>
        <v>1 OTHER</v>
      </c>
      <c r="L2377" s="23">
        <f ca="1">NETWORKDAYS(LeaveTracker[[#This Row],[Start Date]],LeaveTracker[[#This Row],[End Date]],lstHolidays)</f>
        <v>1</v>
      </c>
      <c r="M2377" s="27"/>
    </row>
    <row r="2378" spans="1:13" ht="30" customHeight="1" x14ac:dyDescent="0.3">
      <c r="A2378" s="27">
        <f t="shared" si="0"/>
        <v>832</v>
      </c>
      <c r="B2378" s="31">
        <v>44778</v>
      </c>
      <c r="C2378" s="31">
        <v>44747</v>
      </c>
      <c r="D2378" s="19" t="s">
        <v>555</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57" t="s">
        <v>81</v>
      </c>
      <c r="K2378" s="51" t="str">
        <f ca="1">LeaveTracker[[#This Row],[Days]]&amp;" "&amp;LeaveTracker[[#This Row],[Type of Leave]]</f>
        <v>1 SL</v>
      </c>
      <c r="L2378" s="23">
        <f ca="1">NETWORKDAYS(LeaveTracker[[#This Row],[Start Date]],LeaveTracker[[#This Row],[End Date]],lstHolidays)</f>
        <v>1</v>
      </c>
      <c r="M2378" s="27"/>
    </row>
    <row r="2379" spans="1:13" ht="30" customHeight="1" x14ac:dyDescent="0.3">
      <c r="A2379" s="27">
        <f t="shared" si="0"/>
        <v>833</v>
      </c>
      <c r="B2379" s="31">
        <v>44778</v>
      </c>
      <c r="C2379" s="31">
        <v>44755</v>
      </c>
      <c r="D2379" s="19" t="s">
        <v>1005</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57" t="s">
        <v>299</v>
      </c>
      <c r="J2379" s="43" t="s">
        <v>1007</v>
      </c>
      <c r="K2379" s="51" t="str">
        <f ca="1">LeaveTracker[[#This Row],[Days]]&amp;" "&amp;LeaveTracker[[#This Row],[Type of Leave]]</f>
        <v>1 OTHER</v>
      </c>
      <c r="L2379" s="23">
        <f ca="1">NETWORKDAYS(LeaveTracker[[#This Row],[Start Date]],LeaveTracker[[#This Row],[End Date]],lstHolidays)</f>
        <v>1</v>
      </c>
      <c r="M2379" s="27"/>
    </row>
    <row r="2380" spans="1:13" ht="30" customHeight="1" x14ac:dyDescent="0.3">
      <c r="A2380" s="27">
        <f t="shared" si="0"/>
        <v>834</v>
      </c>
      <c r="B2380" s="31">
        <v>44778</v>
      </c>
      <c r="C2380" s="31">
        <v>44753</v>
      </c>
      <c r="D2380" s="19" t="s">
        <v>1011</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57" t="s">
        <v>299</v>
      </c>
      <c r="J2380" s="43" t="s">
        <v>300</v>
      </c>
      <c r="K2380" s="51" t="str">
        <f ca="1">LeaveTracker[[#This Row],[Days]]&amp;" "&amp;LeaveTracker[[#This Row],[Type of Leave]]</f>
        <v>5 OTHER</v>
      </c>
      <c r="L2380" s="23">
        <f ca="1">NETWORKDAYS(LeaveTracker[[#This Row],[Start Date]],LeaveTracker[[#This Row],[End Date]],lstHolidays)</f>
        <v>5</v>
      </c>
      <c r="M2380" s="27"/>
    </row>
    <row r="2381" spans="1:13" ht="30" customHeight="1" x14ac:dyDescent="0.3">
      <c r="A2381" s="27">
        <f t="shared" si="0"/>
        <v>835</v>
      </c>
      <c r="B2381" s="31">
        <v>44778</v>
      </c>
      <c r="C2381" s="31">
        <v>44754</v>
      </c>
      <c r="D2381" s="19" t="s">
        <v>515</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57" t="s">
        <v>81</v>
      </c>
      <c r="K2381" s="51" t="str">
        <f ca="1">LeaveTracker[[#This Row],[Days]]&amp;" "&amp;LeaveTracker[[#This Row],[Type of Leave]]</f>
        <v>1 SL</v>
      </c>
      <c r="L2381" s="23">
        <f ca="1">NETWORKDAYS(LeaveTracker[[#This Row],[Start Date]],LeaveTracker[[#This Row],[End Date]],lstHolidays)</f>
        <v>1</v>
      </c>
      <c r="M2381" s="27"/>
    </row>
    <row r="2382" spans="1:13" ht="30" customHeight="1" x14ac:dyDescent="0.3">
      <c r="A2382" s="27">
        <f t="shared" si="0"/>
        <v>836</v>
      </c>
      <c r="B2382" s="31">
        <v>44778</v>
      </c>
      <c r="C2382" s="31">
        <v>44754</v>
      </c>
      <c r="D2382" s="19" t="s">
        <v>515</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57" t="s">
        <v>81</v>
      </c>
      <c r="K2382" s="51" t="str">
        <f ca="1">LeaveTracker[[#This Row],[Days]]&amp;" "&amp;LeaveTracker[[#This Row],[Type of Leave]]</f>
        <v>1 SL</v>
      </c>
      <c r="L2382" s="23">
        <f ca="1">NETWORKDAYS(LeaveTracker[[#This Row],[Start Date]],LeaveTracker[[#This Row],[End Date]],lstHolidays)</f>
        <v>1</v>
      </c>
      <c r="M2382" s="27"/>
    </row>
    <row r="2383" spans="1:13" ht="30" customHeight="1" x14ac:dyDescent="0.3">
      <c r="A2383" s="27">
        <f t="shared" si="0"/>
        <v>837</v>
      </c>
      <c r="B2383" s="31">
        <v>44778</v>
      </c>
      <c r="C2383" s="31">
        <v>44767</v>
      </c>
      <c r="D2383" s="19" t="s">
        <v>871</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57" t="s">
        <v>81</v>
      </c>
      <c r="K2383" s="51" t="str">
        <f ca="1">LeaveTracker[[#This Row],[Days]]&amp;" "&amp;LeaveTracker[[#This Row],[Type of Leave]]</f>
        <v>1 SL</v>
      </c>
      <c r="L2383" s="23">
        <f ca="1">NETWORKDAYS(LeaveTracker[[#This Row],[Start Date]],LeaveTracker[[#This Row],[End Date]],lstHolidays)</f>
        <v>1</v>
      </c>
      <c r="M2383" s="27"/>
    </row>
    <row r="2384" spans="1:13" ht="30" customHeight="1" x14ac:dyDescent="0.3">
      <c r="A2384" s="27">
        <f t="shared" si="0"/>
        <v>838</v>
      </c>
      <c r="B2384" s="31">
        <v>44778</v>
      </c>
      <c r="C2384" s="31">
        <v>44760</v>
      </c>
      <c r="D2384" s="19" t="s">
        <v>863</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57" t="s">
        <v>81</v>
      </c>
      <c r="K2384" s="51" t="str">
        <f ca="1">LeaveTracker[[#This Row],[Days]]&amp;" "&amp;LeaveTracker[[#This Row],[Type of Leave]]</f>
        <v>1 SL</v>
      </c>
      <c r="L2384" s="23">
        <f ca="1">NETWORKDAYS(LeaveTracker[[#This Row],[Start Date]],LeaveTracker[[#This Row],[End Date]],lstHolidays)</f>
        <v>1</v>
      </c>
      <c r="M2384" s="27"/>
    </row>
    <row r="2385" spans="1:13" ht="30" customHeight="1" x14ac:dyDescent="0.3">
      <c r="A2385" s="27">
        <f t="shared" si="0"/>
        <v>839</v>
      </c>
      <c r="B2385" s="31">
        <v>44778</v>
      </c>
      <c r="C2385" s="31">
        <v>44760</v>
      </c>
      <c r="D2385" s="19" t="s">
        <v>1013</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57" t="s">
        <v>81</v>
      </c>
      <c r="K2385" s="51" t="str">
        <f ca="1">LeaveTracker[[#This Row],[Days]]&amp;" "&amp;LeaveTracker[[#This Row],[Type of Leave]]</f>
        <v>1 SL</v>
      </c>
      <c r="L2385" s="23">
        <f ca="1">NETWORKDAYS(LeaveTracker[[#This Row],[Start Date]],LeaveTracker[[#This Row],[End Date]],lstHolidays)</f>
        <v>1</v>
      </c>
      <c r="M2385" s="27"/>
    </row>
    <row r="2386" spans="1:13" ht="30" customHeight="1" x14ac:dyDescent="0.3">
      <c r="A2386" s="27">
        <f t="shared" si="0"/>
        <v>840</v>
      </c>
      <c r="B2386" s="31">
        <v>44778</v>
      </c>
      <c r="C2386" s="31">
        <v>44755</v>
      </c>
      <c r="D2386" s="19" t="s">
        <v>1013</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57" t="s">
        <v>299</v>
      </c>
      <c r="J2386" s="43" t="s">
        <v>1006</v>
      </c>
      <c r="K2386" s="51" t="str">
        <f ca="1">LeaveTracker[[#This Row],[Days]]&amp;" "&amp;LeaveTracker[[#This Row],[Type of Leave]]</f>
        <v>2 OTHER</v>
      </c>
      <c r="L2386" s="23">
        <f ca="1">NETWORKDAYS(LeaveTracker[[#This Row],[Start Date]],LeaveTracker[[#This Row],[End Date]],lstHolidays)</f>
        <v>2</v>
      </c>
      <c r="M2386" s="27"/>
    </row>
    <row r="2387" spans="1:13" ht="30" customHeight="1" x14ac:dyDescent="0.3">
      <c r="A2387" s="27">
        <f t="shared" si="0"/>
        <v>841</v>
      </c>
      <c r="B2387" s="31">
        <v>44778</v>
      </c>
      <c r="C2387" s="31">
        <v>44762</v>
      </c>
      <c r="D2387" s="19" t="s">
        <v>866</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57" t="s">
        <v>299</v>
      </c>
      <c r="J2387" s="43" t="s">
        <v>1006</v>
      </c>
      <c r="K2387" s="51" t="str">
        <f ca="1">LeaveTracker[[#This Row],[Days]]&amp;" "&amp;LeaveTracker[[#This Row],[Type of Leave]]</f>
        <v>1 OTHER</v>
      </c>
      <c r="L2387" s="23">
        <f ca="1">NETWORKDAYS(LeaveTracker[[#This Row],[Start Date]],LeaveTracker[[#This Row],[End Date]],lstHolidays)</f>
        <v>1</v>
      </c>
      <c r="M2387" s="27"/>
    </row>
    <row r="2388" spans="1:13" ht="30" customHeight="1" x14ac:dyDescent="0.3">
      <c r="A2388" s="27">
        <f t="shared" si="0"/>
        <v>842</v>
      </c>
      <c r="B2388" s="31">
        <v>44778</v>
      </c>
      <c r="C2388" s="31">
        <v>44760</v>
      </c>
      <c r="D2388" s="19" t="s">
        <v>866</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57" t="s">
        <v>81</v>
      </c>
      <c r="K2388" s="51" t="str">
        <f ca="1">LeaveTracker[[#This Row],[Days]]&amp;" "&amp;LeaveTracker[[#This Row],[Type of Leave]]</f>
        <v>1 SL</v>
      </c>
      <c r="L2388" s="23">
        <f ca="1">NETWORKDAYS(LeaveTracker[[#This Row],[Start Date]],LeaveTracker[[#This Row],[End Date]],lstHolidays)</f>
        <v>1</v>
      </c>
      <c r="M2388" s="27"/>
    </row>
    <row r="2389" spans="1:13" ht="30" customHeight="1" x14ac:dyDescent="0.3">
      <c r="A2389" s="27">
        <f t="shared" si="0"/>
        <v>843</v>
      </c>
      <c r="B2389" s="31">
        <v>44778</v>
      </c>
      <c r="C2389" s="31">
        <v>44760</v>
      </c>
      <c r="D2389" s="19" t="s">
        <v>442</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57" t="s">
        <v>82</v>
      </c>
      <c r="K2389" s="51" t="str">
        <f ca="1">LeaveTracker[[#This Row],[Days]]&amp;" "&amp;LeaveTracker[[#This Row],[Type of Leave]]</f>
        <v>1 VL</v>
      </c>
      <c r="L2389" s="23">
        <f ca="1">NETWORKDAYS(LeaveTracker[[#This Row],[Start Date]],LeaveTracker[[#This Row],[End Date]],lstHolidays)</f>
        <v>1</v>
      </c>
      <c r="M2389" s="27"/>
    </row>
    <row r="2390" spans="1:13" ht="30" customHeight="1" x14ac:dyDescent="0.3">
      <c r="A2390" s="27">
        <f t="shared" si="0"/>
        <v>844</v>
      </c>
      <c r="B2390" s="31">
        <v>44778</v>
      </c>
      <c r="C2390" s="31">
        <v>44755</v>
      </c>
      <c r="D2390" s="19" t="s">
        <v>860</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57" t="s">
        <v>81</v>
      </c>
      <c r="K2390" s="51" t="str">
        <f ca="1">LeaveTracker[[#This Row],[Days]]&amp;" "&amp;LeaveTracker[[#This Row],[Type of Leave]]</f>
        <v>1 SL</v>
      </c>
      <c r="L2390" s="23">
        <f ca="1">NETWORKDAYS(LeaveTracker[[#This Row],[Start Date]],LeaveTracker[[#This Row],[End Date]],lstHolidays)</f>
        <v>1</v>
      </c>
      <c r="M2390" s="27"/>
    </row>
    <row r="2391" spans="1:13" ht="30" customHeight="1" x14ac:dyDescent="0.3">
      <c r="A2391" s="27">
        <f t="shared" si="0"/>
        <v>845</v>
      </c>
      <c r="B2391" s="31">
        <v>44778</v>
      </c>
      <c r="C2391" s="31">
        <v>44746</v>
      </c>
      <c r="D2391" s="19" t="s">
        <v>303</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57" t="s">
        <v>81</v>
      </c>
      <c r="K2391" s="51" t="str">
        <f ca="1">LeaveTracker[[#This Row],[Days]]&amp;" "&amp;LeaveTracker[[#This Row],[Type of Leave]]</f>
        <v>3 SL</v>
      </c>
      <c r="L2391" s="23">
        <f ca="1">NETWORKDAYS(LeaveTracker[[#This Row],[Start Date]],LeaveTracker[[#This Row],[End Date]],lstHolidays)</f>
        <v>3</v>
      </c>
      <c r="M2391" s="27"/>
    </row>
    <row r="2392" spans="1:13" ht="30" customHeight="1" x14ac:dyDescent="0.3">
      <c r="A2392" s="27">
        <f t="shared" si="0"/>
        <v>846</v>
      </c>
      <c r="B2392" s="31">
        <v>44778</v>
      </c>
      <c r="C2392" s="31">
        <v>44754</v>
      </c>
      <c r="D2392" s="19" t="s">
        <v>877</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57" t="s">
        <v>81</v>
      </c>
      <c r="K2392" s="51" t="str">
        <f ca="1">LeaveTracker[[#This Row],[Days]]&amp;" "&amp;LeaveTracker[[#This Row],[Type of Leave]]</f>
        <v>1 SL</v>
      </c>
      <c r="L2392" s="23">
        <f ca="1">NETWORKDAYS(LeaveTracker[[#This Row],[Start Date]],LeaveTracker[[#This Row],[End Date]],lstHolidays)</f>
        <v>1</v>
      </c>
      <c r="M2392" s="27"/>
    </row>
    <row r="2393" spans="1:13" ht="30" customHeight="1" x14ac:dyDescent="0.3">
      <c r="A2393" s="27">
        <v>846</v>
      </c>
      <c r="B2393" s="31">
        <v>44778</v>
      </c>
      <c r="C2393" s="31">
        <v>44754</v>
      </c>
      <c r="D2393" s="19" t="s">
        <v>877</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57" t="s">
        <v>81</v>
      </c>
      <c r="K2393" s="51" t="str">
        <f ca="1">LeaveTracker[[#This Row],[Days]]&amp;" "&amp;LeaveTracker[[#This Row],[Type of Leave]]</f>
        <v>1 SL</v>
      </c>
      <c r="L2393" s="23">
        <f ca="1">NETWORKDAYS(LeaveTracker[[#This Row],[Start Date]],LeaveTracker[[#This Row],[End Date]],lstHolidays)</f>
        <v>1</v>
      </c>
      <c r="M2393" s="27"/>
    </row>
    <row r="2394" spans="1:13" ht="30" customHeight="1" x14ac:dyDescent="0.3">
      <c r="A2394" s="27">
        <f t="shared" ref="A2394:A2399" si="1">A2393+1</f>
        <v>847</v>
      </c>
      <c r="B2394" s="31">
        <v>44778</v>
      </c>
      <c r="C2394" s="31">
        <v>44741</v>
      </c>
      <c r="D2394" s="19" t="s">
        <v>532</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57" t="s">
        <v>81</v>
      </c>
      <c r="K2394" s="51" t="str">
        <f ca="1">LeaveTracker[[#This Row],[Days]]&amp;" "&amp;LeaveTracker[[#This Row],[Type of Leave]]</f>
        <v>1 SL</v>
      </c>
      <c r="L2394" s="23">
        <f ca="1">NETWORKDAYS(LeaveTracker[[#This Row],[Start Date]],LeaveTracker[[#This Row],[End Date]],lstHolidays)</f>
        <v>1</v>
      </c>
      <c r="M2394" s="27"/>
    </row>
    <row r="2395" spans="1:13" ht="30" customHeight="1" x14ac:dyDescent="0.3">
      <c r="A2395" s="27">
        <f t="shared" si="1"/>
        <v>848</v>
      </c>
      <c r="B2395" s="31">
        <v>44778</v>
      </c>
      <c r="C2395" s="31">
        <v>44753</v>
      </c>
      <c r="D2395" s="19" t="s">
        <v>779</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57" t="s">
        <v>81</v>
      </c>
      <c r="K2395" s="51" t="str">
        <f ca="1">LeaveTracker[[#This Row],[Days]]&amp;" "&amp;LeaveTracker[[#This Row],[Type of Leave]]</f>
        <v>2 SL</v>
      </c>
      <c r="L2395" s="23">
        <f ca="1">NETWORKDAYS(LeaveTracker[[#This Row],[Start Date]],LeaveTracker[[#This Row],[End Date]],lstHolidays)</f>
        <v>2</v>
      </c>
      <c r="M2395" s="27"/>
    </row>
    <row r="2396" spans="1:13" ht="30" customHeight="1" x14ac:dyDescent="0.3">
      <c r="A2396" s="27">
        <f t="shared" si="1"/>
        <v>849</v>
      </c>
      <c r="B2396" s="31">
        <v>44778</v>
      </c>
      <c r="C2396" s="31">
        <v>44741</v>
      </c>
      <c r="D2396" s="19" t="s">
        <v>527</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57" t="s">
        <v>82</v>
      </c>
      <c r="K2396" s="51" t="str">
        <f ca="1">LeaveTracker[[#This Row],[Days]]&amp;" "&amp;LeaveTracker[[#This Row],[Type of Leave]]</f>
        <v>1 VL</v>
      </c>
      <c r="L2396" s="23">
        <f ca="1">NETWORKDAYS(LeaveTracker[[#This Row],[Start Date]],LeaveTracker[[#This Row],[End Date]],lstHolidays)</f>
        <v>1</v>
      </c>
      <c r="M2396" s="27"/>
    </row>
    <row r="2397" spans="1:13" ht="30" customHeight="1" x14ac:dyDescent="0.3">
      <c r="A2397" s="27">
        <f t="shared" si="1"/>
        <v>850</v>
      </c>
      <c r="B2397" s="31">
        <v>44778</v>
      </c>
      <c r="C2397" s="31">
        <v>44718</v>
      </c>
      <c r="D2397" s="19" t="s">
        <v>912</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57" t="s">
        <v>81</v>
      </c>
      <c r="K2397" s="51" t="str">
        <f ca="1">LeaveTracker[[#This Row],[Days]]&amp;" "&amp;LeaveTracker[[#This Row],[Type of Leave]]</f>
        <v>4 SL</v>
      </c>
      <c r="L2397" s="23">
        <f ca="1">NETWORKDAYS(LeaveTracker[[#This Row],[Start Date]],LeaveTracker[[#This Row],[End Date]],lstHolidays)</f>
        <v>4</v>
      </c>
      <c r="M2397" s="27"/>
    </row>
    <row r="2398" spans="1:13" ht="30" customHeight="1" x14ac:dyDescent="0.3">
      <c r="A2398" s="27">
        <f t="shared" si="1"/>
        <v>851</v>
      </c>
      <c r="B2398" s="31">
        <v>44778</v>
      </c>
      <c r="C2398" s="31">
        <v>44755</v>
      </c>
      <c r="D2398" s="19" t="s">
        <v>685</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57" t="s">
        <v>299</v>
      </c>
      <c r="J2398" s="43" t="s">
        <v>1007</v>
      </c>
      <c r="K2398" s="51" t="str">
        <f ca="1">LeaveTracker[[#This Row],[Days]]&amp;" "&amp;LeaveTracker[[#This Row],[Type of Leave]]</f>
        <v>2 OTHER</v>
      </c>
      <c r="L2398" s="23">
        <f ca="1">NETWORKDAYS(LeaveTracker[[#This Row],[Start Date]],LeaveTracker[[#This Row],[End Date]],lstHolidays)</f>
        <v>2</v>
      </c>
      <c r="M2398" s="27"/>
    </row>
    <row r="2399" spans="1:13" ht="30" customHeight="1" x14ac:dyDescent="0.3">
      <c r="A2399" s="27">
        <f t="shared" si="1"/>
        <v>852</v>
      </c>
      <c r="B2399" s="31">
        <v>44778</v>
      </c>
      <c r="C2399" s="31">
        <v>44746</v>
      </c>
      <c r="D2399" s="19" t="s">
        <v>907</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57" t="s">
        <v>81</v>
      </c>
      <c r="K2399" s="51" t="str">
        <f ca="1">LeaveTracker[[#This Row],[Days]]&amp;" "&amp;LeaveTracker[[#This Row],[Type of Leave]]</f>
        <v>1 SL</v>
      </c>
      <c r="L2399" s="23">
        <f ca="1">NETWORKDAYS(LeaveTracker[[#This Row],[Start Date]],LeaveTracker[[#This Row],[End Date]],lstHolidays)</f>
        <v>1</v>
      </c>
      <c r="M2399" s="27"/>
    </row>
    <row r="2400" spans="1:13" ht="30" customHeight="1" x14ac:dyDescent="0.3">
      <c r="A2400" s="27">
        <v>852</v>
      </c>
      <c r="B2400" s="31">
        <v>44778</v>
      </c>
      <c r="C2400" s="31">
        <v>44746</v>
      </c>
      <c r="D2400" s="19" t="s">
        <v>907</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57" t="s">
        <v>81</v>
      </c>
      <c r="K2400" s="51" t="str">
        <f ca="1">LeaveTracker[[#This Row],[Days]]&amp;" "&amp;LeaveTracker[[#This Row],[Type of Leave]]</f>
        <v>1 SL</v>
      </c>
      <c r="L2400" s="23">
        <f ca="1">NETWORKDAYS(LeaveTracker[[#This Row],[Start Date]],LeaveTracker[[#This Row],[End Date]],lstHolidays)</f>
        <v>1</v>
      </c>
      <c r="M2400" s="27"/>
    </row>
    <row r="2401" spans="1:13" ht="30" customHeight="1" x14ac:dyDescent="0.3">
      <c r="A2401" s="27">
        <f>A2400+1</f>
        <v>853</v>
      </c>
      <c r="B2401" s="31">
        <v>44778</v>
      </c>
      <c r="C2401" s="31">
        <v>44740</v>
      </c>
      <c r="D2401" s="19" t="s">
        <v>325</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57" t="s">
        <v>81</v>
      </c>
      <c r="K2401" s="51" t="str">
        <f ca="1">LeaveTracker[[#This Row],[Days]]&amp;" "&amp;LeaveTracker[[#This Row],[Type of Leave]]</f>
        <v>1 SL</v>
      </c>
      <c r="L2401" s="23">
        <f ca="1">NETWORKDAYS(LeaveTracker[[#This Row],[Start Date]],LeaveTracker[[#This Row],[End Date]],lstHolidays)</f>
        <v>1</v>
      </c>
      <c r="M2401" s="27"/>
    </row>
    <row r="2402" spans="1:13" ht="30" customHeight="1" x14ac:dyDescent="0.3">
      <c r="A2402" s="27">
        <f>A2401+1</f>
        <v>854</v>
      </c>
      <c r="B2402" s="31">
        <v>44778</v>
      </c>
      <c r="C2402" s="31">
        <v>44753</v>
      </c>
      <c r="D2402" s="19" t="s">
        <v>614</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57" t="s">
        <v>81</v>
      </c>
      <c r="K2402" s="51" t="str">
        <f ca="1">LeaveTracker[[#This Row],[Days]]&amp;" "&amp;LeaveTracker[[#This Row],[Type of Leave]]</f>
        <v>2 SL</v>
      </c>
      <c r="L2402" s="23">
        <f ca="1">NETWORKDAYS(LeaveTracker[[#This Row],[Start Date]],LeaveTracker[[#This Row],[End Date]],lstHolidays)</f>
        <v>2</v>
      </c>
      <c r="M2402" s="27"/>
    </row>
    <row r="2403" spans="1:13" ht="30" customHeight="1" x14ac:dyDescent="0.3">
      <c r="A2403" s="27">
        <f>A2402+1</f>
        <v>855</v>
      </c>
      <c r="B2403" s="31">
        <v>44778</v>
      </c>
      <c r="C2403" s="31">
        <v>44757</v>
      </c>
      <c r="D2403" s="19" t="s">
        <v>232</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57" t="s">
        <v>82</v>
      </c>
      <c r="K2403" s="51" t="str">
        <f ca="1">LeaveTracker[[#This Row],[Days]]&amp;" "&amp;LeaveTracker[[#This Row],[Type of Leave]]</f>
        <v>1 VL</v>
      </c>
      <c r="L2403" s="23">
        <f ca="1">NETWORKDAYS(LeaveTracker[[#This Row],[Start Date]],LeaveTracker[[#This Row],[End Date]],lstHolidays)</f>
        <v>1</v>
      </c>
      <c r="M2403" s="27"/>
    </row>
    <row r="2404" spans="1:13" ht="30" customHeight="1" x14ac:dyDescent="0.3">
      <c r="A2404" s="27">
        <v>855</v>
      </c>
      <c r="B2404" s="31">
        <v>44778</v>
      </c>
      <c r="C2404" s="31">
        <v>44757</v>
      </c>
      <c r="D2404" s="19" t="s">
        <v>232</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57" t="s">
        <v>82</v>
      </c>
      <c r="K2404" s="51" t="str">
        <f ca="1">LeaveTracker[[#This Row],[Days]]&amp;" "&amp;LeaveTracker[[#This Row],[Type of Leave]]</f>
        <v>1 VL</v>
      </c>
      <c r="L2404" s="23">
        <f ca="1">NETWORKDAYS(LeaveTracker[[#This Row],[Start Date]],LeaveTracker[[#This Row],[End Date]],lstHolidays)</f>
        <v>1</v>
      </c>
      <c r="M2404" s="27"/>
    </row>
    <row r="2405" spans="1:13" ht="30" customHeight="1" x14ac:dyDescent="0.3">
      <c r="A2405" s="27">
        <f t="shared" ref="A2405:A2413" si="2">A2404+1</f>
        <v>856</v>
      </c>
      <c r="B2405" s="31">
        <v>44778</v>
      </c>
      <c r="C2405" s="31">
        <v>44760</v>
      </c>
      <c r="D2405" s="19" t="s">
        <v>232</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57" t="s">
        <v>81</v>
      </c>
      <c r="K2405" s="51" t="str">
        <f ca="1">LeaveTracker[[#This Row],[Days]]&amp;" "&amp;LeaveTracker[[#This Row],[Type of Leave]]</f>
        <v>2 SL</v>
      </c>
      <c r="L2405" s="23">
        <f ca="1">NETWORKDAYS(LeaveTracker[[#This Row],[Start Date]],LeaveTracker[[#This Row],[End Date]],lstHolidays)</f>
        <v>2</v>
      </c>
      <c r="M2405" s="27"/>
    </row>
    <row r="2406" spans="1:13" ht="30" customHeight="1" x14ac:dyDescent="0.3">
      <c r="A2406" s="27">
        <f t="shared" si="2"/>
        <v>857</v>
      </c>
      <c r="B2406" s="31">
        <v>44778</v>
      </c>
      <c r="C2406" s="31">
        <v>44757</v>
      </c>
      <c r="D2406" s="19" t="s">
        <v>232</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57" t="s">
        <v>299</v>
      </c>
      <c r="J2406" s="43" t="s">
        <v>214</v>
      </c>
      <c r="K2406" s="51" t="str">
        <f ca="1">LeaveTracker[[#This Row],[Days]]&amp;" "&amp;LeaveTracker[[#This Row],[Type of Leave]]</f>
        <v>1 OTHER</v>
      </c>
      <c r="L2406" s="23">
        <f ca="1">NETWORKDAYS(LeaveTracker[[#This Row],[Start Date]],LeaveTracker[[#This Row],[End Date]],lstHolidays)</f>
        <v>1</v>
      </c>
      <c r="M2406" s="27"/>
    </row>
    <row r="2407" spans="1:13" ht="30" customHeight="1" x14ac:dyDescent="0.3">
      <c r="A2407" s="27">
        <f t="shared" si="2"/>
        <v>858</v>
      </c>
      <c r="B2407" s="31">
        <v>44778</v>
      </c>
      <c r="C2407" s="31">
        <v>44754</v>
      </c>
      <c r="D2407" s="19" t="s">
        <v>751</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57" t="s">
        <v>81</v>
      </c>
      <c r="K2407" s="51" t="str">
        <f ca="1">LeaveTracker[[#This Row],[Days]]&amp;" "&amp;LeaveTracker[[#This Row],[Type of Leave]]</f>
        <v>1 SL</v>
      </c>
      <c r="L2407" s="23">
        <f ca="1">NETWORKDAYS(LeaveTracker[[#This Row],[Start Date]],LeaveTracker[[#This Row],[End Date]],lstHolidays)</f>
        <v>1</v>
      </c>
      <c r="M2407" s="27"/>
    </row>
    <row r="2408" spans="1:13" ht="30" customHeight="1" x14ac:dyDescent="0.3">
      <c r="A2408" s="27">
        <f t="shared" si="2"/>
        <v>859</v>
      </c>
      <c r="B2408" s="31">
        <v>44778</v>
      </c>
      <c r="C2408" s="31">
        <v>44749</v>
      </c>
      <c r="D2408" s="19" t="s">
        <v>1017</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57" t="s">
        <v>81</v>
      </c>
      <c r="K2408" s="51" t="str">
        <f ca="1">LeaveTracker[[#This Row],[Days]]&amp;" "&amp;LeaveTracker[[#This Row],[Type of Leave]]</f>
        <v>1 SL</v>
      </c>
      <c r="L2408" s="23">
        <f ca="1">NETWORKDAYS(LeaveTracker[[#This Row],[Start Date]],LeaveTracker[[#This Row],[End Date]],lstHolidays)</f>
        <v>1</v>
      </c>
      <c r="M2408" s="27"/>
    </row>
    <row r="2409" spans="1:13" ht="30" customHeight="1" x14ac:dyDescent="0.3">
      <c r="A2409" s="27">
        <f t="shared" si="2"/>
        <v>860</v>
      </c>
      <c r="B2409" s="31">
        <v>44778</v>
      </c>
      <c r="C2409" s="31">
        <v>44753</v>
      </c>
      <c r="D2409" s="19" t="s">
        <v>739</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57" t="s">
        <v>299</v>
      </c>
      <c r="J2409" s="43" t="s">
        <v>1006</v>
      </c>
      <c r="K2409" s="51" t="str">
        <f ca="1">LeaveTracker[[#This Row],[Days]]&amp;" "&amp;LeaveTracker[[#This Row],[Type of Leave]]</f>
        <v>1 OTHER</v>
      </c>
      <c r="L2409" s="23">
        <f ca="1">NETWORKDAYS(LeaveTracker[[#This Row],[Start Date]],LeaveTracker[[#This Row],[End Date]],lstHolidays)</f>
        <v>1</v>
      </c>
      <c r="M2409" s="27"/>
    </row>
    <row r="2410" spans="1:13" ht="30"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57" t="s">
        <v>81</v>
      </c>
      <c r="K2410" s="51" t="str">
        <f ca="1">LeaveTracker[[#This Row],[Days]]&amp;" "&amp;LeaveTracker[[#This Row],[Type of Leave]]</f>
        <v>2 SL</v>
      </c>
      <c r="L2410" s="23">
        <f ca="1">NETWORKDAYS(LeaveTracker[[#This Row],[Start Date]],LeaveTracker[[#This Row],[End Date]],lstHolidays)</f>
        <v>2</v>
      </c>
      <c r="M2410" s="27"/>
    </row>
    <row r="2411" spans="1:13" ht="30" customHeight="1" x14ac:dyDescent="0.3">
      <c r="A2411" s="27">
        <f t="shared" si="2"/>
        <v>862</v>
      </c>
      <c r="B2411" s="31">
        <v>44778</v>
      </c>
      <c r="C2411" s="31">
        <v>44714</v>
      </c>
      <c r="D2411" s="19" t="s">
        <v>634</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57" t="s">
        <v>81</v>
      </c>
      <c r="K2411" s="51" t="str">
        <f ca="1">LeaveTracker[[#This Row],[Days]]&amp;" "&amp;LeaveTracker[[#This Row],[Type of Leave]]</f>
        <v>2 SL</v>
      </c>
      <c r="L2411" s="23">
        <f ca="1">NETWORKDAYS(LeaveTracker[[#This Row],[Start Date]],LeaveTracker[[#This Row],[End Date]],lstHolidays)</f>
        <v>2</v>
      </c>
      <c r="M2411" s="27"/>
    </row>
    <row r="2412" spans="1:13" ht="30" customHeight="1" x14ac:dyDescent="0.3">
      <c r="A2412" s="27">
        <f t="shared" si="2"/>
        <v>863</v>
      </c>
      <c r="B2412" s="31">
        <v>44778</v>
      </c>
      <c r="C2412" s="31">
        <v>44747</v>
      </c>
      <c r="D2412" s="19" t="s">
        <v>470</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57" t="s">
        <v>82</v>
      </c>
      <c r="K2412" s="51" t="str">
        <f ca="1">LeaveTracker[[#This Row],[Days]]&amp;" "&amp;LeaveTracker[[#This Row],[Type of Leave]]</f>
        <v>2 VL</v>
      </c>
      <c r="L2412" s="23">
        <f ca="1">NETWORKDAYS(LeaveTracker[[#This Row],[Start Date]],LeaveTracker[[#This Row],[End Date]],lstHolidays)</f>
        <v>2</v>
      </c>
      <c r="M2412" s="27"/>
    </row>
    <row r="2413" spans="1:13" ht="30" customHeight="1" x14ac:dyDescent="0.3">
      <c r="A2413" s="27">
        <f t="shared" si="2"/>
        <v>864</v>
      </c>
      <c r="B2413" s="31">
        <v>44778</v>
      </c>
      <c r="C2413" s="31">
        <v>44740</v>
      </c>
      <c r="D2413" s="19" t="s">
        <v>1020</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57" t="s">
        <v>81</v>
      </c>
      <c r="K2413" s="51" t="str">
        <f ca="1">LeaveTracker[[#This Row],[Days]]&amp;" "&amp;LeaveTracker[[#This Row],[Type of Leave]]</f>
        <v>1 SL</v>
      </c>
      <c r="L2413" s="23">
        <f ca="1">NETWORKDAYS(LeaveTracker[[#This Row],[Start Date]],LeaveTracker[[#This Row],[End Date]],lstHolidays)</f>
        <v>1</v>
      </c>
      <c r="M2413" s="27"/>
    </row>
    <row r="2414" spans="1:13" ht="30" customHeight="1" x14ac:dyDescent="0.3">
      <c r="A2414" s="27">
        <v>864</v>
      </c>
      <c r="B2414" s="31">
        <v>44778</v>
      </c>
      <c r="C2414" s="31">
        <v>44740</v>
      </c>
      <c r="D2414" s="19" t="s">
        <v>1020</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57" t="s">
        <v>81</v>
      </c>
      <c r="K2414" s="51" t="str">
        <f ca="1">LeaveTracker[[#This Row],[Days]]&amp;" "&amp;LeaveTracker[[#This Row],[Type of Leave]]</f>
        <v>1 SL</v>
      </c>
      <c r="L2414" s="23">
        <f ca="1">NETWORKDAYS(LeaveTracker[[#This Row],[Start Date]],LeaveTracker[[#This Row],[End Date]],lstHolidays)</f>
        <v>1</v>
      </c>
      <c r="M2414" s="27"/>
    </row>
    <row r="2415" spans="1:13" ht="30" customHeight="1" x14ac:dyDescent="0.3">
      <c r="A2415" s="27">
        <f>A2414+1</f>
        <v>865</v>
      </c>
      <c r="B2415" s="31">
        <v>44778</v>
      </c>
      <c r="C2415" s="31">
        <v>44741</v>
      </c>
      <c r="D2415" s="19" t="s">
        <v>407</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57" t="s">
        <v>81</v>
      </c>
      <c r="K2415" s="51" t="str">
        <f ca="1">LeaveTracker[[#This Row],[Days]]&amp;" "&amp;LeaveTracker[[#This Row],[Type of Leave]]</f>
        <v>1 SL</v>
      </c>
      <c r="L2415" s="23">
        <f ca="1">NETWORKDAYS(LeaveTracker[[#This Row],[Start Date]],LeaveTracker[[#This Row],[End Date]],lstHolidays)</f>
        <v>1</v>
      </c>
      <c r="M2415" s="27"/>
    </row>
    <row r="2416" spans="1:13" ht="30" customHeight="1" x14ac:dyDescent="0.3">
      <c r="A2416" s="27">
        <v>865</v>
      </c>
      <c r="B2416" s="31">
        <v>44778</v>
      </c>
      <c r="C2416" s="31">
        <v>44741</v>
      </c>
      <c r="D2416" s="19" t="s">
        <v>407</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57" t="s">
        <v>81</v>
      </c>
      <c r="K2416" s="51" t="str">
        <f ca="1">LeaveTracker[[#This Row],[Days]]&amp;" "&amp;LeaveTracker[[#This Row],[Type of Leave]]</f>
        <v>1 SL</v>
      </c>
      <c r="L2416" s="23">
        <f ca="1">NETWORKDAYS(LeaveTracker[[#This Row],[Start Date]],LeaveTracker[[#This Row],[End Date]],lstHolidays)</f>
        <v>1</v>
      </c>
      <c r="M2416" s="27"/>
    </row>
    <row r="2417" spans="1:13" ht="30" customHeight="1" x14ac:dyDescent="0.3">
      <c r="A2417" s="27">
        <f>A2416+1</f>
        <v>866</v>
      </c>
      <c r="B2417" s="31">
        <v>44778</v>
      </c>
      <c r="C2417" s="31">
        <v>44757</v>
      </c>
      <c r="D2417" s="19" t="s">
        <v>325</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57" t="s">
        <v>299</v>
      </c>
      <c r="J2417" s="43" t="s">
        <v>1006</v>
      </c>
      <c r="K2417" s="51" t="str">
        <f ca="1">LeaveTracker[[#This Row],[Days]]&amp;" "&amp;LeaveTracker[[#This Row],[Type of Leave]]</f>
        <v>1 OTHER</v>
      </c>
      <c r="L2417" s="23">
        <f ca="1">NETWORKDAYS(LeaveTracker[[#This Row],[Start Date]],LeaveTracker[[#This Row],[End Date]],lstHolidays)</f>
        <v>1</v>
      </c>
      <c r="M2417" s="27"/>
    </row>
    <row r="2418" spans="1:13" ht="30" customHeight="1" x14ac:dyDescent="0.3">
      <c r="A2418" s="27">
        <f>A2417+1</f>
        <v>867</v>
      </c>
      <c r="B2418" s="31">
        <v>44778</v>
      </c>
      <c r="C2418" s="31">
        <v>44759</v>
      </c>
      <c r="D2418" s="19" t="s">
        <v>284</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57" t="s">
        <v>299</v>
      </c>
      <c r="J2418" s="43" t="s">
        <v>1006</v>
      </c>
      <c r="K2418" s="51" t="str">
        <f ca="1">LeaveTracker[[#This Row],[Days]]&amp;" "&amp;LeaveTracker[[#This Row],[Type of Leave]]</f>
        <v>1 OTHER</v>
      </c>
      <c r="L2418" s="23">
        <f ca="1">NETWORKDAYS(LeaveTracker[[#This Row],[Start Date]],LeaveTracker[[#This Row],[End Date]],lstHolidays)</f>
        <v>1</v>
      </c>
      <c r="M2418" s="27"/>
    </row>
    <row r="2419" spans="1:13" ht="30" customHeight="1" x14ac:dyDescent="0.3">
      <c r="A2419" s="27">
        <f>A2418+1</f>
        <v>868</v>
      </c>
      <c r="B2419" s="31">
        <v>44778</v>
      </c>
      <c r="C2419" s="31">
        <v>44760</v>
      </c>
      <c r="D2419" s="19" t="s">
        <v>243</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57" t="s">
        <v>82</v>
      </c>
      <c r="K2419" s="51" t="str">
        <f ca="1">LeaveTracker[[#This Row],[Days]]&amp;" "&amp;LeaveTracker[[#This Row],[Type of Leave]]</f>
        <v>2 VL</v>
      </c>
      <c r="L2419" s="23">
        <f ca="1">NETWORKDAYS(LeaveTracker[[#This Row],[Start Date]],LeaveTracker[[#This Row],[End Date]],lstHolidays)</f>
        <v>2</v>
      </c>
      <c r="M2419" s="27"/>
    </row>
    <row r="2420" spans="1:13" ht="30" customHeight="1" x14ac:dyDescent="0.3">
      <c r="A2420" s="27">
        <v>868</v>
      </c>
      <c r="B2420" s="31">
        <v>44778</v>
      </c>
      <c r="C2420" s="31">
        <v>44760</v>
      </c>
      <c r="D2420" s="19" t="s">
        <v>243</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57" t="s">
        <v>82</v>
      </c>
      <c r="K2420" s="51" t="str">
        <f ca="1">LeaveTracker[[#This Row],[Days]]&amp;" "&amp;LeaveTracker[[#This Row],[Type of Leave]]</f>
        <v>5 VL</v>
      </c>
      <c r="L2420" s="23">
        <f ca="1">NETWORKDAYS(LeaveTracker[[#This Row],[Start Date]],LeaveTracker[[#This Row],[End Date]],lstHolidays)</f>
        <v>5</v>
      </c>
      <c r="M2420" s="27"/>
    </row>
    <row r="2421" spans="1:13" ht="30" customHeight="1" x14ac:dyDescent="0.3">
      <c r="A2421" s="27">
        <f t="shared" ref="A2421:A2428" si="3">A2420+1</f>
        <v>869</v>
      </c>
      <c r="B2421" s="31">
        <v>44778</v>
      </c>
      <c r="C2421" s="31">
        <v>44755</v>
      </c>
      <c r="D2421" s="19" t="s">
        <v>442</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57" t="s">
        <v>299</v>
      </c>
      <c r="J2421" s="43" t="s">
        <v>1006</v>
      </c>
      <c r="K2421" s="51" t="str">
        <f ca="1">LeaveTracker[[#This Row],[Days]]&amp;" "&amp;LeaveTracker[[#This Row],[Type of Leave]]</f>
        <v>1 OTHER</v>
      </c>
      <c r="L2421" s="23">
        <f ca="1">NETWORKDAYS(LeaveTracker[[#This Row],[Start Date]],LeaveTracker[[#This Row],[End Date]],lstHolidays)</f>
        <v>1</v>
      </c>
      <c r="M2421" s="27"/>
    </row>
    <row r="2422" spans="1:13" ht="30" customHeight="1" x14ac:dyDescent="0.3">
      <c r="A2422" s="27">
        <f t="shared" si="3"/>
        <v>870</v>
      </c>
      <c r="B2422" s="31">
        <v>44778</v>
      </c>
      <c r="C2422" s="31">
        <v>44756</v>
      </c>
      <c r="D2422" s="19" t="s">
        <v>765</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57" t="s">
        <v>81</v>
      </c>
      <c r="K2422" s="51" t="str">
        <f ca="1">LeaveTracker[[#This Row],[Days]]&amp;" "&amp;LeaveTracker[[#This Row],[Type of Leave]]</f>
        <v>1 SL</v>
      </c>
      <c r="L2422" s="23">
        <f ca="1">NETWORKDAYS(LeaveTracker[[#This Row],[Start Date]],LeaveTracker[[#This Row],[End Date]],lstHolidays)</f>
        <v>1</v>
      </c>
      <c r="M2422" s="27"/>
    </row>
    <row r="2423" spans="1:13" ht="30" customHeight="1" x14ac:dyDescent="0.3">
      <c r="A2423" s="27">
        <f t="shared" si="3"/>
        <v>871</v>
      </c>
      <c r="B2423" s="31">
        <v>44778</v>
      </c>
      <c r="C2423" s="31">
        <v>44756</v>
      </c>
      <c r="D2423" s="19" t="s">
        <v>765</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57" t="s">
        <v>299</v>
      </c>
      <c r="J2423" s="43" t="s">
        <v>998</v>
      </c>
      <c r="K2423" s="51" t="str">
        <f ca="1">LeaveTracker[[#This Row],[Days]]&amp;" "&amp;LeaveTracker[[#This Row],[Type of Leave]]</f>
        <v>1 OTHER</v>
      </c>
      <c r="L2423" s="23">
        <f ca="1">NETWORKDAYS(LeaveTracker[[#This Row],[Start Date]],LeaveTracker[[#This Row],[End Date]],lstHolidays)</f>
        <v>1</v>
      </c>
      <c r="M2423" s="27"/>
    </row>
    <row r="2424" spans="1:13" ht="30" customHeight="1" x14ac:dyDescent="0.3">
      <c r="A2424" s="27">
        <f t="shared" si="3"/>
        <v>872</v>
      </c>
      <c r="B2424" s="31">
        <v>44778</v>
      </c>
      <c r="C2424" s="31">
        <v>44757</v>
      </c>
      <c r="D2424" s="19" t="s">
        <v>837</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57" t="s">
        <v>81</v>
      </c>
      <c r="K2424" s="51" t="str">
        <f ca="1">LeaveTracker[[#This Row],[Days]]&amp;" "&amp;LeaveTracker[[#This Row],[Type of Leave]]</f>
        <v>1 SL</v>
      </c>
      <c r="L2424" s="23">
        <f ca="1">NETWORKDAYS(LeaveTracker[[#This Row],[Start Date]],LeaveTracker[[#This Row],[End Date]],lstHolidays)</f>
        <v>1</v>
      </c>
      <c r="M2424" s="27"/>
    </row>
    <row r="2425" spans="1:13" ht="30" customHeight="1" x14ac:dyDescent="0.3">
      <c r="A2425" s="27">
        <f t="shared" si="3"/>
        <v>873</v>
      </c>
      <c r="B2425" s="31">
        <v>44778</v>
      </c>
      <c r="C2425" s="31">
        <v>44746</v>
      </c>
      <c r="D2425" s="19" t="s">
        <v>659</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57" t="s">
        <v>82</v>
      </c>
      <c r="K2425" s="51" t="str">
        <f ca="1">LeaveTracker[[#This Row],[Days]]&amp;" "&amp;LeaveTracker[[#This Row],[Type of Leave]]</f>
        <v>4 VL</v>
      </c>
      <c r="L2425" s="23">
        <f ca="1">NETWORKDAYS(LeaveTracker[[#This Row],[Start Date]],LeaveTracker[[#This Row],[End Date]],lstHolidays)</f>
        <v>4</v>
      </c>
      <c r="M2425" s="27"/>
    </row>
    <row r="2426" spans="1:13" ht="30" customHeight="1" x14ac:dyDescent="0.3">
      <c r="A2426" s="27">
        <f t="shared" si="3"/>
        <v>874</v>
      </c>
      <c r="B2426" s="31">
        <v>44778</v>
      </c>
      <c r="C2426" s="31">
        <v>44746</v>
      </c>
      <c r="D2426" s="19" t="s">
        <v>659</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57" t="s">
        <v>81</v>
      </c>
      <c r="K2426" s="51" t="str">
        <f ca="1">LeaveTracker[[#This Row],[Days]]&amp;" "&amp;LeaveTracker[[#This Row],[Type of Leave]]</f>
        <v>2 SL</v>
      </c>
      <c r="L2426" s="23">
        <f ca="1">NETWORKDAYS(LeaveTracker[[#This Row],[Start Date]],LeaveTracker[[#This Row],[End Date]],lstHolidays)</f>
        <v>2</v>
      </c>
      <c r="M2426" s="27"/>
    </row>
    <row r="2427" spans="1:13" ht="30" customHeight="1" x14ac:dyDescent="0.3">
      <c r="A2427" s="27">
        <f t="shared" si="3"/>
        <v>875</v>
      </c>
      <c r="B2427" s="31">
        <v>44778</v>
      </c>
      <c r="C2427" s="31">
        <v>44739</v>
      </c>
      <c r="D2427" s="19" t="s">
        <v>659</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57" t="s">
        <v>299</v>
      </c>
      <c r="J2427" s="43" t="s">
        <v>1006</v>
      </c>
      <c r="K2427" s="51" t="str">
        <f ca="1">LeaveTracker[[#This Row],[Days]]&amp;" "&amp;LeaveTracker[[#This Row],[Type of Leave]]</f>
        <v>1 OTHER</v>
      </c>
      <c r="L2427" s="23">
        <f ca="1">NETWORKDAYS(LeaveTracker[[#This Row],[Start Date]],LeaveTracker[[#This Row],[End Date]],lstHolidays)</f>
        <v>1</v>
      </c>
      <c r="M2427" s="27"/>
    </row>
    <row r="2428" spans="1:13" ht="30" customHeight="1" x14ac:dyDescent="0.3">
      <c r="A2428" s="27">
        <f t="shared" si="3"/>
        <v>876</v>
      </c>
      <c r="B2428" s="31">
        <v>44778</v>
      </c>
      <c r="C2428" s="31">
        <v>44763</v>
      </c>
      <c r="D2428" s="19" t="s">
        <v>907</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57" t="s">
        <v>82</v>
      </c>
      <c r="K2428" s="51" t="str">
        <f ca="1">LeaveTracker[[#This Row],[Days]]&amp;" "&amp;LeaveTracker[[#This Row],[Type of Leave]]</f>
        <v>2 VL</v>
      </c>
      <c r="L2428" s="23">
        <f ca="1">NETWORKDAYS(LeaveTracker[[#This Row],[Start Date]],LeaveTracker[[#This Row],[End Date]],lstHolidays)</f>
        <v>2</v>
      </c>
      <c r="M2428" s="27"/>
    </row>
    <row r="2429" spans="1:13" ht="30" customHeight="1" x14ac:dyDescent="0.3">
      <c r="A2429" s="27">
        <v>876</v>
      </c>
      <c r="B2429" s="31">
        <v>44778</v>
      </c>
      <c r="C2429" s="31">
        <v>44763</v>
      </c>
      <c r="D2429" s="19" t="s">
        <v>907</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57" t="s">
        <v>82</v>
      </c>
      <c r="K2429" s="51" t="str">
        <f ca="1">LeaveTracker[[#This Row],[Days]]&amp;" "&amp;LeaveTracker[[#This Row],[Type of Leave]]</f>
        <v>1 VL</v>
      </c>
      <c r="L2429" s="23">
        <f ca="1">NETWORKDAYS(LeaveTracker[[#This Row],[Start Date]],LeaveTracker[[#This Row],[End Date]],lstHolidays)</f>
        <v>1</v>
      </c>
      <c r="M2429" s="27"/>
    </row>
    <row r="2430" spans="1:13" ht="30" customHeight="1" x14ac:dyDescent="0.3">
      <c r="A2430" s="27">
        <f>A2429+1</f>
        <v>877</v>
      </c>
      <c r="B2430" s="31">
        <v>44778</v>
      </c>
      <c r="C2430" s="31">
        <v>44749</v>
      </c>
      <c r="D2430" s="19" t="s">
        <v>662</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57" t="s">
        <v>81</v>
      </c>
      <c r="K2430" s="51" t="str">
        <f ca="1">LeaveTracker[[#This Row],[Days]]&amp;" "&amp;LeaveTracker[[#This Row],[Type of Leave]]</f>
        <v>1 SL</v>
      </c>
      <c r="L2430" s="23">
        <f ca="1">NETWORKDAYS(LeaveTracker[[#This Row],[Start Date]],LeaveTracker[[#This Row],[End Date]],lstHolidays)</f>
        <v>1</v>
      </c>
      <c r="M2430" s="27"/>
    </row>
    <row r="2431" spans="1:13" ht="30" customHeight="1" x14ac:dyDescent="0.3">
      <c r="A2431" s="27">
        <v>877</v>
      </c>
      <c r="B2431" s="31">
        <v>44778</v>
      </c>
      <c r="C2431" s="31">
        <v>44749</v>
      </c>
      <c r="D2431" s="19" t="s">
        <v>662</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57" t="s">
        <v>81</v>
      </c>
      <c r="K2431" s="51" t="str">
        <f ca="1">LeaveTracker[[#This Row],[Days]]&amp;" "&amp;LeaveTracker[[#This Row],[Type of Leave]]</f>
        <v>3 SL</v>
      </c>
      <c r="L2431" s="23">
        <f ca="1">NETWORKDAYS(LeaveTracker[[#This Row],[Start Date]],LeaveTracker[[#This Row],[End Date]],lstHolidays)</f>
        <v>3</v>
      </c>
      <c r="M2431" s="27"/>
    </row>
    <row r="2432" spans="1:13" ht="30" customHeight="1" x14ac:dyDescent="0.3">
      <c r="A2432" s="27">
        <v>877</v>
      </c>
      <c r="B2432" s="31">
        <v>44778</v>
      </c>
      <c r="C2432" s="31">
        <v>44749</v>
      </c>
      <c r="D2432" s="19" t="s">
        <v>662</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57" t="s">
        <v>81</v>
      </c>
      <c r="K2432" s="51" t="str">
        <f ca="1">LeaveTracker[[#This Row],[Days]]&amp;" "&amp;LeaveTracker[[#This Row],[Type of Leave]]</f>
        <v>4 SL</v>
      </c>
      <c r="L2432" s="23">
        <f ca="1">NETWORKDAYS(LeaveTracker[[#This Row],[Start Date]],LeaveTracker[[#This Row],[End Date]],lstHolidays)</f>
        <v>4</v>
      </c>
      <c r="M2432" s="27"/>
    </row>
    <row r="2433" spans="1:13" ht="30" customHeight="1" x14ac:dyDescent="0.3">
      <c r="A2433" s="27">
        <v>877</v>
      </c>
      <c r="B2433" s="31">
        <v>44778</v>
      </c>
      <c r="C2433" s="31">
        <v>44749</v>
      </c>
      <c r="D2433" s="19" t="s">
        <v>662</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57" t="s">
        <v>81</v>
      </c>
      <c r="K2433" s="51" t="str">
        <f ca="1">LeaveTracker[[#This Row],[Days]]&amp;" "&amp;LeaveTracker[[#This Row],[Type of Leave]]</f>
        <v>1 SL</v>
      </c>
      <c r="L2433" s="23">
        <f ca="1">NETWORKDAYS(LeaveTracker[[#This Row],[Start Date]],LeaveTracker[[#This Row],[End Date]],lstHolidays)</f>
        <v>1</v>
      </c>
      <c r="M2433" s="27"/>
    </row>
    <row r="2434" spans="1:13" ht="30" customHeight="1" x14ac:dyDescent="0.3">
      <c r="A2434" s="27">
        <v>877</v>
      </c>
      <c r="B2434" s="31">
        <v>44778</v>
      </c>
      <c r="C2434" s="31">
        <v>44750</v>
      </c>
      <c r="D2434" s="19" t="s">
        <v>662</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57" t="s">
        <v>81</v>
      </c>
      <c r="K2434" s="51" t="str">
        <f ca="1">LeaveTracker[[#This Row],[Days]]&amp;" "&amp;LeaveTracker[[#This Row],[Type of Leave]]</f>
        <v>2 SL</v>
      </c>
      <c r="L2434" s="23">
        <f ca="1">NETWORKDAYS(LeaveTracker[[#This Row],[Start Date]],LeaveTracker[[#This Row],[End Date]],lstHolidays)</f>
        <v>2</v>
      </c>
      <c r="M2434" s="27"/>
    </row>
    <row r="2435" spans="1:13" ht="30" customHeight="1" x14ac:dyDescent="0.3">
      <c r="A2435" s="27">
        <f>A2434+1</f>
        <v>878</v>
      </c>
      <c r="B2435" s="31">
        <v>44778</v>
      </c>
      <c r="C2435" s="31">
        <v>44764</v>
      </c>
      <c r="D2435" s="19" t="s">
        <v>953</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57" t="s">
        <v>81</v>
      </c>
      <c r="K2435" s="51" t="str">
        <f ca="1">LeaveTracker[[#This Row],[Days]]&amp;" "&amp;LeaveTracker[[#This Row],[Type of Leave]]</f>
        <v>1 SL</v>
      </c>
      <c r="L2435" s="23">
        <f ca="1">NETWORKDAYS(LeaveTracker[[#This Row],[Start Date]],LeaveTracker[[#This Row],[End Date]],lstHolidays)</f>
        <v>1</v>
      </c>
      <c r="M2435" s="27"/>
    </row>
    <row r="2436" spans="1:13" ht="30" customHeight="1" x14ac:dyDescent="0.3">
      <c r="A2436" s="27">
        <v>878</v>
      </c>
      <c r="B2436" s="31">
        <v>44778</v>
      </c>
      <c r="C2436" s="31">
        <v>44764</v>
      </c>
      <c r="D2436" s="19" t="s">
        <v>953</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57" t="s">
        <v>81</v>
      </c>
      <c r="K2436" s="51" t="str">
        <f ca="1">LeaveTracker[[#This Row],[Days]]&amp;" "&amp;LeaveTracker[[#This Row],[Type of Leave]]</f>
        <v>1 SL</v>
      </c>
      <c r="L2436" s="23">
        <f ca="1">NETWORKDAYS(LeaveTracker[[#This Row],[Start Date]],LeaveTracker[[#This Row],[End Date]],lstHolidays)</f>
        <v>1</v>
      </c>
      <c r="M2436" s="27"/>
    </row>
    <row r="2437" spans="1:13" ht="30" customHeight="1" x14ac:dyDescent="0.3">
      <c r="A2437" s="27">
        <f t="shared" ref="A2437:A2450" si="4">A2436+1</f>
        <v>879</v>
      </c>
      <c r="B2437" s="31">
        <v>44778</v>
      </c>
      <c r="C2437" s="31">
        <v>44757</v>
      </c>
      <c r="D2437" s="19" t="s">
        <v>953</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57" t="s">
        <v>81</v>
      </c>
      <c r="K2437" s="51" t="str">
        <f ca="1">LeaveTracker[[#This Row],[Days]]&amp;" "&amp;LeaveTracker[[#This Row],[Type of Leave]]</f>
        <v>1 SL</v>
      </c>
      <c r="L2437" s="23">
        <f ca="1">NETWORKDAYS(LeaveTracker[[#This Row],[Start Date]],LeaveTracker[[#This Row],[End Date]],lstHolidays)</f>
        <v>1</v>
      </c>
      <c r="M2437" s="27"/>
    </row>
    <row r="2438" spans="1:13" ht="30" customHeight="1" x14ac:dyDescent="0.3">
      <c r="A2438" s="27">
        <f t="shared" si="4"/>
        <v>880</v>
      </c>
      <c r="B2438" s="31">
        <v>44778</v>
      </c>
      <c r="C2438" s="31">
        <v>44753</v>
      </c>
      <c r="D2438" s="19" t="s">
        <v>953</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57" t="s">
        <v>81</v>
      </c>
      <c r="K2438" s="51" t="str">
        <f ca="1">LeaveTracker[[#This Row],[Days]]&amp;" "&amp;LeaveTracker[[#This Row],[Type of Leave]]</f>
        <v>1 SL</v>
      </c>
      <c r="L2438" s="23">
        <f ca="1">NETWORKDAYS(LeaveTracker[[#This Row],[Start Date]],LeaveTracker[[#This Row],[End Date]],lstHolidays)</f>
        <v>1</v>
      </c>
      <c r="M2438" s="27"/>
    </row>
    <row r="2439" spans="1:13" ht="30" customHeight="1" x14ac:dyDescent="0.3">
      <c r="A2439" s="27">
        <f t="shared" si="4"/>
        <v>881</v>
      </c>
      <c r="B2439" s="31">
        <v>44778</v>
      </c>
      <c r="C2439" s="31">
        <v>44757</v>
      </c>
      <c r="D2439" s="19" t="s">
        <v>953</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57" t="s">
        <v>81</v>
      </c>
      <c r="K2439" s="51" t="str">
        <f ca="1">LeaveTracker[[#This Row],[Days]]&amp;" "&amp;LeaveTracker[[#This Row],[Type of Leave]]</f>
        <v>1 SL</v>
      </c>
      <c r="L2439" s="23">
        <f ca="1">NETWORKDAYS(LeaveTracker[[#This Row],[Start Date]],LeaveTracker[[#This Row],[End Date]],lstHolidays)</f>
        <v>1</v>
      </c>
      <c r="M2439" s="27"/>
    </row>
    <row r="2440" spans="1:13" ht="30" customHeight="1" x14ac:dyDescent="0.3">
      <c r="A2440" s="27">
        <f t="shared" si="4"/>
        <v>882</v>
      </c>
      <c r="B2440" s="31">
        <v>44778</v>
      </c>
      <c r="C2440" s="31">
        <v>44778</v>
      </c>
      <c r="D2440" s="19" t="s">
        <v>1011</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57" t="s">
        <v>82</v>
      </c>
      <c r="K2440" s="51" t="str">
        <f ca="1">LeaveTracker[[#This Row],[Days]]&amp;" "&amp;LeaveTracker[[#This Row],[Type of Leave]]</f>
        <v>1 VL</v>
      </c>
      <c r="L2440" s="23">
        <f ca="1">NETWORKDAYS(LeaveTracker[[#This Row],[Start Date]],LeaveTracker[[#This Row],[End Date]],lstHolidays)</f>
        <v>1</v>
      </c>
      <c r="M2440" s="27"/>
    </row>
    <row r="2441" spans="1:13" ht="30" customHeight="1" x14ac:dyDescent="0.3">
      <c r="A2441" s="27">
        <f t="shared" si="4"/>
        <v>883</v>
      </c>
      <c r="B2441" s="31">
        <v>44778</v>
      </c>
      <c r="C2441" s="31">
        <v>44776</v>
      </c>
      <c r="D2441" s="19" t="s">
        <v>506</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57" t="s">
        <v>82</v>
      </c>
      <c r="K2441" s="51" t="str">
        <f ca="1">LeaveTracker[[#This Row],[Days]]&amp;" "&amp;LeaveTracker[[#This Row],[Type of Leave]]</f>
        <v>1 VL</v>
      </c>
      <c r="L2441" s="23">
        <f ca="1">NETWORKDAYS(LeaveTracker[[#This Row],[Start Date]],LeaveTracker[[#This Row],[End Date]],lstHolidays)</f>
        <v>1</v>
      </c>
      <c r="M2441" s="27"/>
    </row>
    <row r="2442" spans="1:13" ht="30" customHeight="1" x14ac:dyDescent="0.3">
      <c r="A2442" s="27">
        <f t="shared" si="4"/>
        <v>884</v>
      </c>
      <c r="B2442" s="31">
        <v>44778</v>
      </c>
      <c r="C2442" s="31">
        <v>44777</v>
      </c>
      <c r="D2442" s="19" t="s">
        <v>1022</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57" t="s">
        <v>81</v>
      </c>
      <c r="K2442" s="51" t="str">
        <f ca="1">LeaveTracker[[#This Row],[Days]]&amp;" "&amp;LeaveTracker[[#This Row],[Type of Leave]]</f>
        <v>1 SL</v>
      </c>
      <c r="L2442" s="23">
        <f ca="1">NETWORKDAYS(LeaveTracker[[#This Row],[Start Date]],LeaveTracker[[#This Row],[End Date]],lstHolidays)</f>
        <v>1</v>
      </c>
      <c r="M2442" s="27"/>
    </row>
    <row r="2443" spans="1:13" ht="30" customHeight="1" x14ac:dyDescent="0.3">
      <c r="A2443" s="27">
        <f t="shared" si="4"/>
        <v>885</v>
      </c>
      <c r="B2443" s="31">
        <v>44778</v>
      </c>
      <c r="C2443" s="31">
        <v>44774</v>
      </c>
      <c r="D2443" s="19" t="s">
        <v>603</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57" t="s">
        <v>81</v>
      </c>
      <c r="K2443" s="51" t="str">
        <f ca="1">LeaveTracker[[#This Row],[Days]]&amp;" "&amp;LeaveTracker[[#This Row],[Type of Leave]]</f>
        <v>2 SL</v>
      </c>
      <c r="L2443" s="23">
        <f ca="1">NETWORKDAYS(LeaveTracker[[#This Row],[Start Date]],LeaveTracker[[#This Row],[End Date]],lstHolidays)</f>
        <v>2</v>
      </c>
      <c r="M2443" s="27"/>
    </row>
    <row r="2444" spans="1:13" ht="30" customHeight="1" x14ac:dyDescent="0.3">
      <c r="A2444" s="27">
        <f t="shared" si="4"/>
        <v>886</v>
      </c>
      <c r="B2444" s="31">
        <v>44778</v>
      </c>
      <c r="C2444" s="31">
        <v>44774</v>
      </c>
      <c r="D2444" s="19" t="s">
        <v>925</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57" t="s">
        <v>299</v>
      </c>
      <c r="J2444" s="43" t="s">
        <v>1006</v>
      </c>
      <c r="K2444" s="51" t="str">
        <f ca="1">LeaveTracker[[#This Row],[Days]]&amp;" "&amp;LeaveTracker[[#This Row],[Type of Leave]]</f>
        <v>1 OTHER</v>
      </c>
      <c r="L2444" s="23">
        <f ca="1">NETWORKDAYS(LeaveTracker[[#This Row],[Start Date]],LeaveTracker[[#This Row],[End Date]],lstHolidays)</f>
        <v>1</v>
      </c>
      <c r="M2444" s="27"/>
    </row>
    <row r="2445" spans="1:13" ht="30" customHeight="1" x14ac:dyDescent="0.3">
      <c r="A2445" s="27">
        <f t="shared" si="4"/>
        <v>887</v>
      </c>
      <c r="B2445" s="31">
        <v>44778</v>
      </c>
      <c r="C2445" s="31">
        <v>44750</v>
      </c>
      <c r="D2445" s="19" t="s">
        <v>413</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57" t="s">
        <v>299</v>
      </c>
      <c r="J2445" s="43" t="s">
        <v>1006</v>
      </c>
      <c r="K2445" s="51" t="str">
        <f ca="1">LeaveTracker[[#This Row],[Days]]&amp;" "&amp;LeaveTracker[[#This Row],[Type of Leave]]</f>
        <v>1 OTHER</v>
      </c>
      <c r="L2445" s="23">
        <f ca="1">NETWORKDAYS(LeaveTracker[[#This Row],[Start Date]],LeaveTracker[[#This Row],[End Date]],lstHolidays)</f>
        <v>1</v>
      </c>
      <c r="M2445" s="27"/>
    </row>
    <row r="2446" spans="1:13" ht="30" customHeight="1" x14ac:dyDescent="0.3">
      <c r="A2446" s="27">
        <f t="shared" si="4"/>
        <v>888</v>
      </c>
      <c r="B2446" s="31">
        <v>44778</v>
      </c>
      <c r="C2446" s="31">
        <v>44757</v>
      </c>
      <c r="D2446" s="19" t="s">
        <v>451</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57" t="s">
        <v>299</v>
      </c>
      <c r="J2446" s="43" t="s">
        <v>1006</v>
      </c>
      <c r="K2446" s="51" t="str">
        <f ca="1">LeaveTracker[[#This Row],[Days]]&amp;" "&amp;LeaveTracker[[#This Row],[Type of Leave]]</f>
        <v>2 OTHER</v>
      </c>
      <c r="L2446" s="23">
        <f ca="1">NETWORKDAYS(LeaveTracker[[#This Row],[Start Date]],LeaveTracker[[#This Row],[End Date]],lstHolidays)</f>
        <v>2</v>
      </c>
      <c r="M2446" s="27"/>
    </row>
    <row r="2447" spans="1:13" ht="30" customHeight="1" x14ac:dyDescent="0.3">
      <c r="A2447" s="27">
        <f t="shared" si="4"/>
        <v>889</v>
      </c>
      <c r="B2447" s="31">
        <v>44778</v>
      </c>
      <c r="C2447" s="31">
        <v>44757</v>
      </c>
      <c r="D2447" s="19" t="s">
        <v>458</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57" t="s">
        <v>299</v>
      </c>
      <c r="J2447" s="43" t="s">
        <v>1006</v>
      </c>
      <c r="K2447" s="51" t="str">
        <f ca="1">LeaveTracker[[#This Row],[Days]]&amp;" "&amp;LeaveTracker[[#This Row],[Type of Leave]]</f>
        <v>2 OTHER</v>
      </c>
      <c r="L2447" s="23">
        <f ca="1">NETWORKDAYS(LeaveTracker[[#This Row],[Start Date]],LeaveTracker[[#This Row],[End Date]],lstHolidays)</f>
        <v>2</v>
      </c>
      <c r="M2447" s="27"/>
    </row>
    <row r="2448" spans="1:13" ht="30" customHeight="1" x14ac:dyDescent="0.3">
      <c r="A2448" s="27">
        <f t="shared" si="4"/>
        <v>890</v>
      </c>
      <c r="B2448" s="31">
        <v>44783</v>
      </c>
      <c r="C2448" s="31">
        <v>44770</v>
      </c>
      <c r="D2448" s="19" t="s">
        <v>1024</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57" t="s">
        <v>82</v>
      </c>
      <c r="K2448" s="51" t="str">
        <f ca="1">LeaveTracker[[#This Row],[Days]]&amp;" "&amp;LeaveTracker[[#This Row],[Type of Leave]]</f>
        <v>1 VL</v>
      </c>
      <c r="L2448" s="23">
        <f ca="1">NETWORKDAYS(LeaveTracker[[#This Row],[Start Date]],LeaveTracker[[#This Row],[End Date]],lstHolidays)</f>
        <v>1</v>
      </c>
      <c r="M2448" s="27"/>
    </row>
    <row r="2449" spans="1:13" ht="30" customHeight="1" x14ac:dyDescent="0.3">
      <c r="A2449" s="27">
        <f t="shared" si="4"/>
        <v>891</v>
      </c>
      <c r="B2449" s="31">
        <v>44783</v>
      </c>
      <c r="C2449" s="31">
        <v>44764</v>
      </c>
      <c r="D2449" s="19" t="s">
        <v>243</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57" t="s">
        <v>81</v>
      </c>
      <c r="K2449" s="51" t="str">
        <f ca="1">LeaveTracker[[#This Row],[Days]]&amp;" "&amp;LeaveTracker[[#This Row],[Type of Leave]]</f>
        <v>1 SL</v>
      </c>
      <c r="L2449" s="23">
        <f ca="1">NETWORKDAYS(LeaveTracker[[#This Row],[Start Date]],LeaveTracker[[#This Row],[End Date]],lstHolidays)</f>
        <v>1</v>
      </c>
      <c r="M2449" s="27"/>
    </row>
    <row r="2450" spans="1:13" ht="30" customHeight="1" x14ac:dyDescent="0.3">
      <c r="A2450" s="27">
        <f t="shared" si="4"/>
        <v>892</v>
      </c>
      <c r="B2450" s="31">
        <v>44783</v>
      </c>
      <c r="C2450" s="31">
        <v>44769</v>
      </c>
      <c r="D2450" s="19" t="s">
        <v>716</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57" t="s">
        <v>81</v>
      </c>
      <c r="K2450" s="51" t="str">
        <f ca="1">LeaveTracker[[#This Row],[Days]]&amp;" "&amp;LeaveTracker[[#This Row],[Type of Leave]]</f>
        <v>1 SL</v>
      </c>
      <c r="L2450" s="23">
        <f ca="1">NETWORKDAYS(LeaveTracker[[#This Row],[Start Date]],LeaveTracker[[#This Row],[End Date]],lstHolidays)</f>
        <v>1</v>
      </c>
      <c r="M2450" s="27"/>
    </row>
    <row r="2451" spans="1:13" ht="30" customHeight="1" x14ac:dyDescent="0.3">
      <c r="A2451" s="27">
        <v>892</v>
      </c>
      <c r="B2451" s="31">
        <v>44783</v>
      </c>
      <c r="C2451" s="31">
        <v>44769</v>
      </c>
      <c r="D2451" s="19" t="s">
        <v>716</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57" t="s">
        <v>81</v>
      </c>
      <c r="K2451" s="51" t="str">
        <f ca="1">LeaveTracker[[#This Row],[Days]]&amp;" "&amp;LeaveTracker[[#This Row],[Type of Leave]]</f>
        <v>1 SL</v>
      </c>
      <c r="L2451" s="23">
        <f ca="1">NETWORKDAYS(LeaveTracker[[#This Row],[Start Date]],LeaveTracker[[#This Row],[End Date]],lstHolidays)</f>
        <v>1</v>
      </c>
      <c r="M2451" s="27"/>
    </row>
    <row r="2452" spans="1:13" ht="30" customHeight="1" x14ac:dyDescent="0.3">
      <c r="A2452" s="27">
        <f t="shared" ref="A2452:A2462" si="5">A2451+1</f>
        <v>893</v>
      </c>
      <c r="B2452" s="31">
        <v>44783</v>
      </c>
      <c r="C2452" s="31">
        <v>44764</v>
      </c>
      <c r="D2452" s="19" t="s">
        <v>555</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57" t="s">
        <v>81</v>
      </c>
      <c r="K2452" s="51" t="str">
        <f ca="1">LeaveTracker[[#This Row],[Days]]&amp;" "&amp;LeaveTracker[[#This Row],[Type of Leave]]</f>
        <v>1 SL</v>
      </c>
      <c r="L2452" s="23">
        <f ca="1">NETWORKDAYS(LeaveTracker[[#This Row],[Start Date]],LeaveTracker[[#This Row],[End Date]],lstHolidays)</f>
        <v>1</v>
      </c>
      <c r="M2452" s="27"/>
    </row>
    <row r="2453" spans="1:13" ht="30"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57" t="s">
        <v>81</v>
      </c>
      <c r="K2453" s="51" t="str">
        <f ca="1">LeaveTracker[[#This Row],[Days]]&amp;" "&amp;LeaveTracker[[#This Row],[Type of Leave]]</f>
        <v>1 SL</v>
      </c>
      <c r="L2453" s="23">
        <f ca="1">NETWORKDAYS(LeaveTracker[[#This Row],[Start Date]],LeaveTracker[[#This Row],[End Date]],lstHolidays)</f>
        <v>1</v>
      </c>
      <c r="M2453" s="27"/>
    </row>
    <row r="2454" spans="1:13" ht="30" customHeight="1" x14ac:dyDescent="0.3">
      <c r="A2454" s="27">
        <f t="shared" si="5"/>
        <v>895</v>
      </c>
      <c r="B2454" s="31">
        <v>44783</v>
      </c>
      <c r="C2454" s="31">
        <v>44760</v>
      </c>
      <c r="D2454" s="19" t="s">
        <v>532</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57" t="s">
        <v>1025</v>
      </c>
      <c r="J2454" s="43" t="s">
        <v>1025</v>
      </c>
      <c r="K2454" s="51" t="str">
        <f ca="1">LeaveTracker[[#This Row],[Days]]&amp;" "&amp;LeaveTracker[[#This Row],[Type of Leave]]</f>
        <v>1 WITHOUTPAY</v>
      </c>
      <c r="L2454" s="23">
        <f ca="1">NETWORKDAYS(LeaveTracker[[#This Row],[Start Date]],LeaveTracker[[#This Row],[End Date]],lstHolidays)</f>
        <v>1</v>
      </c>
      <c r="M2454" s="27"/>
    </row>
    <row r="2455" spans="1:13" ht="30" customHeight="1" x14ac:dyDescent="0.3">
      <c r="A2455" s="27">
        <f t="shared" si="5"/>
        <v>896</v>
      </c>
      <c r="B2455" s="31">
        <v>44783</v>
      </c>
      <c r="C2455" s="31">
        <v>44778</v>
      </c>
      <c r="D2455" s="19" t="s">
        <v>765</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57" t="s">
        <v>81</v>
      </c>
      <c r="K2455" s="51" t="str">
        <f ca="1">LeaveTracker[[#This Row],[Days]]&amp;" "&amp;LeaveTracker[[#This Row],[Type of Leave]]</f>
        <v>3 SL</v>
      </c>
      <c r="L2455" s="23">
        <f ca="1">NETWORKDAYS(LeaveTracker[[#This Row],[Start Date]],LeaveTracker[[#This Row],[End Date]],lstHolidays)</f>
        <v>3</v>
      </c>
      <c r="M2455" s="27"/>
    </row>
    <row r="2456" spans="1:13" ht="30" customHeight="1" x14ac:dyDescent="0.3">
      <c r="A2456" s="27">
        <f t="shared" si="5"/>
        <v>897</v>
      </c>
      <c r="B2456" s="31">
        <v>44783</v>
      </c>
      <c r="C2456" s="31">
        <v>44764</v>
      </c>
      <c r="D2456" s="19" t="s">
        <v>614</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57" t="s">
        <v>81</v>
      </c>
      <c r="K2456" s="51" t="str">
        <f ca="1">LeaveTracker[[#This Row],[Days]]&amp;" "&amp;LeaveTracker[[#This Row],[Type of Leave]]</f>
        <v>2 SL</v>
      </c>
      <c r="L2456" s="23">
        <f ca="1">NETWORKDAYS(LeaveTracker[[#This Row],[Start Date]],LeaveTracker[[#This Row],[End Date]],lstHolidays)</f>
        <v>2</v>
      </c>
      <c r="M2456" s="27"/>
    </row>
    <row r="2457" spans="1:13" ht="30" customHeight="1" x14ac:dyDescent="0.3">
      <c r="A2457" s="27">
        <f t="shared" si="5"/>
        <v>898</v>
      </c>
      <c r="B2457" s="31">
        <v>44783</v>
      </c>
      <c r="C2457" s="31">
        <v>44763</v>
      </c>
      <c r="D2457" s="19" t="s">
        <v>409</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57" t="s">
        <v>299</v>
      </c>
      <c r="J2457" s="43" t="s">
        <v>1006</v>
      </c>
      <c r="K2457" s="51" t="str">
        <f ca="1">LeaveTracker[[#This Row],[Days]]&amp;" "&amp;LeaveTracker[[#This Row],[Type of Leave]]</f>
        <v>1 OTHER</v>
      </c>
      <c r="L2457" s="23">
        <f ca="1">NETWORKDAYS(LeaveTracker[[#This Row],[Start Date]],LeaveTracker[[#This Row],[End Date]],lstHolidays)</f>
        <v>1</v>
      </c>
      <c r="M2457" s="27"/>
    </row>
    <row r="2458" spans="1:13" ht="30" customHeight="1" x14ac:dyDescent="0.3">
      <c r="A2458" s="27">
        <f t="shared" si="5"/>
        <v>899</v>
      </c>
      <c r="B2458" s="31">
        <v>44783</v>
      </c>
      <c r="C2458" s="31">
        <v>44755</v>
      </c>
      <c r="D2458" s="19" t="s">
        <v>424</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57" t="s">
        <v>81</v>
      </c>
      <c r="K2458" s="51" t="str">
        <f ca="1">LeaveTracker[[#This Row],[Days]]&amp;" "&amp;LeaveTracker[[#This Row],[Type of Leave]]</f>
        <v>3 SL</v>
      </c>
      <c r="L2458" s="23">
        <f ca="1">NETWORKDAYS(LeaveTracker[[#This Row],[Start Date]],LeaveTracker[[#This Row],[End Date]],lstHolidays)</f>
        <v>3</v>
      </c>
      <c r="M2458" s="27"/>
    </row>
    <row r="2459" spans="1:13" ht="30"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57" t="s">
        <v>81</v>
      </c>
      <c r="K2459" s="51" t="str">
        <f ca="1">LeaveTracker[[#This Row],[Days]]&amp;" "&amp;LeaveTracker[[#This Row],[Type of Leave]]</f>
        <v>1 SL</v>
      </c>
      <c r="L2459" s="23">
        <f ca="1">NETWORKDAYS(LeaveTracker[[#This Row],[Start Date]],LeaveTracker[[#This Row],[End Date]],lstHolidays)</f>
        <v>1</v>
      </c>
      <c r="M2459" s="27"/>
    </row>
    <row r="2460" spans="1:13" ht="30" customHeight="1" x14ac:dyDescent="0.3">
      <c r="A2460" s="27">
        <f t="shared" si="5"/>
        <v>901</v>
      </c>
      <c r="B2460" s="31">
        <v>44783</v>
      </c>
      <c r="C2460" s="31">
        <v>44763</v>
      </c>
      <c r="D2460" s="19" t="s">
        <v>398</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57" t="s">
        <v>299</v>
      </c>
      <c r="J2460" s="43" t="s">
        <v>214</v>
      </c>
      <c r="K2460" s="51" t="str">
        <f ca="1">LeaveTracker[[#This Row],[Days]]&amp;" "&amp;LeaveTracker[[#This Row],[Type of Leave]]</f>
        <v>1 OTHER</v>
      </c>
      <c r="L2460" s="23">
        <f ca="1">NETWORKDAYS(LeaveTracker[[#This Row],[Start Date]],LeaveTracker[[#This Row],[End Date]],lstHolidays)</f>
        <v>1</v>
      </c>
      <c r="M2460" s="27"/>
    </row>
    <row r="2461" spans="1:13" ht="30" customHeight="1" x14ac:dyDescent="0.3">
      <c r="A2461" s="27">
        <f t="shared" si="5"/>
        <v>902</v>
      </c>
      <c r="B2461" s="31">
        <v>44783</v>
      </c>
      <c r="C2461" s="31">
        <v>44761</v>
      </c>
      <c r="D2461" s="19" t="s">
        <v>765</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57" t="s">
        <v>299</v>
      </c>
      <c r="J2461" s="43" t="s">
        <v>766</v>
      </c>
      <c r="K2461" s="51" t="str">
        <f ca="1">LeaveTracker[[#This Row],[Days]]&amp;" "&amp;LeaveTracker[[#This Row],[Type of Leave]]</f>
        <v>1 OTHER</v>
      </c>
      <c r="L2461" s="23">
        <f ca="1">NETWORKDAYS(LeaveTracker[[#This Row],[Start Date]],LeaveTracker[[#This Row],[End Date]],lstHolidays)</f>
        <v>1</v>
      </c>
      <c r="M2461" s="27"/>
    </row>
    <row r="2462" spans="1:13" ht="30" customHeight="1" x14ac:dyDescent="0.3">
      <c r="A2462" s="27">
        <f t="shared" si="5"/>
        <v>903</v>
      </c>
      <c r="B2462" s="31">
        <v>44783</v>
      </c>
      <c r="C2462" s="31">
        <v>44763</v>
      </c>
      <c r="D2462" s="19" t="s">
        <v>1020</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57" t="s">
        <v>81</v>
      </c>
      <c r="K2462" s="51" t="str">
        <f ca="1">LeaveTracker[[#This Row],[Days]]&amp;" "&amp;LeaveTracker[[#This Row],[Type of Leave]]</f>
        <v>1 SL</v>
      </c>
      <c r="L2462" s="23">
        <f ca="1">NETWORKDAYS(LeaveTracker[[#This Row],[Start Date]],LeaveTracker[[#This Row],[End Date]],lstHolidays)</f>
        <v>1</v>
      </c>
      <c r="M2462" s="27"/>
    </row>
    <row r="2463" spans="1:13" ht="30" customHeight="1" x14ac:dyDescent="0.3">
      <c r="A2463" s="27">
        <v>903</v>
      </c>
      <c r="B2463" s="31">
        <v>44783</v>
      </c>
      <c r="C2463" s="31">
        <v>44763</v>
      </c>
      <c r="D2463" s="19" t="s">
        <v>1020</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57" t="s">
        <v>81</v>
      </c>
      <c r="K2463" s="51" t="str">
        <f ca="1">LeaveTracker[[#This Row],[Days]]&amp;" "&amp;LeaveTracker[[#This Row],[Type of Leave]]</f>
        <v>1 SL</v>
      </c>
      <c r="L2463" s="23">
        <f ca="1">NETWORKDAYS(LeaveTracker[[#This Row],[Start Date]],LeaveTracker[[#This Row],[End Date]],lstHolidays)</f>
        <v>1</v>
      </c>
      <c r="M2463" s="27"/>
    </row>
    <row r="2464" spans="1:13" ht="30" customHeight="1" x14ac:dyDescent="0.3">
      <c r="A2464" s="27">
        <f t="shared" ref="A2464:A2477" si="6">A2463+1</f>
        <v>904</v>
      </c>
      <c r="B2464" s="31">
        <v>44783</v>
      </c>
      <c r="C2464" s="31">
        <v>44762</v>
      </c>
      <c r="D2464" s="19" t="s">
        <v>400</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57" t="s">
        <v>81</v>
      </c>
      <c r="K2464" s="51" t="str">
        <f ca="1">LeaveTracker[[#This Row],[Days]]&amp;" "&amp;LeaveTracker[[#This Row],[Type of Leave]]</f>
        <v>1 SL</v>
      </c>
      <c r="L2464" s="23">
        <f ca="1">NETWORKDAYS(LeaveTracker[[#This Row],[Start Date]],LeaveTracker[[#This Row],[End Date]],lstHolidays)</f>
        <v>1</v>
      </c>
      <c r="M2464" s="27"/>
    </row>
    <row r="2465" spans="1:13" ht="30" customHeight="1" x14ac:dyDescent="0.3">
      <c r="A2465" s="27">
        <f t="shared" si="6"/>
        <v>905</v>
      </c>
      <c r="B2465" s="31">
        <v>44783</v>
      </c>
      <c r="C2465" s="31">
        <v>44767</v>
      </c>
      <c r="D2465" s="19" t="s">
        <v>779</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57" t="s">
        <v>1025</v>
      </c>
      <c r="J2465" s="43" t="s">
        <v>1025</v>
      </c>
      <c r="K2465" s="51" t="str">
        <f ca="1">LeaveTracker[[#This Row],[Days]]&amp;" "&amp;LeaveTracker[[#This Row],[Type of Leave]]</f>
        <v>1 WITHOUTPAY</v>
      </c>
      <c r="L2465" s="23">
        <f ca="1">NETWORKDAYS(LeaveTracker[[#This Row],[Start Date]],LeaveTracker[[#This Row],[End Date]],lstHolidays)</f>
        <v>1</v>
      </c>
      <c r="M2465" s="27"/>
    </row>
    <row r="2466" spans="1:13" ht="30" customHeight="1" x14ac:dyDescent="0.3">
      <c r="A2466" s="27">
        <f t="shared" si="6"/>
        <v>906</v>
      </c>
      <c r="B2466" s="31">
        <v>44783</v>
      </c>
      <c r="C2466" s="31">
        <v>44767</v>
      </c>
      <c r="D2466" s="19" t="s">
        <v>527</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57" t="s">
        <v>299</v>
      </c>
      <c r="J2466" s="43" t="s">
        <v>646</v>
      </c>
      <c r="K2466" s="51" t="str">
        <f ca="1">LeaveTracker[[#This Row],[Days]]&amp;" "&amp;LeaveTracker[[#This Row],[Type of Leave]]</f>
        <v>1 OTHER</v>
      </c>
      <c r="L2466" s="23">
        <f ca="1">NETWORKDAYS(LeaveTracker[[#This Row],[Start Date]],LeaveTracker[[#This Row],[End Date]],lstHolidays)</f>
        <v>1</v>
      </c>
      <c r="M2466" s="27"/>
    </row>
    <row r="2467" spans="1:13" ht="30" customHeight="1" x14ac:dyDescent="0.3">
      <c r="A2467" s="27">
        <f t="shared" si="6"/>
        <v>907</v>
      </c>
      <c r="B2467" s="31">
        <v>44783</v>
      </c>
      <c r="C2467" s="31">
        <v>44756</v>
      </c>
      <c r="D2467" s="19" t="s">
        <v>832</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57" t="s">
        <v>81</v>
      </c>
      <c r="K2467" s="51" t="str">
        <f ca="1">LeaveTracker[[#This Row],[Days]]&amp;" "&amp;LeaveTracker[[#This Row],[Type of Leave]]</f>
        <v>1 SL</v>
      </c>
      <c r="L2467" s="23">
        <f ca="1">NETWORKDAYS(LeaveTracker[[#This Row],[Start Date]],LeaveTracker[[#This Row],[End Date]],lstHolidays)</f>
        <v>1</v>
      </c>
      <c r="M2467" s="27"/>
    </row>
    <row r="2468" spans="1:13" ht="30" customHeight="1" x14ac:dyDescent="0.3">
      <c r="A2468" s="27">
        <f t="shared" si="6"/>
        <v>908</v>
      </c>
      <c r="B2468" s="31">
        <v>44783</v>
      </c>
      <c r="C2468" s="31">
        <v>44756</v>
      </c>
      <c r="D2468" s="19" t="s">
        <v>832</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57" t="s">
        <v>81</v>
      </c>
      <c r="K2468" s="51" t="str">
        <f ca="1">LeaveTracker[[#This Row],[Days]]&amp;" "&amp;LeaveTracker[[#This Row],[Type of Leave]]</f>
        <v>1 SL</v>
      </c>
      <c r="L2468" s="23">
        <f ca="1">NETWORKDAYS(LeaveTracker[[#This Row],[Start Date]],LeaveTracker[[#This Row],[End Date]],lstHolidays)</f>
        <v>1</v>
      </c>
      <c r="M2468" s="27"/>
    </row>
    <row r="2469" spans="1:13" ht="30" customHeight="1" x14ac:dyDescent="0.3">
      <c r="A2469" s="27">
        <f t="shared" si="6"/>
        <v>909</v>
      </c>
      <c r="B2469" s="31">
        <v>44783</v>
      </c>
      <c r="C2469" s="31">
        <v>44742</v>
      </c>
      <c r="D2469" s="19" t="s">
        <v>1028</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57" t="s">
        <v>81</v>
      </c>
      <c r="K2469" s="51" t="str">
        <f ca="1">LeaveTracker[[#This Row],[Days]]&amp;" "&amp;LeaveTracker[[#This Row],[Type of Leave]]</f>
        <v>11 SL</v>
      </c>
      <c r="L2469" s="23">
        <f ca="1">NETWORKDAYS(LeaveTracker[[#This Row],[Start Date]],LeaveTracker[[#This Row],[End Date]],lstHolidays)</f>
        <v>11</v>
      </c>
      <c r="M2469" s="27"/>
    </row>
    <row r="2470" spans="1:13" ht="30" customHeight="1" x14ac:dyDescent="0.3">
      <c r="A2470" s="27">
        <f t="shared" si="6"/>
        <v>910</v>
      </c>
      <c r="B2470" s="31">
        <v>44783</v>
      </c>
      <c r="C2470" s="31">
        <v>44761</v>
      </c>
      <c r="D2470" s="19" t="s">
        <v>801</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57" t="s">
        <v>81</v>
      </c>
      <c r="K2470" s="51" t="str">
        <f ca="1">LeaveTracker[[#This Row],[Days]]&amp;" "&amp;LeaveTracker[[#This Row],[Type of Leave]]</f>
        <v>1 SL</v>
      </c>
      <c r="L2470" s="23">
        <f ca="1">NETWORKDAYS(LeaveTracker[[#This Row],[Start Date]],LeaveTracker[[#This Row],[End Date]],lstHolidays)</f>
        <v>1</v>
      </c>
      <c r="M2470" s="27"/>
    </row>
    <row r="2471" spans="1:13" ht="30"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57" t="s">
        <v>81</v>
      </c>
      <c r="K2471" s="51" t="str">
        <f ca="1">LeaveTracker[[#This Row],[Days]]&amp;" "&amp;LeaveTracker[[#This Row],[Type of Leave]]</f>
        <v>2 SL</v>
      </c>
      <c r="L2471" s="23">
        <f ca="1">NETWORKDAYS(LeaveTracker[[#This Row],[Start Date]],LeaveTracker[[#This Row],[End Date]],lstHolidays)</f>
        <v>2</v>
      </c>
      <c r="M2471" s="27"/>
    </row>
    <row r="2472" spans="1:13" ht="30"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57" t="s">
        <v>81</v>
      </c>
      <c r="K2472" s="51" t="str">
        <f ca="1">LeaveTracker[[#This Row],[Days]]&amp;" "&amp;LeaveTracker[[#This Row],[Type of Leave]]</f>
        <v>1 SL</v>
      </c>
      <c r="L2472" s="23">
        <f ca="1">NETWORKDAYS(LeaveTracker[[#This Row],[Start Date]],LeaveTracker[[#This Row],[End Date]],lstHolidays)</f>
        <v>1</v>
      </c>
      <c r="M2472" s="27"/>
    </row>
    <row r="2473" spans="1:13" ht="30" customHeight="1" x14ac:dyDescent="0.3">
      <c r="A2473" s="27">
        <f t="shared" si="6"/>
        <v>913</v>
      </c>
      <c r="B2473" s="31">
        <v>44783</v>
      </c>
      <c r="C2473" s="31">
        <v>44760</v>
      </c>
      <c r="D2473" s="19" t="s">
        <v>484</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57" t="s">
        <v>82</v>
      </c>
      <c r="K2473" s="51" t="str">
        <f ca="1">LeaveTracker[[#This Row],[Days]]&amp;" "&amp;LeaveTracker[[#This Row],[Type of Leave]]</f>
        <v>1 VL</v>
      </c>
      <c r="L2473" s="23">
        <f ca="1">NETWORKDAYS(LeaveTracker[[#This Row],[Start Date]],LeaveTracker[[#This Row],[End Date]],lstHolidays)</f>
        <v>1</v>
      </c>
      <c r="M2473" s="27"/>
    </row>
    <row r="2474" spans="1:13" ht="30" customHeight="1" x14ac:dyDescent="0.3">
      <c r="A2474" s="27">
        <f t="shared" si="6"/>
        <v>914</v>
      </c>
      <c r="B2474" s="31">
        <v>44783</v>
      </c>
      <c r="C2474" s="31">
        <v>44760</v>
      </c>
      <c r="D2474" s="19" t="s">
        <v>762</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57" t="s">
        <v>82</v>
      </c>
      <c r="K2474" s="51" t="str">
        <f ca="1">LeaveTracker[[#This Row],[Days]]&amp;" "&amp;LeaveTracker[[#This Row],[Type of Leave]]</f>
        <v>3 VL</v>
      </c>
      <c r="L2474" s="23">
        <f ca="1">NETWORKDAYS(LeaveTracker[[#This Row],[Start Date]],LeaveTracker[[#This Row],[End Date]],lstHolidays)</f>
        <v>3</v>
      </c>
      <c r="M2474" s="27"/>
    </row>
    <row r="2475" spans="1:13" ht="30" customHeight="1" x14ac:dyDescent="0.3">
      <c r="A2475" s="27">
        <f t="shared" si="6"/>
        <v>915</v>
      </c>
      <c r="B2475" s="31">
        <v>44783</v>
      </c>
      <c r="C2475" s="31">
        <v>44760</v>
      </c>
      <c r="D2475" s="19" t="s">
        <v>762</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57" t="s">
        <v>82</v>
      </c>
      <c r="K2475" s="51" t="str">
        <f ca="1">LeaveTracker[[#This Row],[Days]]&amp;" "&amp;LeaveTracker[[#This Row],[Type of Leave]]</f>
        <v>2 VL</v>
      </c>
      <c r="L2475" s="23">
        <f ca="1">NETWORKDAYS(LeaveTracker[[#This Row],[Start Date]],LeaveTracker[[#This Row],[End Date]],lstHolidays)</f>
        <v>2</v>
      </c>
      <c r="M2475" s="27"/>
    </row>
    <row r="2476" spans="1:13" ht="30" customHeight="1" x14ac:dyDescent="0.3">
      <c r="A2476" s="27">
        <f t="shared" si="6"/>
        <v>916</v>
      </c>
      <c r="B2476" s="31">
        <v>44783</v>
      </c>
      <c r="C2476" s="31">
        <v>44756</v>
      </c>
      <c r="D2476" s="19" t="s">
        <v>626</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57" t="s">
        <v>299</v>
      </c>
      <c r="J2476" s="43" t="s">
        <v>1006</v>
      </c>
      <c r="K2476" s="51" t="str">
        <f ca="1">LeaveTracker[[#This Row],[Days]]&amp;" "&amp;LeaveTracker[[#This Row],[Type of Leave]]</f>
        <v>1 OTHER</v>
      </c>
      <c r="L2476" s="23">
        <f ca="1">NETWORKDAYS(LeaveTracker[[#This Row],[Start Date]],LeaveTracker[[#This Row],[End Date]],lstHolidays)</f>
        <v>1</v>
      </c>
      <c r="M2476" s="27"/>
    </row>
    <row r="2477" spans="1:13" ht="30" customHeight="1" x14ac:dyDescent="0.3">
      <c r="A2477" s="27">
        <f t="shared" si="6"/>
        <v>917</v>
      </c>
      <c r="B2477" s="31">
        <v>44783</v>
      </c>
      <c r="C2477" s="31">
        <v>44762</v>
      </c>
      <c r="D2477" s="19" t="s">
        <v>779</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57" t="s">
        <v>81</v>
      </c>
      <c r="K2477" s="51" t="str">
        <f ca="1">LeaveTracker[[#This Row],[Days]]&amp;" "&amp;LeaveTracker[[#This Row],[Type of Leave]]</f>
        <v>1 SL</v>
      </c>
      <c r="L2477" s="23">
        <f ca="1">NETWORKDAYS(LeaveTracker[[#This Row],[Start Date]],LeaveTracker[[#This Row],[End Date]],lstHolidays)</f>
        <v>1</v>
      </c>
      <c r="M2477" s="27"/>
    </row>
    <row r="2478" spans="1:13" ht="30" customHeight="1" x14ac:dyDescent="0.3">
      <c r="A2478" s="27">
        <v>917</v>
      </c>
      <c r="B2478" s="31">
        <v>44783</v>
      </c>
      <c r="C2478" s="31">
        <v>44762</v>
      </c>
      <c r="D2478" s="19" t="s">
        <v>779</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57" t="s">
        <v>81</v>
      </c>
      <c r="K2478" s="51" t="str">
        <f ca="1">LeaveTracker[[#This Row],[Days]]&amp;" "&amp;LeaveTracker[[#This Row],[Type of Leave]]</f>
        <v>2 SL</v>
      </c>
      <c r="L2478" s="23">
        <f ca="1">NETWORKDAYS(LeaveTracker[[#This Row],[Start Date]],LeaveTracker[[#This Row],[End Date]],lstHolidays)</f>
        <v>2</v>
      </c>
      <c r="M2478" s="27"/>
    </row>
    <row r="2479" spans="1:13" ht="30" customHeight="1" x14ac:dyDescent="0.3">
      <c r="A2479" s="27">
        <f t="shared" ref="A2479:A2492" si="7">A2478+1</f>
        <v>918</v>
      </c>
      <c r="B2479" s="31">
        <v>44783</v>
      </c>
      <c r="C2479" s="31">
        <v>44761</v>
      </c>
      <c r="D2479" s="19" t="s">
        <v>829</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57" t="s">
        <v>82</v>
      </c>
      <c r="K2479" s="51" t="str">
        <f ca="1">LeaveTracker[[#This Row],[Days]]&amp;" "&amp;LeaveTracker[[#This Row],[Type of Leave]]</f>
        <v>3 VL</v>
      </c>
      <c r="L2479" s="23">
        <f ca="1">NETWORKDAYS(LeaveTracker[[#This Row],[Start Date]],LeaveTracker[[#This Row],[End Date]],lstHolidays)</f>
        <v>3</v>
      </c>
      <c r="M2479" s="27"/>
    </row>
    <row r="2480" spans="1:13" ht="30" customHeight="1" x14ac:dyDescent="0.3">
      <c r="A2480" s="27">
        <f t="shared" si="7"/>
        <v>919</v>
      </c>
      <c r="B2480" s="31">
        <v>44783</v>
      </c>
      <c r="C2480" s="31">
        <v>44760</v>
      </c>
      <c r="D2480" s="19" t="s">
        <v>829</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57" t="s">
        <v>81</v>
      </c>
      <c r="K2480" s="51" t="str">
        <f ca="1">LeaveTracker[[#This Row],[Days]]&amp;" "&amp;LeaveTracker[[#This Row],[Type of Leave]]</f>
        <v>1 SL</v>
      </c>
      <c r="L2480" s="23">
        <f ca="1">NETWORKDAYS(LeaveTracker[[#This Row],[Start Date]],LeaveTracker[[#This Row],[End Date]],lstHolidays)</f>
        <v>1</v>
      </c>
      <c r="M2480" s="27"/>
    </row>
    <row r="2481" spans="1:13" ht="30" customHeight="1" x14ac:dyDescent="0.3">
      <c r="A2481" s="27">
        <f t="shared" si="7"/>
        <v>920</v>
      </c>
      <c r="B2481" s="31">
        <v>44783</v>
      </c>
      <c r="C2481" s="31">
        <v>44761</v>
      </c>
      <c r="D2481" s="19" t="s">
        <v>713</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57" t="s">
        <v>81</v>
      </c>
      <c r="K2481" s="51" t="str">
        <f ca="1">LeaveTracker[[#This Row],[Days]]&amp;" "&amp;LeaveTracker[[#This Row],[Type of Leave]]</f>
        <v>1 SL</v>
      </c>
      <c r="L2481" s="23">
        <f ca="1">NETWORKDAYS(LeaveTracker[[#This Row],[Start Date]],LeaveTracker[[#This Row],[End Date]],lstHolidays)</f>
        <v>1</v>
      </c>
      <c r="M2481" s="27"/>
    </row>
    <row r="2482" spans="1:13" ht="30" customHeight="1" x14ac:dyDescent="0.3">
      <c r="A2482" s="27">
        <f t="shared" si="7"/>
        <v>921</v>
      </c>
      <c r="B2482" s="31">
        <v>44783</v>
      </c>
      <c r="C2482" s="31">
        <v>44755</v>
      </c>
      <c r="D2482" s="19" t="s">
        <v>574</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57" t="s">
        <v>299</v>
      </c>
      <c r="J2482" s="43" t="s">
        <v>646</v>
      </c>
      <c r="K2482" s="51" t="str">
        <f ca="1">LeaveTracker[[#This Row],[Days]]&amp;" "&amp;LeaveTracker[[#This Row],[Type of Leave]]</f>
        <v>1 OTHER</v>
      </c>
      <c r="L2482" s="23">
        <f ca="1">NETWORKDAYS(LeaveTracker[[#This Row],[Start Date]],LeaveTracker[[#This Row],[End Date]],lstHolidays)</f>
        <v>1</v>
      </c>
      <c r="M2482" s="27"/>
    </row>
    <row r="2483" spans="1:13" ht="30" customHeight="1" x14ac:dyDescent="0.3">
      <c r="A2483" s="27">
        <f t="shared" si="7"/>
        <v>922</v>
      </c>
      <c r="B2483" s="31">
        <v>44783</v>
      </c>
      <c r="C2483" s="31">
        <v>44761</v>
      </c>
      <c r="D2483" s="19" t="s">
        <v>632</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57" t="s">
        <v>81</v>
      </c>
      <c r="K2483" s="51" t="str">
        <f ca="1">LeaveTracker[[#This Row],[Days]]&amp;" "&amp;LeaveTracker[[#This Row],[Type of Leave]]</f>
        <v>1 SL</v>
      </c>
      <c r="L2483" s="23">
        <f ca="1">NETWORKDAYS(LeaveTracker[[#This Row],[Start Date]],LeaveTracker[[#This Row],[End Date]],lstHolidays)</f>
        <v>1</v>
      </c>
      <c r="M2483" s="27"/>
    </row>
    <row r="2484" spans="1:13" ht="30" customHeight="1" x14ac:dyDescent="0.3">
      <c r="A2484" s="27">
        <f t="shared" si="7"/>
        <v>923</v>
      </c>
      <c r="B2484" s="31">
        <v>44783</v>
      </c>
      <c r="C2484" s="31">
        <v>44705</v>
      </c>
      <c r="D2484" s="19" t="s">
        <v>1033</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57" t="s">
        <v>76</v>
      </c>
      <c r="J2484" s="43" t="s">
        <v>1034</v>
      </c>
      <c r="K2484" s="51" t="str">
        <f ca="1">LeaveTracker[[#This Row],[Days]]&amp;" "&amp;LeaveTracker[[#This Row],[Type of Leave]]</f>
        <v>75 Maternity</v>
      </c>
      <c r="L2484" s="23">
        <f ca="1">NETWORKDAYS(LeaveTracker[[#This Row],[Start Date]],LeaveTracker[[#This Row],[End Date]],lstHolidays)</f>
        <v>75</v>
      </c>
      <c r="M2484" s="27"/>
    </row>
    <row r="2485" spans="1:13" ht="30" customHeight="1" x14ac:dyDescent="0.3">
      <c r="A2485" s="27">
        <f t="shared" si="7"/>
        <v>924</v>
      </c>
      <c r="B2485" s="31">
        <v>44783</v>
      </c>
      <c r="C2485" s="31">
        <v>44781</v>
      </c>
      <c r="D2485" s="19" t="s">
        <v>561</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57" t="s">
        <v>81</v>
      </c>
      <c r="K2485" s="51" t="str">
        <f ca="1">LeaveTracker[[#This Row],[Days]]&amp;" "&amp;LeaveTracker[[#This Row],[Type of Leave]]</f>
        <v>1 SL</v>
      </c>
      <c r="L2485" s="23">
        <f ca="1">NETWORKDAYS(LeaveTracker[[#This Row],[Start Date]],LeaveTracker[[#This Row],[End Date]],lstHolidays)</f>
        <v>1</v>
      </c>
      <c r="M2485" s="27"/>
    </row>
    <row r="2486" spans="1:13" ht="30" customHeight="1" x14ac:dyDescent="0.3">
      <c r="A2486" s="27">
        <f t="shared" si="7"/>
        <v>925</v>
      </c>
      <c r="B2486" s="31">
        <v>44783</v>
      </c>
      <c r="C2486" s="31">
        <v>44756</v>
      </c>
      <c r="D2486" s="19" t="s">
        <v>634</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57" t="s">
        <v>81</v>
      </c>
      <c r="K2486" s="51" t="str">
        <f ca="1">LeaveTracker[[#This Row],[Days]]&amp;" "&amp;LeaveTracker[[#This Row],[Type of Leave]]</f>
        <v>1 SL</v>
      </c>
      <c r="L2486" s="23">
        <f ca="1">NETWORKDAYS(LeaveTracker[[#This Row],[Start Date]],LeaveTracker[[#This Row],[End Date]],lstHolidays)</f>
        <v>1</v>
      </c>
      <c r="M2486" s="27"/>
    </row>
    <row r="2487" spans="1:13" ht="30" customHeight="1" x14ac:dyDescent="0.3">
      <c r="A2487" s="27">
        <f t="shared" si="7"/>
        <v>926</v>
      </c>
      <c r="B2487" s="31">
        <v>44784</v>
      </c>
      <c r="C2487" s="31">
        <v>44782</v>
      </c>
      <c r="D2487" s="19" t="s">
        <v>340</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57" t="s">
        <v>81</v>
      </c>
      <c r="K2487" s="51" t="str">
        <f ca="1">LeaveTracker[[#This Row],[Days]]&amp;" "&amp;LeaveTracker[[#This Row],[Type of Leave]]</f>
        <v>1 SL</v>
      </c>
      <c r="L2487" s="23">
        <f ca="1">NETWORKDAYS(LeaveTracker[[#This Row],[Start Date]],LeaveTracker[[#This Row],[End Date]],lstHolidays)</f>
        <v>1</v>
      </c>
      <c r="M2487" s="27"/>
    </row>
    <row r="2488" spans="1:13" ht="30" customHeight="1" x14ac:dyDescent="0.3">
      <c r="A2488" s="27">
        <f t="shared" si="7"/>
        <v>927</v>
      </c>
      <c r="B2488" s="31">
        <v>44784</v>
      </c>
      <c r="C2488" s="31">
        <v>44753</v>
      </c>
      <c r="D2488" s="19" t="s">
        <v>1037</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57" t="s">
        <v>299</v>
      </c>
      <c r="J2488" s="43" t="s">
        <v>1038</v>
      </c>
      <c r="K2488" s="51" t="str">
        <f ca="1">LeaveTracker[[#This Row],[Days]]&amp;" "&amp;LeaveTracker[[#This Row],[Type of Leave]]</f>
        <v>2 OTHER</v>
      </c>
      <c r="L2488" s="23">
        <f ca="1">NETWORKDAYS(LeaveTracker[[#This Row],[Start Date]],LeaveTracker[[#This Row],[End Date]],lstHolidays)</f>
        <v>2</v>
      </c>
      <c r="M2488" s="27"/>
    </row>
    <row r="2489" spans="1:13" ht="30" customHeight="1" x14ac:dyDescent="0.3">
      <c r="A2489" s="27">
        <f t="shared" si="7"/>
        <v>928</v>
      </c>
      <c r="B2489" s="31">
        <v>44784</v>
      </c>
      <c r="C2489" s="31">
        <v>44767</v>
      </c>
      <c r="D2489" s="19" t="s">
        <v>597</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57" t="s">
        <v>299</v>
      </c>
      <c r="J2489" s="43" t="s">
        <v>758</v>
      </c>
      <c r="K2489" s="51" t="str">
        <f ca="1">LeaveTracker[[#This Row],[Days]]&amp;" "&amp;LeaveTracker[[#This Row],[Type of Leave]]</f>
        <v>1 OTHER</v>
      </c>
      <c r="L2489" s="23">
        <f ca="1">NETWORKDAYS(LeaveTracker[[#This Row],[Start Date]],LeaveTracker[[#This Row],[End Date]],lstHolidays)</f>
        <v>1</v>
      </c>
      <c r="M2489" s="27"/>
    </row>
    <row r="2490" spans="1:13" ht="30" customHeight="1" x14ac:dyDescent="0.3">
      <c r="A2490" s="27">
        <f t="shared" si="7"/>
        <v>929</v>
      </c>
      <c r="B2490" s="31">
        <v>44784</v>
      </c>
      <c r="C2490" s="31">
        <v>44753</v>
      </c>
      <c r="D2490" s="19" t="s">
        <v>597</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57" t="s">
        <v>81</v>
      </c>
      <c r="K2490" s="51" t="str">
        <f ca="1">LeaveTracker[[#This Row],[Days]]&amp;" "&amp;LeaveTracker[[#This Row],[Type of Leave]]</f>
        <v>1 SL</v>
      </c>
      <c r="L2490" s="23">
        <f ca="1">NETWORKDAYS(LeaveTracker[[#This Row],[Start Date]],LeaveTracker[[#This Row],[End Date]],lstHolidays)</f>
        <v>1</v>
      </c>
      <c r="M2490" s="27"/>
    </row>
    <row r="2491" spans="1:13" ht="30" customHeight="1" x14ac:dyDescent="0.3">
      <c r="A2491" s="27">
        <f t="shared" si="7"/>
        <v>930</v>
      </c>
      <c r="B2491" s="31">
        <v>44784</v>
      </c>
      <c r="C2491" s="31">
        <v>44739</v>
      </c>
      <c r="D2491" s="19" t="s">
        <v>779</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57" t="s">
        <v>81</v>
      </c>
      <c r="K2491" s="51" t="str">
        <f ca="1">LeaveTracker[[#This Row],[Days]]&amp;" "&amp;LeaveTracker[[#This Row],[Type of Leave]]</f>
        <v>1 SL</v>
      </c>
      <c r="L2491" s="23">
        <f ca="1">NETWORKDAYS(LeaveTracker[[#This Row],[Start Date]],LeaveTracker[[#This Row],[End Date]],lstHolidays)</f>
        <v>1</v>
      </c>
      <c r="M2491" s="27"/>
    </row>
    <row r="2492" spans="1:13" ht="30" customHeight="1" x14ac:dyDescent="0.3">
      <c r="A2492" s="27">
        <f t="shared" si="7"/>
        <v>931</v>
      </c>
      <c r="B2492" s="31">
        <v>44784</v>
      </c>
      <c r="C2492" s="31">
        <v>44724</v>
      </c>
      <c r="D2492" s="19" t="s">
        <v>1041</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57" t="s">
        <v>81</v>
      </c>
      <c r="K2492" s="51" t="str">
        <f ca="1">LeaveTracker[[#This Row],[Days]]&amp;" "&amp;LeaveTracker[[#This Row],[Type of Leave]]</f>
        <v>1 SL</v>
      </c>
      <c r="L2492" s="23">
        <f ca="1">NETWORKDAYS(LeaveTracker[[#This Row],[Start Date]],LeaveTracker[[#This Row],[End Date]],lstHolidays)</f>
        <v>1</v>
      </c>
      <c r="M2492" s="27"/>
    </row>
    <row r="2493" spans="1:13" ht="30" customHeight="1" x14ac:dyDescent="0.3">
      <c r="A2493" s="27">
        <v>931</v>
      </c>
      <c r="B2493" s="31">
        <v>44784</v>
      </c>
      <c r="C2493" s="31">
        <v>44724</v>
      </c>
      <c r="D2493" s="19" t="s">
        <v>1041</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57" t="s">
        <v>81</v>
      </c>
      <c r="K2493" s="51" t="str">
        <f ca="1">LeaveTracker[[#This Row],[Days]]&amp;" "&amp;LeaveTracker[[#This Row],[Type of Leave]]</f>
        <v>1 SL</v>
      </c>
      <c r="L2493" s="23">
        <f ca="1">NETWORKDAYS(LeaveTracker[[#This Row],[Start Date]],LeaveTracker[[#This Row],[End Date]],lstHolidays)</f>
        <v>1</v>
      </c>
      <c r="M2493" s="27"/>
    </row>
    <row r="2494" spans="1:13" ht="30" customHeight="1" x14ac:dyDescent="0.3">
      <c r="A2494" s="27">
        <f>A2493+1</f>
        <v>932</v>
      </c>
      <c r="B2494" s="31">
        <v>44784</v>
      </c>
      <c r="C2494" s="31">
        <v>44755</v>
      </c>
      <c r="D2494" s="19" t="s">
        <v>499</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57" t="s">
        <v>81</v>
      </c>
      <c r="K2494" s="51" t="str">
        <f ca="1">LeaveTracker[[#This Row],[Days]]&amp;" "&amp;LeaveTracker[[#This Row],[Type of Leave]]</f>
        <v>1 SL</v>
      </c>
      <c r="L2494" s="23">
        <f ca="1">NETWORKDAYS(LeaveTracker[[#This Row],[Start Date]],LeaveTracker[[#This Row],[End Date]],lstHolidays)</f>
        <v>1</v>
      </c>
      <c r="M2494" s="27"/>
    </row>
    <row r="2495" spans="1:13" ht="30" customHeight="1" x14ac:dyDescent="0.3">
      <c r="A2495" s="27">
        <f>A2494+1</f>
        <v>933</v>
      </c>
      <c r="B2495" s="31">
        <v>44784</v>
      </c>
      <c r="C2495" s="31">
        <v>44755</v>
      </c>
      <c r="D2495" s="19" t="s">
        <v>877</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57" t="s">
        <v>81</v>
      </c>
      <c r="K2495" s="51" t="str">
        <f ca="1">LeaveTracker[[#This Row],[Days]]&amp;" "&amp;LeaveTracker[[#This Row],[Type of Leave]]</f>
        <v>1 SL</v>
      </c>
      <c r="L2495" s="23">
        <f ca="1">NETWORKDAYS(LeaveTracker[[#This Row],[Start Date]],LeaveTracker[[#This Row],[End Date]],lstHolidays)</f>
        <v>1</v>
      </c>
      <c r="M2495" s="27"/>
    </row>
    <row r="2496" spans="1:13" ht="30" customHeight="1" x14ac:dyDescent="0.3">
      <c r="A2496" s="27">
        <f>A2495+1</f>
        <v>934</v>
      </c>
      <c r="B2496" s="31">
        <v>44784</v>
      </c>
      <c r="C2496" s="31">
        <v>44749</v>
      </c>
      <c r="D2496" s="19" t="s">
        <v>994</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57" t="s">
        <v>82</v>
      </c>
      <c r="K2496" s="51" t="str">
        <f ca="1">LeaveTracker[[#This Row],[Days]]&amp;" "&amp;LeaveTracker[[#This Row],[Type of Leave]]</f>
        <v>1 VL</v>
      </c>
      <c r="L2496" s="23">
        <f ca="1">NETWORKDAYS(LeaveTracker[[#This Row],[Start Date]],LeaveTracker[[#This Row],[End Date]],lstHolidays)</f>
        <v>1</v>
      </c>
      <c r="M2496" s="27"/>
    </row>
    <row r="2497" spans="1:13" ht="30" customHeight="1" x14ac:dyDescent="0.3">
      <c r="A2497" s="27">
        <v>934</v>
      </c>
      <c r="B2497" s="31">
        <v>44784</v>
      </c>
      <c r="C2497" s="31">
        <v>44749</v>
      </c>
      <c r="D2497" s="19" t="s">
        <v>994</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57" t="s">
        <v>82</v>
      </c>
      <c r="K2497" s="51" t="str">
        <f ca="1">LeaveTracker[[#This Row],[Days]]&amp;" "&amp;LeaveTracker[[#This Row],[Type of Leave]]</f>
        <v>1 VL</v>
      </c>
      <c r="L2497" s="23">
        <f ca="1">NETWORKDAYS(LeaveTracker[[#This Row],[Start Date]],LeaveTracker[[#This Row],[End Date]],lstHolidays)</f>
        <v>1</v>
      </c>
      <c r="M2497" s="27"/>
    </row>
    <row r="2498" spans="1:13" ht="30" customHeight="1" x14ac:dyDescent="0.3">
      <c r="A2498" s="27">
        <f>A2497+1</f>
        <v>935</v>
      </c>
      <c r="B2498" s="31">
        <v>44784</v>
      </c>
      <c r="C2498" s="31">
        <v>44753</v>
      </c>
      <c r="D2498" s="19" t="s">
        <v>243</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57" t="s">
        <v>299</v>
      </c>
      <c r="J2498" s="43" t="s">
        <v>300</v>
      </c>
      <c r="K2498" s="51" t="str">
        <f ca="1">LeaveTracker[[#This Row],[Days]]&amp;" "&amp;LeaveTracker[[#This Row],[Type of Leave]]</f>
        <v>5 OTHER</v>
      </c>
      <c r="L2498" s="23">
        <f ca="1">NETWORKDAYS(LeaveTracker[[#This Row],[Start Date]],LeaveTracker[[#This Row],[End Date]],lstHolidays)</f>
        <v>5</v>
      </c>
      <c r="M2498" s="27"/>
    </row>
    <row r="2499" spans="1:13" ht="30" customHeight="1" x14ac:dyDescent="0.3">
      <c r="A2499" s="27">
        <f>A2498+1</f>
        <v>936</v>
      </c>
      <c r="B2499" s="31">
        <v>44784</v>
      </c>
      <c r="C2499" s="31">
        <v>44753</v>
      </c>
      <c r="D2499" s="19" t="s">
        <v>243</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57" t="s">
        <v>81</v>
      </c>
      <c r="K2499" s="51" t="str">
        <f ca="1">LeaveTracker[[#This Row],[Days]]&amp;" "&amp;LeaveTracker[[#This Row],[Type of Leave]]</f>
        <v>1 SL</v>
      </c>
      <c r="L2499" s="23">
        <f ca="1">NETWORKDAYS(LeaveTracker[[#This Row],[Start Date]],LeaveTracker[[#This Row],[End Date]],lstHolidays)</f>
        <v>1</v>
      </c>
      <c r="M2499" s="27"/>
    </row>
    <row r="2500" spans="1:13" ht="30" customHeight="1" x14ac:dyDescent="0.3">
      <c r="A2500" s="27">
        <f>A2499+1</f>
        <v>937</v>
      </c>
      <c r="B2500" s="31">
        <v>44784</v>
      </c>
      <c r="C2500" s="31">
        <v>44755</v>
      </c>
      <c r="D2500" s="19" t="s">
        <v>540</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57" t="s">
        <v>81</v>
      </c>
      <c r="K2500" s="51" t="str">
        <f ca="1">LeaveTracker[[#This Row],[Days]]&amp;" "&amp;LeaveTracker[[#This Row],[Type of Leave]]</f>
        <v>1 SL</v>
      </c>
      <c r="L2500" s="23">
        <f ca="1">NETWORKDAYS(LeaveTracker[[#This Row],[Start Date]],LeaveTracker[[#This Row],[End Date]],lstHolidays)</f>
        <v>1</v>
      </c>
      <c r="M2500" s="27"/>
    </row>
    <row r="2501" spans="1:13" ht="30" customHeight="1" x14ac:dyDescent="0.3">
      <c r="A2501" s="27">
        <f>A2500+1</f>
        <v>938</v>
      </c>
      <c r="B2501" s="31">
        <v>44784</v>
      </c>
      <c r="C2501" s="31">
        <v>44693</v>
      </c>
      <c r="D2501" s="19" t="s">
        <v>1042</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57" t="s">
        <v>299</v>
      </c>
      <c r="J2501" s="43" t="s">
        <v>1007</v>
      </c>
      <c r="K2501" s="51" t="str">
        <f ca="1">LeaveTracker[[#This Row],[Days]]&amp;" "&amp;LeaveTracker[[#This Row],[Type of Leave]]</f>
        <v>3 OTHER</v>
      </c>
      <c r="L2501" s="23">
        <f ca="1">NETWORKDAYS(LeaveTracker[[#This Row],[Start Date]],LeaveTracker[[#This Row],[End Date]],lstHolidays)</f>
        <v>3</v>
      </c>
      <c r="M2501" s="27"/>
    </row>
    <row r="2502" spans="1:13" ht="30" customHeight="1" x14ac:dyDescent="0.3">
      <c r="A2502" s="27">
        <v>938</v>
      </c>
      <c r="B2502" s="31">
        <v>44784</v>
      </c>
      <c r="C2502" s="31">
        <v>44693</v>
      </c>
      <c r="D2502" s="19" t="s">
        <v>1042</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57" t="s">
        <v>299</v>
      </c>
      <c r="J2502" s="43" t="s">
        <v>1007</v>
      </c>
      <c r="K2502" s="51" t="str">
        <f ca="1">LeaveTracker[[#This Row],[Days]]&amp;" "&amp;LeaveTracker[[#This Row],[Type of Leave]]</f>
        <v>2 OTHER</v>
      </c>
      <c r="L2502" s="23">
        <f ca="1">NETWORKDAYS(LeaveTracker[[#This Row],[Start Date]],LeaveTracker[[#This Row],[End Date]],lstHolidays)</f>
        <v>2</v>
      </c>
      <c r="M2502" s="27"/>
    </row>
    <row r="2503" spans="1:13" ht="30" customHeight="1" x14ac:dyDescent="0.3">
      <c r="A2503" s="27">
        <f t="shared" ref="A2503:A2549" si="8">A2502+1</f>
        <v>939</v>
      </c>
      <c r="B2503" s="31">
        <v>44784</v>
      </c>
      <c r="C2503" s="31">
        <v>44754</v>
      </c>
      <c r="D2503" s="19" t="s">
        <v>1047</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57" t="s">
        <v>81</v>
      </c>
      <c r="K2503" s="51" t="str">
        <f ca="1">LeaveTracker[[#This Row],[Days]]&amp;" "&amp;LeaveTracker[[#This Row],[Type of Leave]]</f>
        <v>5 SL</v>
      </c>
      <c r="L2503" s="23">
        <f ca="1">NETWORKDAYS(LeaveTracker[[#This Row],[Start Date]],LeaveTracker[[#This Row],[End Date]],lstHolidays)</f>
        <v>5</v>
      </c>
      <c r="M2503" s="27"/>
    </row>
    <row r="2504" spans="1:13" ht="30" customHeight="1" x14ac:dyDescent="0.3">
      <c r="A2504" s="27">
        <f t="shared" si="8"/>
        <v>940</v>
      </c>
      <c r="B2504" s="31">
        <v>44784</v>
      </c>
      <c r="C2504" s="31">
        <v>44756</v>
      </c>
      <c r="D2504" s="19" t="s">
        <v>571</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57" t="s">
        <v>81</v>
      </c>
      <c r="K2504" s="51" t="str">
        <f ca="1">LeaveTracker[[#This Row],[Days]]&amp;" "&amp;LeaveTracker[[#This Row],[Type of Leave]]</f>
        <v>1 SL</v>
      </c>
      <c r="L2504" s="23">
        <f ca="1">NETWORKDAYS(LeaveTracker[[#This Row],[Start Date]],LeaveTracker[[#This Row],[End Date]],lstHolidays)</f>
        <v>1</v>
      </c>
      <c r="M2504" s="27"/>
    </row>
    <row r="2505" spans="1:13" ht="30" customHeight="1" x14ac:dyDescent="0.3">
      <c r="A2505" s="27">
        <f t="shared" si="8"/>
        <v>941</v>
      </c>
      <c r="B2505" s="31">
        <v>44784</v>
      </c>
      <c r="C2505" s="31">
        <v>44755</v>
      </c>
      <c r="D2505" s="19" t="s">
        <v>445</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57" t="s">
        <v>82</v>
      </c>
      <c r="K2505" s="51" t="str">
        <f ca="1">LeaveTracker[[#This Row],[Days]]&amp;" "&amp;LeaveTracker[[#This Row],[Type of Leave]]</f>
        <v>1 VL</v>
      </c>
      <c r="L2505" s="23">
        <f ca="1">NETWORKDAYS(LeaveTracker[[#This Row],[Start Date]],LeaveTracker[[#This Row],[End Date]],lstHolidays)</f>
        <v>1</v>
      </c>
      <c r="M2505" s="27"/>
    </row>
    <row r="2506" spans="1:13" ht="30" customHeight="1" x14ac:dyDescent="0.3">
      <c r="A2506" s="27">
        <f t="shared" si="8"/>
        <v>942</v>
      </c>
      <c r="B2506" s="31">
        <v>44784</v>
      </c>
      <c r="C2506" s="31">
        <v>44755</v>
      </c>
      <c r="D2506" s="19" t="s">
        <v>445</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57" t="s">
        <v>81</v>
      </c>
      <c r="K2506" s="51" t="str">
        <f ca="1">LeaveTracker[[#This Row],[Days]]&amp;" "&amp;LeaveTracker[[#This Row],[Type of Leave]]</f>
        <v>1 SL</v>
      </c>
      <c r="L2506" s="23">
        <f ca="1">NETWORKDAYS(LeaveTracker[[#This Row],[Start Date]],LeaveTracker[[#This Row],[End Date]],lstHolidays)</f>
        <v>1</v>
      </c>
      <c r="M2506" s="27"/>
    </row>
    <row r="2507" spans="1:13" ht="30" customHeight="1" x14ac:dyDescent="0.3">
      <c r="A2507" s="27">
        <f t="shared" si="8"/>
        <v>943</v>
      </c>
      <c r="B2507" s="31">
        <v>44784</v>
      </c>
      <c r="C2507" s="31">
        <v>44755</v>
      </c>
      <c r="D2507" s="19" t="s">
        <v>1049</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57" t="s">
        <v>81</v>
      </c>
      <c r="K2507" s="51" t="str">
        <f>LeaveTracker[[#This Row],[Days]]&amp;" "&amp;LeaveTracker[[#This Row],[Type of Leave]]</f>
        <v>1 SL</v>
      </c>
      <c r="L2507" s="23">
        <v>1</v>
      </c>
      <c r="M2507" s="27"/>
    </row>
    <row r="2508" spans="1:13" ht="30" customHeight="1" x14ac:dyDescent="0.3">
      <c r="A2508" s="27">
        <f t="shared" si="8"/>
        <v>944</v>
      </c>
      <c r="B2508" s="31">
        <v>44784</v>
      </c>
      <c r="C2508" s="31">
        <v>44761</v>
      </c>
      <c r="D2508" s="19" t="s">
        <v>877</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57" t="s">
        <v>82</v>
      </c>
      <c r="K2508" s="51" t="str">
        <f ca="1">LeaveTracker[[#This Row],[Days]]&amp;" "&amp;LeaveTracker[[#This Row],[Type of Leave]]</f>
        <v>1 VL</v>
      </c>
      <c r="L2508" s="23">
        <f ca="1">NETWORKDAYS(LeaveTracker[[#This Row],[Start Date]],LeaveTracker[[#This Row],[End Date]],lstHolidays)</f>
        <v>1</v>
      </c>
      <c r="M2508" s="27"/>
    </row>
    <row r="2509" spans="1:13" ht="30" customHeight="1" x14ac:dyDescent="0.3">
      <c r="A2509" s="27">
        <f t="shared" si="8"/>
        <v>945</v>
      </c>
      <c r="B2509" s="31">
        <v>44784</v>
      </c>
      <c r="C2509" s="31">
        <v>44753</v>
      </c>
      <c r="D2509" s="19" t="s">
        <v>1052</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57" t="s">
        <v>82</v>
      </c>
      <c r="K2509" s="51" t="str">
        <f ca="1">LeaveTracker[[#This Row],[Days]]&amp;" "&amp;LeaveTracker[[#This Row],[Type of Leave]]</f>
        <v>1 VL</v>
      </c>
      <c r="L2509" s="23">
        <f ca="1">NETWORKDAYS(LeaveTracker[[#This Row],[Start Date]],LeaveTracker[[#This Row],[End Date]],lstHolidays)</f>
        <v>1</v>
      </c>
      <c r="M2509" s="27"/>
    </row>
    <row r="2510" spans="1:13" ht="30" customHeight="1" x14ac:dyDescent="0.3">
      <c r="A2510" s="27">
        <f t="shared" si="8"/>
        <v>946</v>
      </c>
      <c r="B2510" s="31">
        <v>44784</v>
      </c>
      <c r="C2510" s="31">
        <v>44782</v>
      </c>
      <c r="D2510" s="19" t="s">
        <v>1052</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57" t="s">
        <v>81</v>
      </c>
      <c r="K2510" s="51" t="str">
        <f ca="1">LeaveTracker[[#This Row],[Days]]&amp;" "&amp;LeaveTracker[[#This Row],[Type of Leave]]</f>
        <v>1 SL</v>
      </c>
      <c r="L2510" s="23">
        <f ca="1">NETWORKDAYS(LeaveTracker[[#This Row],[Start Date]],LeaveTracker[[#This Row],[End Date]],lstHolidays)</f>
        <v>1</v>
      </c>
      <c r="M2510" s="27"/>
    </row>
    <row r="2511" spans="1:13" ht="30" customHeight="1" x14ac:dyDescent="0.3">
      <c r="A2511" s="27">
        <f t="shared" si="8"/>
        <v>947</v>
      </c>
      <c r="B2511" s="31">
        <v>44784</v>
      </c>
      <c r="C2511" s="31">
        <v>44713</v>
      </c>
      <c r="D2511" s="19" t="s">
        <v>1052</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57" t="s">
        <v>81</v>
      </c>
      <c r="K2511" s="51" t="str">
        <f ca="1">LeaveTracker[[#This Row],[Days]]&amp;" "&amp;LeaveTracker[[#This Row],[Type of Leave]]</f>
        <v>3 SL</v>
      </c>
      <c r="L2511" s="23">
        <f ca="1">NETWORKDAYS(LeaveTracker[[#This Row],[Start Date]],LeaveTracker[[#This Row],[End Date]],lstHolidays)</f>
        <v>3</v>
      </c>
      <c r="M2511" s="27"/>
    </row>
    <row r="2512" spans="1:13" ht="30" customHeight="1" x14ac:dyDescent="0.3">
      <c r="A2512" s="27">
        <f t="shared" si="8"/>
        <v>948</v>
      </c>
      <c r="B2512" s="31">
        <v>44784</v>
      </c>
      <c r="C2512" s="31">
        <v>44767</v>
      </c>
      <c r="D2512" s="19" t="s">
        <v>325</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57" t="s">
        <v>81</v>
      </c>
      <c r="K2512" s="51" t="str">
        <f ca="1">LeaveTracker[[#This Row],[Days]]&amp;" "&amp;LeaveTracker[[#This Row],[Type of Leave]]</f>
        <v>1 SL</v>
      </c>
      <c r="L2512" s="23">
        <f ca="1">NETWORKDAYS(LeaveTracker[[#This Row],[Start Date]],LeaveTracker[[#This Row],[End Date]],lstHolidays)</f>
        <v>1</v>
      </c>
      <c r="M2512" s="27"/>
    </row>
    <row r="2513" spans="1:13" ht="30" customHeight="1" x14ac:dyDescent="0.3">
      <c r="A2513" s="27">
        <f t="shared" si="8"/>
        <v>949</v>
      </c>
      <c r="B2513" s="31">
        <v>44784</v>
      </c>
      <c r="C2513" s="31">
        <v>44767</v>
      </c>
      <c r="D2513" s="19" t="s">
        <v>599</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57" t="s">
        <v>299</v>
      </c>
      <c r="J2513" s="43" t="s">
        <v>158</v>
      </c>
      <c r="K2513" s="51" t="str">
        <f ca="1">LeaveTracker[[#This Row],[Days]]&amp;" "&amp;LeaveTracker[[#This Row],[Type of Leave]]</f>
        <v>1 OTHER</v>
      </c>
      <c r="L2513" s="23">
        <f ca="1">NETWORKDAYS(LeaveTracker[[#This Row],[Start Date]],LeaveTracker[[#This Row],[End Date]],lstHolidays)</f>
        <v>1</v>
      </c>
      <c r="M2513" s="27"/>
    </row>
    <row r="2514" spans="1:13" ht="30" customHeight="1" x14ac:dyDescent="0.3">
      <c r="A2514" s="27">
        <f t="shared" si="8"/>
        <v>950</v>
      </c>
      <c r="B2514" s="31">
        <v>44784</v>
      </c>
      <c r="C2514" s="31">
        <v>44767</v>
      </c>
      <c r="D2514" s="19" t="s">
        <v>1049</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57" t="s">
        <v>81</v>
      </c>
      <c r="K2514" s="51" t="str">
        <f>LeaveTracker[[#This Row],[Days]]&amp;" "&amp;LeaveTracker[[#This Row],[Type of Leave]]</f>
        <v>2 SL</v>
      </c>
      <c r="L2514" s="23">
        <v>2</v>
      </c>
      <c r="M2514" s="27"/>
    </row>
    <row r="2515" spans="1:13" ht="30" customHeight="1" x14ac:dyDescent="0.3">
      <c r="A2515" s="27">
        <f t="shared" si="8"/>
        <v>951</v>
      </c>
      <c r="B2515" s="31">
        <v>44784</v>
      </c>
      <c r="C2515" s="31">
        <v>44764</v>
      </c>
      <c r="D2515" s="19" t="s">
        <v>437</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57" t="s">
        <v>81</v>
      </c>
      <c r="K2515" s="51" t="str">
        <f ca="1">LeaveTracker[[#This Row],[Days]]&amp;" "&amp;LeaveTracker[[#This Row],[Type of Leave]]</f>
        <v>3 SL</v>
      </c>
      <c r="L2515" s="23">
        <f ca="1">NETWORKDAYS(LeaveTracker[[#This Row],[Start Date]],LeaveTracker[[#This Row],[End Date]],lstHolidays)</f>
        <v>3</v>
      </c>
      <c r="M2515" s="27"/>
    </row>
    <row r="2516" spans="1:13" ht="30" customHeight="1" x14ac:dyDescent="0.3">
      <c r="A2516" s="27">
        <f t="shared" si="8"/>
        <v>952</v>
      </c>
      <c r="B2516" s="31">
        <v>44784</v>
      </c>
      <c r="C2516" s="31">
        <v>44767</v>
      </c>
      <c r="D2516" s="19" t="s">
        <v>825</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57" t="s">
        <v>81</v>
      </c>
      <c r="K2516" s="51" t="str">
        <f ca="1">LeaveTracker[[#This Row],[Days]]&amp;" "&amp;LeaveTracker[[#This Row],[Type of Leave]]</f>
        <v>3 SL</v>
      </c>
      <c r="L2516" s="23">
        <f ca="1">NETWORKDAYS(LeaveTracker[[#This Row],[Start Date]],LeaveTracker[[#This Row],[End Date]],lstHolidays)</f>
        <v>3</v>
      </c>
      <c r="M2516" s="27"/>
    </row>
    <row r="2517" spans="1:13" ht="30" customHeight="1" x14ac:dyDescent="0.3">
      <c r="A2517" s="27">
        <f t="shared" si="8"/>
        <v>953</v>
      </c>
      <c r="B2517" s="31">
        <v>44784</v>
      </c>
      <c r="C2517" s="31">
        <v>44767</v>
      </c>
      <c r="D2517" s="19" t="s">
        <v>298</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57" t="s">
        <v>81</v>
      </c>
      <c r="K2517" s="51" t="str">
        <f ca="1">LeaveTracker[[#This Row],[Days]]&amp;" "&amp;LeaveTracker[[#This Row],[Type of Leave]]</f>
        <v>21 SL</v>
      </c>
      <c r="L2517" s="23">
        <f ca="1">NETWORKDAYS(LeaveTracker[[#This Row],[Start Date]],LeaveTracker[[#This Row],[End Date]],lstHolidays)</f>
        <v>21</v>
      </c>
      <c r="M2517" s="27"/>
    </row>
    <row r="2518" spans="1:13" ht="30" customHeight="1" x14ac:dyDescent="0.3">
      <c r="A2518" s="27">
        <f t="shared" si="8"/>
        <v>954</v>
      </c>
      <c r="B2518" s="31">
        <v>44784</v>
      </c>
      <c r="C2518" s="31">
        <v>44767</v>
      </c>
      <c r="D2518" s="19" t="s">
        <v>479</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57" t="s">
        <v>81</v>
      </c>
      <c r="K2518" s="51" t="str">
        <f ca="1">LeaveTracker[[#This Row],[Days]]&amp;" "&amp;LeaveTracker[[#This Row],[Type of Leave]]</f>
        <v>3 SL</v>
      </c>
      <c r="L2518" s="23">
        <f ca="1">NETWORKDAYS(LeaveTracker[[#This Row],[Start Date]],LeaveTracker[[#This Row],[End Date]],lstHolidays)</f>
        <v>3</v>
      </c>
      <c r="M2518" s="27"/>
    </row>
    <row r="2519" spans="1:13" ht="30" customHeight="1" x14ac:dyDescent="0.3">
      <c r="A2519" s="27">
        <f t="shared" si="8"/>
        <v>955</v>
      </c>
      <c r="B2519" s="31">
        <v>44784</v>
      </c>
      <c r="C2519" s="31">
        <v>44761</v>
      </c>
      <c r="D2519" s="19" t="s">
        <v>329</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57" t="s">
        <v>81</v>
      </c>
      <c r="K2519" s="51" t="str">
        <f ca="1">LeaveTracker[[#This Row],[Days]]&amp;" "&amp;LeaveTracker[[#This Row],[Type of Leave]]</f>
        <v>1 SL</v>
      </c>
      <c r="L2519" s="23">
        <f ca="1">NETWORKDAYS(LeaveTracker[[#This Row],[Start Date]],LeaveTracker[[#This Row],[End Date]],lstHolidays)</f>
        <v>1</v>
      </c>
      <c r="M2519" s="27"/>
    </row>
    <row r="2520" spans="1:13" ht="30" customHeight="1" x14ac:dyDescent="0.3">
      <c r="A2520" s="27">
        <f t="shared" si="8"/>
        <v>956</v>
      </c>
      <c r="B2520" s="31">
        <v>44784</v>
      </c>
      <c r="C2520" s="31">
        <v>44729</v>
      </c>
      <c r="D2520" s="19" t="s">
        <v>1055</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57" t="s">
        <v>82</v>
      </c>
      <c r="K2520" s="51" t="str">
        <f ca="1">LeaveTracker[[#This Row],[Days]]&amp;" "&amp;LeaveTracker[[#This Row],[Type of Leave]]</f>
        <v>1 VL</v>
      </c>
      <c r="L2520" s="23">
        <f ca="1">NETWORKDAYS(LeaveTracker[[#This Row],[Start Date]],LeaveTracker[[#This Row],[End Date]],lstHolidays)</f>
        <v>1</v>
      </c>
      <c r="M2520" s="27"/>
    </row>
    <row r="2521" spans="1:13" ht="30" customHeight="1" x14ac:dyDescent="0.3">
      <c r="A2521" s="27">
        <f t="shared" si="8"/>
        <v>957</v>
      </c>
      <c r="B2521" s="31">
        <v>44784</v>
      </c>
      <c r="C2521" s="31">
        <v>44775</v>
      </c>
      <c r="D2521" s="19" t="s">
        <v>1059</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57" t="s">
        <v>82</v>
      </c>
      <c r="K2521" s="51" t="str">
        <f ca="1">LeaveTracker[[#This Row],[Days]]&amp;" "&amp;LeaveTracker[[#This Row],[Type of Leave]]</f>
        <v>1 VL</v>
      </c>
      <c r="L2521" s="23">
        <f ca="1">NETWORKDAYS(LeaveTracker[[#This Row],[Start Date]],LeaveTracker[[#This Row],[End Date]],lstHolidays)</f>
        <v>1</v>
      </c>
      <c r="M2521" s="27"/>
    </row>
    <row r="2522" spans="1:13" ht="30" customHeight="1" x14ac:dyDescent="0.3">
      <c r="A2522" s="27">
        <f t="shared" si="8"/>
        <v>958</v>
      </c>
      <c r="B2522" s="31">
        <v>44784</v>
      </c>
      <c r="C2522" s="31">
        <v>44775</v>
      </c>
      <c r="D2522" s="19" t="s">
        <v>1059</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57" t="s">
        <v>81</v>
      </c>
      <c r="K2522" s="51" t="str">
        <f ca="1">LeaveTracker[[#This Row],[Days]]&amp;" "&amp;LeaveTracker[[#This Row],[Type of Leave]]</f>
        <v>1 SL</v>
      </c>
      <c r="L2522" s="23">
        <f ca="1">NETWORKDAYS(LeaveTracker[[#This Row],[Start Date]],LeaveTracker[[#This Row],[End Date]],lstHolidays)</f>
        <v>1</v>
      </c>
      <c r="M2522" s="27"/>
    </row>
    <row r="2523" spans="1:13" ht="30" customHeight="1" x14ac:dyDescent="0.3">
      <c r="A2523" s="27">
        <f t="shared" si="8"/>
        <v>959</v>
      </c>
      <c r="B2523" s="31">
        <v>44784</v>
      </c>
      <c r="C2523" s="31">
        <v>44775</v>
      </c>
      <c r="D2523" s="19" t="s">
        <v>1062</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57" t="s">
        <v>81</v>
      </c>
      <c r="K2523" s="51" t="str">
        <f ca="1">LeaveTracker[[#This Row],[Days]]&amp;" "&amp;LeaveTracker[[#This Row],[Type of Leave]]</f>
        <v>1 SL</v>
      </c>
      <c r="L2523" s="23">
        <f ca="1">NETWORKDAYS(LeaveTracker[[#This Row],[Start Date]],LeaveTracker[[#This Row],[End Date]],lstHolidays)</f>
        <v>1</v>
      </c>
      <c r="M2523" s="27"/>
    </row>
    <row r="2524" spans="1:13" ht="30" customHeight="1" x14ac:dyDescent="0.3">
      <c r="A2524" s="27">
        <f t="shared" si="8"/>
        <v>960</v>
      </c>
      <c r="B2524" s="31">
        <v>44784</v>
      </c>
      <c r="C2524" s="31">
        <v>44760</v>
      </c>
      <c r="D2524" s="19" t="s">
        <v>1062</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57" t="s">
        <v>82</v>
      </c>
      <c r="K2524" s="51" t="str">
        <f ca="1">LeaveTracker[[#This Row],[Days]]&amp;" "&amp;LeaveTracker[[#This Row],[Type of Leave]]</f>
        <v>1 VL</v>
      </c>
      <c r="L2524" s="23">
        <f ca="1">NETWORKDAYS(LeaveTracker[[#This Row],[Start Date]],LeaveTracker[[#This Row],[End Date]],lstHolidays)</f>
        <v>1</v>
      </c>
      <c r="M2524" s="27"/>
    </row>
    <row r="2525" spans="1:13" ht="30" customHeight="1" x14ac:dyDescent="0.3">
      <c r="A2525" s="27">
        <f t="shared" si="8"/>
        <v>961</v>
      </c>
      <c r="B2525" s="31">
        <v>44784</v>
      </c>
      <c r="C2525" s="31">
        <v>44732</v>
      </c>
      <c r="D2525" s="20" t="s">
        <v>1062</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57" t="s">
        <v>299</v>
      </c>
      <c r="J2525" s="43" t="s">
        <v>1006</v>
      </c>
      <c r="K2525" s="51" t="str">
        <f ca="1">LeaveTracker[[#This Row],[Days]]&amp;" "&amp;LeaveTracker[[#This Row],[Type of Leave]]</f>
        <v>1 OTHER</v>
      </c>
      <c r="L2525" s="23">
        <f ca="1">NETWORKDAYS(LeaveTracker[[#This Row],[Start Date]],LeaveTracker[[#This Row],[End Date]],lstHolidays)</f>
        <v>1</v>
      </c>
      <c r="M2525" s="27"/>
    </row>
    <row r="2526" spans="1:13" ht="30" customHeight="1" x14ac:dyDescent="0.3">
      <c r="A2526" s="27">
        <f t="shared" si="8"/>
        <v>962</v>
      </c>
      <c r="B2526" s="31">
        <v>44784</v>
      </c>
      <c r="C2526" s="31">
        <v>44774</v>
      </c>
      <c r="D2526" s="19" t="s">
        <v>1063</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57" t="s">
        <v>82</v>
      </c>
      <c r="K2526" s="51" t="str">
        <f ca="1">LeaveTracker[[#This Row],[Days]]&amp;" "&amp;LeaveTracker[[#This Row],[Type of Leave]]</f>
        <v>1 VL</v>
      </c>
      <c r="L2526" s="23">
        <f ca="1">NETWORKDAYS(LeaveTracker[[#This Row],[Start Date]],LeaveTracker[[#This Row],[End Date]],lstHolidays)</f>
        <v>1</v>
      </c>
      <c r="M2526" s="27"/>
    </row>
    <row r="2527" spans="1:13" ht="30" customHeight="1" x14ac:dyDescent="0.3">
      <c r="A2527" s="27">
        <f t="shared" si="8"/>
        <v>963</v>
      </c>
      <c r="B2527" s="31">
        <v>44784</v>
      </c>
      <c r="C2527" s="31">
        <v>44781</v>
      </c>
      <c r="D2527" s="20" t="s">
        <v>1066</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57" t="s">
        <v>299</v>
      </c>
      <c r="J2527" s="43" t="s">
        <v>693</v>
      </c>
      <c r="K2527" s="51" t="str">
        <f ca="1">LeaveTracker[[#This Row],[Days]]&amp;" "&amp;LeaveTracker[[#This Row],[Type of Leave]]</f>
        <v>0 OTHER</v>
      </c>
      <c r="L2527" s="23">
        <f ca="1">NETWORKDAYS(LeaveTracker[[#This Row],[Start Date]],LeaveTracker[[#This Row],[End Date]],lstHolidays)</f>
        <v>0</v>
      </c>
      <c r="M2527" s="27"/>
    </row>
    <row r="2528" spans="1:13" ht="30" customHeight="1" x14ac:dyDescent="0.3">
      <c r="A2528" s="27">
        <f t="shared" si="8"/>
        <v>964</v>
      </c>
      <c r="B2528" s="31">
        <v>44790</v>
      </c>
      <c r="C2528" s="31">
        <v>44774</v>
      </c>
      <c r="D2528" s="19" t="s">
        <v>1073</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57" t="s">
        <v>81</v>
      </c>
      <c r="K2528" s="51" t="str">
        <f ca="1">LeaveTracker[[#This Row],[Days]]&amp;" "&amp;LeaveTracker[[#This Row],[Type of Leave]]</f>
        <v>2 SL</v>
      </c>
      <c r="L2528" s="23">
        <f ca="1">NETWORKDAYS(LeaveTracker[[#This Row],[Start Date]],LeaveTracker[[#This Row],[End Date]],lstHolidays)</f>
        <v>2</v>
      </c>
      <c r="M2528" s="27"/>
    </row>
    <row r="2529" spans="1:13" ht="30" customHeight="1" x14ac:dyDescent="0.3">
      <c r="A2529" s="27">
        <f t="shared" si="8"/>
        <v>965</v>
      </c>
      <c r="B2529" s="31">
        <v>44790</v>
      </c>
      <c r="C2529" s="31">
        <v>44774</v>
      </c>
      <c r="D2529" s="19" t="s">
        <v>329</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57" t="s">
        <v>81</v>
      </c>
      <c r="K2529" s="51" t="str">
        <f ca="1">LeaveTracker[[#This Row],[Days]]&amp;" "&amp;LeaveTracker[[#This Row],[Type of Leave]]</f>
        <v>1 SL</v>
      </c>
      <c r="L2529" s="23">
        <f ca="1">NETWORKDAYS(LeaveTracker[[#This Row],[Start Date]],LeaveTracker[[#This Row],[End Date]],lstHolidays)</f>
        <v>1</v>
      </c>
      <c r="M2529" s="27"/>
    </row>
    <row r="2530" spans="1:13" ht="30" customHeight="1" x14ac:dyDescent="0.3">
      <c r="A2530" s="27">
        <f t="shared" si="8"/>
        <v>966</v>
      </c>
      <c r="B2530" s="31">
        <v>44790</v>
      </c>
      <c r="C2530" s="31">
        <v>44775</v>
      </c>
      <c r="D2530" s="19" t="s">
        <v>266</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57" t="s">
        <v>81</v>
      </c>
      <c r="K2530" s="51" t="str">
        <f ca="1">LeaveTracker[[#This Row],[Days]]&amp;" "&amp;LeaveTracker[[#This Row],[Type of Leave]]</f>
        <v>1 SL</v>
      </c>
      <c r="L2530" s="23">
        <f ca="1">NETWORKDAYS(LeaveTracker[[#This Row],[Start Date]],LeaveTracker[[#This Row],[End Date]],lstHolidays)</f>
        <v>1</v>
      </c>
      <c r="M2530" s="27"/>
    </row>
    <row r="2531" spans="1:13" ht="30" customHeight="1" x14ac:dyDescent="0.3">
      <c r="A2531" s="27">
        <f t="shared" si="8"/>
        <v>967</v>
      </c>
      <c r="B2531" s="31">
        <v>44790</v>
      </c>
      <c r="C2531" s="31">
        <v>44774</v>
      </c>
      <c r="D2531" s="19" t="s">
        <v>614</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57" t="s">
        <v>299</v>
      </c>
      <c r="J2531" s="43" t="s">
        <v>158</v>
      </c>
      <c r="K2531" s="51" t="str">
        <f ca="1">LeaveTracker[[#This Row],[Days]]&amp;" "&amp;LeaveTracker[[#This Row],[Type of Leave]]</f>
        <v>1 OTHER</v>
      </c>
      <c r="L2531" s="23">
        <f ca="1">NETWORKDAYS(LeaveTracker[[#This Row],[Start Date]],LeaveTracker[[#This Row],[End Date]],lstHolidays)</f>
        <v>1</v>
      </c>
      <c r="M2531" s="27"/>
    </row>
    <row r="2532" spans="1:13" ht="30"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57" t="s">
        <v>81</v>
      </c>
      <c r="K2532" s="51" t="str">
        <f ca="1">LeaveTracker[[#This Row],[Days]]&amp;" "&amp;LeaveTracker[[#This Row],[Type of Leave]]</f>
        <v>2 SL</v>
      </c>
      <c r="L2532" s="23">
        <f ca="1">NETWORKDAYS(LeaveTracker[[#This Row],[Start Date]],LeaveTracker[[#This Row],[End Date]],lstHolidays)</f>
        <v>2</v>
      </c>
      <c r="M2532" s="27"/>
    </row>
    <row r="2533" spans="1:13" ht="30" customHeight="1" x14ac:dyDescent="0.3">
      <c r="A2533" s="27">
        <f t="shared" si="8"/>
        <v>969</v>
      </c>
      <c r="B2533" s="31">
        <v>44790</v>
      </c>
      <c r="C2533" s="31">
        <v>44775</v>
      </c>
      <c r="D2533" s="19" t="s">
        <v>1075</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57" t="s">
        <v>81</v>
      </c>
      <c r="K2533" s="51" t="str">
        <f ca="1">LeaveTracker[[#This Row],[Days]]&amp;" "&amp;LeaveTracker[[#This Row],[Type of Leave]]</f>
        <v>1 SL</v>
      </c>
      <c r="L2533" s="23">
        <f ca="1">NETWORKDAYS(LeaveTracker[[#This Row],[Start Date]],LeaveTracker[[#This Row],[End Date]],lstHolidays)</f>
        <v>1</v>
      </c>
      <c r="M2533" s="27"/>
    </row>
    <row r="2534" spans="1:13" ht="30" customHeight="1" x14ac:dyDescent="0.3">
      <c r="A2534" s="27">
        <f t="shared" si="8"/>
        <v>970</v>
      </c>
      <c r="B2534" s="31">
        <v>44790</v>
      </c>
      <c r="C2534" s="31">
        <v>44770</v>
      </c>
      <c r="D2534" s="19" t="s">
        <v>1079</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57" t="s">
        <v>299</v>
      </c>
      <c r="J2534" s="43" t="s">
        <v>158</v>
      </c>
      <c r="K2534" s="51" t="str">
        <f ca="1">LeaveTracker[[#This Row],[Days]]&amp;" "&amp;LeaveTracker[[#This Row],[Type of Leave]]</f>
        <v>1 OTHER</v>
      </c>
      <c r="L2534" s="23">
        <f ca="1">NETWORKDAYS(LeaveTracker[[#This Row],[Start Date]],LeaveTracker[[#This Row],[End Date]],lstHolidays)</f>
        <v>1</v>
      </c>
      <c r="M2534" s="27"/>
    </row>
    <row r="2535" spans="1:13" ht="30" customHeight="1" x14ac:dyDescent="0.3">
      <c r="A2535" s="27">
        <f t="shared" si="8"/>
        <v>971</v>
      </c>
      <c r="B2535" s="31">
        <v>44790</v>
      </c>
      <c r="C2535" s="31">
        <v>44770</v>
      </c>
      <c r="D2535" s="19" t="s">
        <v>1017</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57" t="s">
        <v>299</v>
      </c>
      <c r="J2535" s="43" t="s">
        <v>158</v>
      </c>
      <c r="K2535" s="51" t="str">
        <f ca="1">LeaveTracker[[#This Row],[Days]]&amp;" "&amp;LeaveTracker[[#This Row],[Type of Leave]]</f>
        <v>1 OTHER</v>
      </c>
      <c r="L2535" s="23">
        <f ca="1">NETWORKDAYS(LeaveTracker[[#This Row],[Start Date]],LeaveTracker[[#This Row],[End Date]],lstHolidays)</f>
        <v>1</v>
      </c>
      <c r="M2535" s="27"/>
    </row>
    <row r="2536" spans="1:13" ht="30" customHeight="1" x14ac:dyDescent="0.3">
      <c r="A2536" s="27">
        <f t="shared" si="8"/>
        <v>972</v>
      </c>
      <c r="B2536" s="31">
        <v>44790</v>
      </c>
      <c r="C2536" s="31">
        <v>44770</v>
      </c>
      <c r="D2536" s="19" t="s">
        <v>1017</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57" t="s">
        <v>81</v>
      </c>
      <c r="K2536" s="51" t="str">
        <f ca="1">LeaveTracker[[#This Row],[Days]]&amp;" "&amp;LeaveTracker[[#This Row],[Type of Leave]]</f>
        <v>2 SL</v>
      </c>
      <c r="L2536" s="23">
        <f ca="1">NETWORKDAYS(LeaveTracker[[#This Row],[Start Date]],LeaveTracker[[#This Row],[End Date]],lstHolidays)</f>
        <v>2</v>
      </c>
      <c r="M2536" s="27"/>
    </row>
    <row r="2537" spans="1:13" ht="30" customHeight="1" x14ac:dyDescent="0.3">
      <c r="A2537" s="27">
        <f t="shared" si="8"/>
        <v>973</v>
      </c>
      <c r="B2537" s="31">
        <v>44790</v>
      </c>
      <c r="C2537" s="31">
        <v>44785</v>
      </c>
      <c r="D2537" s="19" t="s">
        <v>232</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57" t="s">
        <v>299</v>
      </c>
      <c r="J2537" s="43" t="s">
        <v>1006</v>
      </c>
      <c r="K2537" s="51" t="str">
        <f ca="1">LeaveTracker[[#This Row],[Days]]&amp;" "&amp;LeaveTracker[[#This Row],[Type of Leave]]</f>
        <v>1 OTHER</v>
      </c>
      <c r="L2537" s="23">
        <f ca="1">NETWORKDAYS(LeaveTracker[[#This Row],[Start Date]],LeaveTracker[[#This Row],[End Date]],lstHolidays)</f>
        <v>1</v>
      </c>
      <c r="M2537" s="27"/>
    </row>
    <row r="2538" spans="1:13" ht="30" customHeight="1" x14ac:dyDescent="0.3">
      <c r="A2538" s="27">
        <f t="shared" si="8"/>
        <v>974</v>
      </c>
      <c r="B2538" s="31">
        <v>44790</v>
      </c>
      <c r="C2538" s="31">
        <v>44781</v>
      </c>
      <c r="D2538" s="19" t="s">
        <v>232</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57" t="s">
        <v>81</v>
      </c>
      <c r="K2538" s="51" t="str">
        <f ca="1">LeaveTracker[[#This Row],[Days]]&amp;" "&amp;LeaveTracker[[#This Row],[Type of Leave]]</f>
        <v>2 SL</v>
      </c>
      <c r="L2538" s="23">
        <f ca="1">NETWORKDAYS(LeaveTracker[[#This Row],[Start Date]],LeaveTracker[[#This Row],[End Date]],lstHolidays)</f>
        <v>2</v>
      </c>
      <c r="M2538" s="27"/>
    </row>
    <row r="2539" spans="1:13" ht="30" customHeight="1" x14ac:dyDescent="0.3">
      <c r="A2539" s="27">
        <f t="shared" si="8"/>
        <v>975</v>
      </c>
      <c r="B2539" s="31">
        <v>44790</v>
      </c>
      <c r="C2539" s="31">
        <v>44774</v>
      </c>
      <c r="D2539" s="19" t="s">
        <v>232</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57" t="s">
        <v>81</v>
      </c>
      <c r="K2539" s="51" t="str">
        <f ca="1">LeaveTracker[[#This Row],[Days]]&amp;" "&amp;LeaveTracker[[#This Row],[Type of Leave]]</f>
        <v>5 SL</v>
      </c>
      <c r="L2539" s="23">
        <f ca="1">NETWORKDAYS(LeaveTracker[[#This Row],[Start Date]],LeaveTracker[[#This Row],[End Date]],lstHolidays)</f>
        <v>5</v>
      </c>
      <c r="M2539" s="27"/>
    </row>
    <row r="2540" spans="1:13" ht="30" customHeight="1" x14ac:dyDescent="0.3">
      <c r="A2540" s="27">
        <f t="shared" si="8"/>
        <v>976</v>
      </c>
      <c r="B2540" s="31">
        <v>44790</v>
      </c>
      <c r="C2540" s="31">
        <v>44785</v>
      </c>
      <c r="D2540" s="19" t="s">
        <v>774</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57" t="s">
        <v>81</v>
      </c>
      <c r="K2540" s="51" t="str">
        <f ca="1">LeaveTracker[[#This Row],[Days]]&amp;" "&amp;LeaveTracker[[#This Row],[Type of Leave]]</f>
        <v>5 SL</v>
      </c>
      <c r="L2540" s="23">
        <f ca="1">NETWORKDAYS(LeaveTracker[[#This Row],[Start Date]],LeaveTracker[[#This Row],[End Date]],lstHolidays)</f>
        <v>5</v>
      </c>
      <c r="M2540" s="27"/>
    </row>
    <row r="2541" spans="1:13" ht="30" customHeight="1" x14ac:dyDescent="0.3">
      <c r="A2541" s="27">
        <f t="shared" si="8"/>
        <v>977</v>
      </c>
      <c r="B2541" s="31">
        <v>44790</v>
      </c>
      <c r="C2541" s="31">
        <v>44774</v>
      </c>
      <c r="D2541" s="19" t="s">
        <v>239</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57" t="s">
        <v>81</v>
      </c>
      <c r="K2541" s="51" t="str">
        <f ca="1">LeaveTracker[[#This Row],[Days]]&amp;" "&amp;LeaveTracker[[#This Row],[Type of Leave]]</f>
        <v>5 SL</v>
      </c>
      <c r="L2541" s="23">
        <f ca="1">NETWORKDAYS(LeaveTracker[[#This Row],[Start Date]],LeaveTracker[[#This Row],[End Date]],lstHolidays)</f>
        <v>5</v>
      </c>
      <c r="M2541" s="27"/>
    </row>
    <row r="2542" spans="1:13" ht="30" customHeight="1" x14ac:dyDescent="0.3">
      <c r="A2542" s="27">
        <f t="shared" si="8"/>
        <v>978</v>
      </c>
      <c r="B2542" s="31">
        <v>44790</v>
      </c>
      <c r="C2542" s="31">
        <v>44782</v>
      </c>
      <c r="D2542" s="19" t="s">
        <v>407</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57" t="s">
        <v>82</v>
      </c>
      <c r="K2542" s="51" t="str">
        <f ca="1">LeaveTracker[[#This Row],[Days]]&amp;" "&amp;LeaveTracker[[#This Row],[Type of Leave]]</f>
        <v>3 VL</v>
      </c>
      <c r="L2542" s="23">
        <f ca="1">NETWORKDAYS(LeaveTracker[[#This Row],[Start Date]],LeaveTracker[[#This Row],[End Date]],lstHolidays)</f>
        <v>3</v>
      </c>
      <c r="M2542" s="27"/>
    </row>
    <row r="2543" spans="1:13" ht="30" customHeight="1" x14ac:dyDescent="0.3">
      <c r="A2543" s="27">
        <f t="shared" si="8"/>
        <v>979</v>
      </c>
      <c r="B2543" s="31">
        <v>44790</v>
      </c>
      <c r="C2543" s="31">
        <v>44788</v>
      </c>
      <c r="D2543" s="19" t="s">
        <v>340</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57" t="s">
        <v>81</v>
      </c>
      <c r="K2543" s="51" t="str">
        <f ca="1">LeaveTracker[[#This Row],[Days]]&amp;" "&amp;LeaveTracker[[#This Row],[Type of Leave]]</f>
        <v>2 SL</v>
      </c>
      <c r="L2543" s="23">
        <f ca="1">NETWORKDAYS(LeaveTracker[[#This Row],[Start Date]],LeaveTracker[[#This Row],[End Date]],lstHolidays)</f>
        <v>2</v>
      </c>
      <c r="M2543" s="27"/>
    </row>
    <row r="2544" spans="1:13" ht="30" customHeight="1" x14ac:dyDescent="0.3">
      <c r="A2544" s="27">
        <f t="shared" si="8"/>
        <v>980</v>
      </c>
      <c r="B2544" s="31">
        <v>44790</v>
      </c>
      <c r="C2544" s="31">
        <v>44777</v>
      </c>
      <c r="D2544" s="19" t="s">
        <v>396</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57" t="s">
        <v>299</v>
      </c>
      <c r="J2544" s="43" t="s">
        <v>1006</v>
      </c>
      <c r="K2544" s="51" t="str">
        <f ca="1">LeaveTracker[[#This Row],[Days]]&amp;" "&amp;LeaveTracker[[#This Row],[Type of Leave]]</f>
        <v>1 OTHER</v>
      </c>
      <c r="L2544" s="23">
        <f ca="1">NETWORKDAYS(LeaveTracker[[#This Row],[Start Date]],LeaveTracker[[#This Row],[End Date]],lstHolidays)</f>
        <v>1</v>
      </c>
      <c r="M2544" s="27"/>
    </row>
    <row r="2545" spans="1:13" ht="30" customHeight="1" x14ac:dyDescent="0.3">
      <c r="A2545" s="27">
        <f t="shared" si="8"/>
        <v>981</v>
      </c>
      <c r="B2545" s="31">
        <v>44790</v>
      </c>
      <c r="C2545" s="31">
        <v>44788</v>
      </c>
      <c r="D2545" s="19" t="s">
        <v>400</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57" t="s">
        <v>81</v>
      </c>
      <c r="K2545" s="51" t="str">
        <f ca="1">LeaveTracker[[#This Row],[Days]]&amp;" "&amp;LeaveTracker[[#This Row],[Type of Leave]]</f>
        <v>1 SL</v>
      </c>
      <c r="L2545" s="23">
        <f ca="1">NETWORKDAYS(LeaveTracker[[#This Row],[Start Date]],LeaveTracker[[#This Row],[End Date]],lstHolidays)</f>
        <v>1</v>
      </c>
      <c r="M2545" s="27"/>
    </row>
    <row r="2546" spans="1:13" ht="30" customHeight="1" x14ac:dyDescent="0.3">
      <c r="A2546" s="27">
        <f t="shared" si="8"/>
        <v>982</v>
      </c>
      <c r="B2546" s="31">
        <v>44790</v>
      </c>
      <c r="C2546" s="31">
        <v>44771</v>
      </c>
      <c r="D2546" s="19" t="s">
        <v>400</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57" t="s">
        <v>81</v>
      </c>
      <c r="K2546" s="51" t="str">
        <f ca="1">LeaveTracker[[#This Row],[Days]]&amp;" "&amp;LeaveTracker[[#This Row],[Type of Leave]]</f>
        <v>1 SL</v>
      </c>
      <c r="L2546" s="23">
        <f ca="1">NETWORKDAYS(LeaveTracker[[#This Row],[Start Date]],LeaveTracker[[#This Row],[End Date]],lstHolidays)</f>
        <v>1</v>
      </c>
      <c r="M2546" s="27"/>
    </row>
    <row r="2547" spans="1:13" ht="30" customHeight="1" x14ac:dyDescent="0.3">
      <c r="A2547" s="27">
        <f t="shared" si="8"/>
        <v>983</v>
      </c>
      <c r="B2547" s="31">
        <v>44790</v>
      </c>
      <c r="C2547" s="31">
        <v>44747</v>
      </c>
      <c r="D2547" s="19" t="s">
        <v>400</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57" t="s">
        <v>82</v>
      </c>
      <c r="K2547" s="51" t="str">
        <f ca="1">LeaveTracker[[#This Row],[Days]]&amp;" "&amp;LeaveTracker[[#This Row],[Type of Leave]]</f>
        <v>1 VL</v>
      </c>
      <c r="L2547" s="23">
        <f ca="1">NETWORKDAYS(LeaveTracker[[#This Row],[Start Date]],LeaveTracker[[#This Row],[End Date]],lstHolidays)</f>
        <v>1</v>
      </c>
      <c r="M2547" s="27"/>
    </row>
    <row r="2548" spans="1:13" ht="30" customHeight="1" x14ac:dyDescent="0.3">
      <c r="A2548" s="27">
        <f t="shared" si="8"/>
        <v>984</v>
      </c>
      <c r="B2548" s="31">
        <v>44790</v>
      </c>
      <c r="C2548" s="31">
        <v>44767</v>
      </c>
      <c r="D2548" s="19" t="s">
        <v>1081</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57" t="s">
        <v>299</v>
      </c>
      <c r="J2548" s="43" t="s">
        <v>646</v>
      </c>
      <c r="K2548" s="51" t="str">
        <f ca="1">LeaveTracker[[#This Row],[Days]]&amp;" "&amp;LeaveTracker[[#This Row],[Type of Leave]]</f>
        <v>2 OTHER</v>
      </c>
      <c r="L2548" s="23">
        <f ca="1">NETWORKDAYS(LeaveTracker[[#This Row],[Start Date]],LeaveTracker[[#This Row],[End Date]],lstHolidays)</f>
        <v>2</v>
      </c>
      <c r="M2548" s="27"/>
    </row>
    <row r="2549" spans="1:13" ht="30" customHeight="1" x14ac:dyDescent="0.3">
      <c r="A2549" s="27">
        <f t="shared" si="8"/>
        <v>985</v>
      </c>
      <c r="B2549" s="31">
        <v>44790</v>
      </c>
      <c r="C2549" s="31">
        <v>44783</v>
      </c>
      <c r="D2549" s="19" t="s">
        <v>413</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57" t="s">
        <v>81</v>
      </c>
      <c r="K2549" s="51" t="str">
        <f ca="1">LeaveTracker[[#This Row],[Days]]&amp;" "&amp;LeaveTracker[[#This Row],[Type of Leave]]</f>
        <v>1 SL</v>
      </c>
      <c r="L2549" s="23">
        <f ca="1">NETWORKDAYS(LeaveTracker[[#This Row],[Start Date]],LeaveTracker[[#This Row],[End Date]],lstHolidays)</f>
        <v>1</v>
      </c>
      <c r="M2549" s="27"/>
    </row>
    <row r="2550" spans="1:13" ht="30" customHeight="1" x14ac:dyDescent="0.3">
      <c r="A2550" s="27">
        <v>985</v>
      </c>
      <c r="B2550" s="31">
        <v>44790</v>
      </c>
      <c r="C2550" s="31">
        <v>44783</v>
      </c>
      <c r="D2550" s="19" t="s">
        <v>413</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57" t="s">
        <v>81</v>
      </c>
      <c r="K2550" s="51" t="str">
        <f ca="1">LeaveTracker[[#This Row],[Days]]&amp;" "&amp;LeaveTracker[[#This Row],[Type of Leave]]</f>
        <v>1 SL</v>
      </c>
      <c r="L2550" s="23">
        <f ca="1">NETWORKDAYS(LeaveTracker[[#This Row],[Start Date]],LeaveTracker[[#This Row],[End Date]],lstHolidays)</f>
        <v>1</v>
      </c>
      <c r="M2550" s="27"/>
    </row>
    <row r="2551" spans="1:13" ht="30" customHeight="1" x14ac:dyDescent="0.3">
      <c r="A2551" s="27">
        <f t="shared" ref="A2551:A2561" si="9">A2550+1</f>
        <v>986</v>
      </c>
      <c r="B2551" s="31">
        <v>44790</v>
      </c>
      <c r="C2551" s="31">
        <v>44764</v>
      </c>
      <c r="D2551" s="19" t="s">
        <v>420</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57" t="s">
        <v>81</v>
      </c>
      <c r="K2551" s="51" t="str">
        <f ca="1">LeaveTracker[[#This Row],[Days]]&amp;" "&amp;LeaveTracker[[#This Row],[Type of Leave]]</f>
        <v>1 SL</v>
      </c>
      <c r="L2551" s="23">
        <f ca="1">NETWORKDAYS(LeaveTracker[[#This Row],[Start Date]],LeaveTracker[[#This Row],[End Date]],lstHolidays)</f>
        <v>1</v>
      </c>
      <c r="M2551" s="27"/>
    </row>
    <row r="2552" spans="1:13" ht="30" customHeight="1" x14ac:dyDescent="0.3">
      <c r="A2552" s="27">
        <f t="shared" si="9"/>
        <v>987</v>
      </c>
      <c r="B2552" s="31">
        <v>44790</v>
      </c>
      <c r="C2552" s="31">
        <v>44769</v>
      </c>
      <c r="D2552" s="19" t="s">
        <v>1083</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57" t="s">
        <v>81</v>
      </c>
      <c r="K2552" s="51" t="str">
        <f ca="1">LeaveTracker[[#This Row],[Days]]&amp;" "&amp;LeaveTracker[[#This Row],[Type of Leave]]</f>
        <v>1 SL</v>
      </c>
      <c r="L2552" s="23">
        <f ca="1">NETWORKDAYS(LeaveTracker[[#This Row],[Start Date]],LeaveTracker[[#This Row],[End Date]],lstHolidays)</f>
        <v>1</v>
      </c>
      <c r="M2552" s="27"/>
    </row>
    <row r="2553" spans="1:13" ht="30" customHeight="1" x14ac:dyDescent="0.3">
      <c r="A2553" s="27">
        <f t="shared" si="9"/>
        <v>988</v>
      </c>
      <c r="B2553" s="31">
        <v>44790</v>
      </c>
      <c r="C2553" s="31">
        <v>44769</v>
      </c>
      <c r="D2553" s="19" t="s">
        <v>409</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57" t="s">
        <v>299</v>
      </c>
      <c r="J2553" s="43" t="s">
        <v>1007</v>
      </c>
      <c r="K2553" s="51" t="str">
        <f ca="1">LeaveTracker[[#This Row],[Days]]&amp;" "&amp;LeaveTracker[[#This Row],[Type of Leave]]</f>
        <v>1 OTHER</v>
      </c>
      <c r="L2553" s="23">
        <f ca="1">NETWORKDAYS(LeaveTracker[[#This Row],[Start Date]],LeaveTracker[[#This Row],[End Date]],lstHolidays)</f>
        <v>1</v>
      </c>
      <c r="M2553" s="27"/>
    </row>
    <row r="2554" spans="1:13" ht="30" customHeight="1" x14ac:dyDescent="0.3">
      <c r="A2554" s="27">
        <f t="shared" si="9"/>
        <v>989</v>
      </c>
      <c r="B2554" s="31">
        <v>44790</v>
      </c>
      <c r="C2554" s="31">
        <v>44768</v>
      </c>
      <c r="D2554" s="19" t="s">
        <v>407</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57" t="s">
        <v>81</v>
      </c>
      <c r="K2554" s="51" t="str">
        <f ca="1">LeaveTracker[[#This Row],[Days]]&amp;" "&amp;LeaveTracker[[#This Row],[Type of Leave]]</f>
        <v>1 SL</v>
      </c>
      <c r="L2554" s="23">
        <f ca="1">NETWORKDAYS(LeaveTracker[[#This Row],[Start Date]],LeaveTracker[[#This Row],[End Date]],lstHolidays)</f>
        <v>1</v>
      </c>
      <c r="M2554" s="27"/>
    </row>
    <row r="2555" spans="1:13" ht="30" customHeight="1" x14ac:dyDescent="0.3">
      <c r="A2555" s="27">
        <f t="shared" si="9"/>
        <v>990</v>
      </c>
      <c r="B2555" s="31">
        <v>44790</v>
      </c>
      <c r="C2555" s="31">
        <v>44757</v>
      </c>
      <c r="D2555" s="19" t="s">
        <v>626</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57" t="s">
        <v>82</v>
      </c>
      <c r="K2555" s="51" t="str">
        <f ca="1">LeaveTracker[[#This Row],[Days]]&amp;" "&amp;LeaveTracker[[#This Row],[Type of Leave]]</f>
        <v>1 VL</v>
      </c>
      <c r="L2555" s="23">
        <f ca="1">NETWORKDAYS(LeaveTracker[[#This Row],[Start Date]],LeaveTracker[[#This Row],[End Date]],lstHolidays)</f>
        <v>1</v>
      </c>
      <c r="M2555" s="27"/>
    </row>
    <row r="2556" spans="1:13" ht="30" customHeight="1" x14ac:dyDescent="0.3">
      <c r="A2556" s="27">
        <f t="shared" si="9"/>
        <v>991</v>
      </c>
      <c r="B2556" s="31">
        <v>44790</v>
      </c>
      <c r="C2556" s="31">
        <v>44777</v>
      </c>
      <c r="D2556" s="19" t="s">
        <v>1024</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57" t="s">
        <v>299</v>
      </c>
      <c r="J2556" s="43" t="s">
        <v>158</v>
      </c>
      <c r="K2556" s="51" t="str">
        <f ca="1">LeaveTracker[[#This Row],[Days]]&amp;" "&amp;LeaveTracker[[#This Row],[Type of Leave]]</f>
        <v>1 OTHER</v>
      </c>
      <c r="L2556" s="23">
        <f ca="1">NETWORKDAYS(LeaveTracker[[#This Row],[Start Date]],LeaveTracker[[#This Row],[End Date]],lstHolidays)</f>
        <v>1</v>
      </c>
      <c r="M2556" s="27"/>
    </row>
    <row r="2557" spans="1:13" ht="30" customHeight="1" x14ac:dyDescent="0.3">
      <c r="A2557" s="27">
        <f t="shared" si="9"/>
        <v>992</v>
      </c>
      <c r="B2557" s="31">
        <v>44790</v>
      </c>
      <c r="C2557" s="31">
        <v>44775</v>
      </c>
      <c r="D2557" s="19" t="s">
        <v>837</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57" t="s">
        <v>81</v>
      </c>
      <c r="K2557" s="51" t="str">
        <f ca="1">LeaveTracker[[#This Row],[Days]]&amp;" "&amp;LeaveTracker[[#This Row],[Type of Leave]]</f>
        <v>1 SL</v>
      </c>
      <c r="L2557" s="23">
        <f ca="1">NETWORKDAYS(LeaveTracker[[#This Row],[Start Date]],LeaveTracker[[#This Row],[End Date]],lstHolidays)</f>
        <v>1</v>
      </c>
      <c r="M2557" s="27"/>
    </row>
    <row r="2558" spans="1:13" ht="30" customHeight="1" x14ac:dyDescent="0.3">
      <c r="A2558" s="27">
        <f t="shared" si="9"/>
        <v>993</v>
      </c>
      <c r="B2558" s="31">
        <v>44790</v>
      </c>
      <c r="C2558" s="31">
        <v>44775</v>
      </c>
      <c r="D2558" s="19" t="s">
        <v>837</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57" t="s">
        <v>299</v>
      </c>
      <c r="J2558" s="43" t="s">
        <v>1006</v>
      </c>
      <c r="K2558" s="51" t="str">
        <f ca="1">LeaveTracker[[#This Row],[Days]]&amp;" "&amp;LeaveTracker[[#This Row],[Type of Leave]]</f>
        <v>1 OTHER</v>
      </c>
      <c r="L2558" s="23">
        <f ca="1">NETWORKDAYS(LeaveTracker[[#This Row],[Start Date]],LeaveTracker[[#This Row],[End Date]],lstHolidays)</f>
        <v>1</v>
      </c>
      <c r="M2558" s="27"/>
    </row>
    <row r="2559" spans="1:13" ht="30" customHeight="1" x14ac:dyDescent="0.3">
      <c r="A2559" s="27">
        <f t="shared" si="9"/>
        <v>994</v>
      </c>
      <c r="B2559" s="31">
        <v>44790</v>
      </c>
      <c r="C2559" s="31">
        <v>44741</v>
      </c>
      <c r="D2559" s="19" t="s">
        <v>939</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57" t="s">
        <v>81</v>
      </c>
      <c r="K2559" s="51" t="str">
        <f ca="1">LeaveTracker[[#This Row],[Days]]&amp;" "&amp;LeaveTracker[[#This Row],[Type of Leave]]</f>
        <v>1 SL</v>
      </c>
      <c r="L2559" s="23">
        <f ca="1">NETWORKDAYS(LeaveTracker[[#This Row],[Start Date]],LeaveTracker[[#This Row],[End Date]],lstHolidays)</f>
        <v>1</v>
      </c>
      <c r="M2559" s="27"/>
    </row>
    <row r="2560" spans="1:13" ht="30" customHeight="1" x14ac:dyDescent="0.3">
      <c r="A2560" s="27">
        <f t="shared" si="9"/>
        <v>995</v>
      </c>
      <c r="B2560" s="31">
        <v>44790</v>
      </c>
      <c r="C2560" s="31">
        <v>44781</v>
      </c>
      <c r="D2560" s="19" t="s">
        <v>762</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57" t="s">
        <v>299</v>
      </c>
      <c r="J2560" s="43" t="s">
        <v>1006</v>
      </c>
      <c r="K2560" s="51" t="str">
        <f ca="1">LeaveTracker[[#This Row],[Days]]&amp;" "&amp;LeaveTracker[[#This Row],[Type of Leave]]</f>
        <v>1 OTHER</v>
      </c>
      <c r="L2560" s="23">
        <f ca="1">NETWORKDAYS(LeaveTracker[[#This Row],[Start Date]],LeaveTracker[[#This Row],[End Date]],lstHolidays)</f>
        <v>1</v>
      </c>
      <c r="M2560" s="27"/>
    </row>
    <row r="2561" spans="1:13" ht="30"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57" t="s">
        <v>81</v>
      </c>
      <c r="K2561" s="51" t="str">
        <f ca="1">LeaveTracker[[#This Row],[Days]]&amp;" "&amp;LeaveTracker[[#This Row],[Type of Leave]]</f>
        <v>1 SL</v>
      </c>
      <c r="L2561" s="23">
        <f ca="1">NETWORKDAYS(LeaveTracker[[#This Row],[Start Date]],LeaveTracker[[#This Row],[End Date]],lstHolidays)</f>
        <v>1</v>
      </c>
      <c r="M2561" s="27"/>
    </row>
    <row r="2562" spans="1:13" ht="30"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57" t="s">
        <v>81</v>
      </c>
      <c r="K2562" s="51" t="str">
        <f ca="1">LeaveTracker[[#This Row],[Days]]&amp;" "&amp;LeaveTracker[[#This Row],[Type of Leave]]</f>
        <v>1 SL</v>
      </c>
      <c r="L2562" s="23">
        <f ca="1">NETWORKDAYS(LeaveTracker[[#This Row],[Start Date]],LeaveTracker[[#This Row],[End Date]],lstHolidays)</f>
        <v>1</v>
      </c>
      <c r="M2562" s="27"/>
    </row>
    <row r="2563" spans="1:13" ht="30"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57" t="s">
        <v>81</v>
      </c>
      <c r="K2563" s="51" t="str">
        <f ca="1">LeaveTracker[[#This Row],[Days]]&amp;" "&amp;LeaveTracker[[#This Row],[Type of Leave]]</f>
        <v>1 SL</v>
      </c>
      <c r="L2563" s="23">
        <f ca="1">NETWORKDAYS(LeaveTracker[[#This Row],[Start Date]],LeaveTracker[[#This Row],[End Date]],lstHolidays)</f>
        <v>1</v>
      </c>
      <c r="M2563" s="27"/>
    </row>
    <row r="2564" spans="1:13" ht="30" customHeight="1" x14ac:dyDescent="0.3">
      <c r="A2564" s="27">
        <f t="shared" si="10"/>
        <v>998</v>
      </c>
      <c r="B2564" s="31">
        <v>44790</v>
      </c>
      <c r="C2564" s="31">
        <v>44662</v>
      </c>
      <c r="D2564" s="19" t="s">
        <v>1086</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57" t="s">
        <v>299</v>
      </c>
      <c r="J2564" s="43" t="s">
        <v>1007</v>
      </c>
      <c r="K2564" s="51" t="str">
        <f ca="1">LeaveTracker[[#This Row],[Days]]&amp;" "&amp;LeaveTracker[[#This Row],[Type of Leave]]</f>
        <v>1 OTHER</v>
      </c>
      <c r="L2564" s="23">
        <f ca="1">NETWORKDAYS(LeaveTracker[[#This Row],[Start Date]],LeaveTracker[[#This Row],[End Date]],lstHolidays)</f>
        <v>1</v>
      </c>
      <c r="M2564" s="27"/>
    </row>
    <row r="2565" spans="1:13" ht="30" customHeight="1" x14ac:dyDescent="0.3">
      <c r="A2565" s="27">
        <f t="shared" si="10"/>
        <v>999</v>
      </c>
      <c r="B2565" s="31">
        <v>44790</v>
      </c>
      <c r="C2565" s="31">
        <v>44732</v>
      </c>
      <c r="D2565" s="19" t="s">
        <v>1086</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57" t="s">
        <v>81</v>
      </c>
      <c r="K2565" s="51" t="str">
        <f ca="1">LeaveTracker[[#This Row],[Days]]&amp;" "&amp;LeaveTracker[[#This Row],[Type of Leave]]</f>
        <v>1 SL</v>
      </c>
      <c r="L2565" s="23">
        <f ca="1">NETWORKDAYS(LeaveTracker[[#This Row],[Start Date]],LeaveTracker[[#This Row],[End Date]],lstHolidays)</f>
        <v>1</v>
      </c>
      <c r="M2565" s="27"/>
    </row>
    <row r="2566" spans="1:13" ht="30" customHeight="1" x14ac:dyDescent="0.3">
      <c r="A2566" s="27">
        <f t="shared" si="10"/>
        <v>1000</v>
      </c>
      <c r="B2566" s="31">
        <v>44790</v>
      </c>
      <c r="C2566" s="31">
        <v>44774</v>
      </c>
      <c r="D2566" s="19" t="s">
        <v>1090</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57" t="s">
        <v>81</v>
      </c>
      <c r="K2566" s="51" t="str">
        <f ca="1">LeaveTracker[[#This Row],[Days]]&amp;" "&amp;LeaveTracker[[#This Row],[Type of Leave]]</f>
        <v>2 SL</v>
      </c>
      <c r="L2566" s="23">
        <f ca="1">NETWORKDAYS(LeaveTracker[[#This Row],[Start Date]],LeaveTracker[[#This Row],[End Date]],lstHolidays)</f>
        <v>2</v>
      </c>
      <c r="M2566" s="27"/>
    </row>
    <row r="2567" spans="1:13" ht="30" customHeight="1" x14ac:dyDescent="0.3">
      <c r="A2567" s="27">
        <f t="shared" si="10"/>
        <v>1001</v>
      </c>
      <c r="B2567" s="31">
        <v>44804</v>
      </c>
      <c r="C2567" s="31">
        <v>44771</v>
      </c>
      <c r="D2567" s="19" t="s">
        <v>722</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57" t="s">
        <v>81</v>
      </c>
      <c r="K2567" s="51" t="str">
        <f ca="1">LeaveTracker[[#This Row],[Days]]&amp;" "&amp;LeaveTracker[[#This Row],[Type of Leave]]</f>
        <v>1 SL</v>
      </c>
      <c r="L2567" s="23">
        <f ca="1">NETWORKDAYS(LeaveTracker[[#This Row],[Start Date]],LeaveTracker[[#This Row],[End Date]],lstHolidays)</f>
        <v>1</v>
      </c>
      <c r="M2567" s="27"/>
    </row>
    <row r="2568" spans="1:13" ht="30" customHeight="1" x14ac:dyDescent="0.3">
      <c r="A2568" s="27">
        <f t="shared" si="10"/>
        <v>1002</v>
      </c>
      <c r="B2568" s="31">
        <v>44804</v>
      </c>
      <c r="C2568" s="31">
        <v>44783</v>
      </c>
      <c r="D2568" s="19" t="s">
        <v>543</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57" t="s">
        <v>81</v>
      </c>
      <c r="K2568" s="51" t="str">
        <f ca="1">LeaveTracker[[#This Row],[Days]]&amp;" "&amp;LeaveTracker[[#This Row],[Type of Leave]]</f>
        <v>1 SL</v>
      </c>
      <c r="L2568" s="23">
        <f ca="1">NETWORKDAYS(LeaveTracker[[#This Row],[Start Date]],LeaveTracker[[#This Row],[End Date]],lstHolidays)</f>
        <v>1</v>
      </c>
      <c r="M2568" s="27"/>
    </row>
    <row r="2569" spans="1:13" ht="30" customHeight="1" x14ac:dyDescent="0.3">
      <c r="A2569" s="27">
        <f t="shared" si="10"/>
        <v>1003</v>
      </c>
      <c r="B2569" s="31">
        <v>44804</v>
      </c>
      <c r="C2569" s="31">
        <v>44775</v>
      </c>
      <c r="D2569" s="19" t="s">
        <v>953</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57" t="s">
        <v>81</v>
      </c>
      <c r="K2569" s="51" t="str">
        <f ca="1">LeaveTracker[[#This Row],[Days]]&amp;" "&amp;LeaveTracker[[#This Row],[Type of Leave]]</f>
        <v>1 SL</v>
      </c>
      <c r="L2569" s="23">
        <f ca="1">NETWORKDAYS(LeaveTracker[[#This Row],[Start Date]],LeaveTracker[[#This Row],[End Date]],lstHolidays)</f>
        <v>1</v>
      </c>
      <c r="M2569" s="27"/>
    </row>
    <row r="2570" spans="1:13" ht="30" customHeight="1" x14ac:dyDescent="0.3">
      <c r="A2570" s="27">
        <f t="shared" si="10"/>
        <v>1004</v>
      </c>
      <c r="B2570" s="31">
        <v>44804</v>
      </c>
      <c r="C2570" s="31">
        <v>44775</v>
      </c>
      <c r="D2570" s="19" t="s">
        <v>871</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57" t="s">
        <v>82</v>
      </c>
      <c r="K2570" s="51" t="str">
        <f ca="1">LeaveTracker[[#This Row],[Days]]&amp;" "&amp;LeaveTracker[[#This Row],[Type of Leave]]</f>
        <v>1 VL</v>
      </c>
      <c r="L2570" s="23">
        <f ca="1">NETWORKDAYS(LeaveTracker[[#This Row],[Start Date]],LeaveTracker[[#This Row],[End Date]],lstHolidays)</f>
        <v>1</v>
      </c>
      <c r="M2570" s="27"/>
    </row>
    <row r="2571" spans="1:13" ht="30" customHeight="1" x14ac:dyDescent="0.3">
      <c r="A2571" s="27">
        <f t="shared" si="10"/>
        <v>1005</v>
      </c>
      <c r="B2571" s="31">
        <v>44804</v>
      </c>
      <c r="C2571" s="31">
        <v>44783</v>
      </c>
      <c r="D2571" s="19" t="s">
        <v>840</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57" t="s">
        <v>299</v>
      </c>
      <c r="J2571" s="43" t="s">
        <v>1006</v>
      </c>
      <c r="K2571" s="51" t="str">
        <f ca="1">LeaveTracker[[#This Row],[Days]]&amp;" "&amp;LeaveTracker[[#This Row],[Type of Leave]]</f>
        <v>1 OTHER</v>
      </c>
      <c r="L2571" s="23">
        <f ca="1">NETWORKDAYS(LeaveTracker[[#This Row],[Start Date]],LeaveTracker[[#This Row],[End Date]],lstHolidays)</f>
        <v>1</v>
      </c>
      <c r="M2571" s="27"/>
    </row>
    <row r="2572" spans="1:13" ht="30"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57" t="s">
        <v>81</v>
      </c>
      <c r="K2572" s="51" t="str">
        <f ca="1">LeaveTracker[[#This Row],[Days]]&amp;" "&amp;LeaveTracker[[#This Row],[Type of Leave]]</f>
        <v>3 SL</v>
      </c>
      <c r="L2572" s="23">
        <f ca="1">NETWORKDAYS(LeaveTracker[[#This Row],[Start Date]],LeaveTracker[[#This Row],[End Date]],lstHolidays)</f>
        <v>3</v>
      </c>
      <c r="M2572" s="27"/>
    </row>
    <row r="2573" spans="1:13" ht="30" customHeight="1" x14ac:dyDescent="0.3">
      <c r="A2573" s="27">
        <f t="shared" si="10"/>
        <v>1007</v>
      </c>
      <c r="B2573" s="31">
        <v>44804</v>
      </c>
      <c r="C2573" s="31">
        <v>44804</v>
      </c>
      <c r="D2573" s="19" t="s">
        <v>549</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57" t="s">
        <v>299</v>
      </c>
      <c r="J2573" s="43" t="s">
        <v>1006</v>
      </c>
      <c r="K2573" s="51" t="str">
        <f ca="1">LeaveTracker[[#This Row],[Days]]&amp;" "&amp;LeaveTracker[[#This Row],[Type of Leave]]</f>
        <v>1 OTHER</v>
      </c>
      <c r="L2573" s="23">
        <f ca="1">NETWORKDAYS(LeaveTracker[[#This Row],[Start Date]],LeaveTracker[[#This Row],[End Date]],lstHolidays)</f>
        <v>1</v>
      </c>
      <c r="M2573" s="27"/>
    </row>
    <row r="2574" spans="1:13" ht="30" customHeight="1" x14ac:dyDescent="0.3">
      <c r="A2574" s="27">
        <f t="shared" si="10"/>
        <v>1008</v>
      </c>
      <c r="B2574" s="31">
        <v>44804</v>
      </c>
      <c r="C2574" s="31">
        <v>44771</v>
      </c>
      <c r="D2574" s="19" t="s">
        <v>858</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57" t="s">
        <v>81</v>
      </c>
      <c r="K2574" s="51" t="str">
        <f ca="1">LeaveTracker[[#This Row],[Days]]&amp;" "&amp;LeaveTracker[[#This Row],[Type of Leave]]</f>
        <v>1 SL</v>
      </c>
      <c r="L2574" s="23">
        <f ca="1">NETWORKDAYS(LeaveTracker[[#This Row],[Start Date]],LeaveTracker[[#This Row],[End Date]],lstHolidays)</f>
        <v>1</v>
      </c>
      <c r="M2574" s="27"/>
    </row>
    <row r="2575" spans="1:13" ht="30" customHeight="1" x14ac:dyDescent="0.3">
      <c r="A2575" s="27">
        <f t="shared" si="10"/>
        <v>1009</v>
      </c>
      <c r="B2575" s="31">
        <v>44804</v>
      </c>
      <c r="C2575" s="31">
        <v>44774</v>
      </c>
      <c r="D2575" s="19" t="s">
        <v>863</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57" t="s">
        <v>299</v>
      </c>
      <c r="J2575" s="43" t="s">
        <v>1006</v>
      </c>
      <c r="K2575" s="51" t="str">
        <f ca="1">LeaveTracker[[#This Row],[Days]]&amp;" "&amp;LeaveTracker[[#This Row],[Type of Leave]]</f>
        <v>1 OTHER</v>
      </c>
      <c r="L2575" s="23">
        <f ca="1">NETWORKDAYS(LeaveTracker[[#This Row],[Start Date]],LeaveTracker[[#This Row],[End Date]],lstHolidays)</f>
        <v>1</v>
      </c>
      <c r="M2575" s="27"/>
    </row>
    <row r="2576" spans="1:13" ht="30" customHeight="1" x14ac:dyDescent="0.3">
      <c r="A2576" s="27">
        <f t="shared" si="10"/>
        <v>1010</v>
      </c>
      <c r="B2576" s="31">
        <v>44804</v>
      </c>
      <c r="C2576" s="31">
        <v>44774</v>
      </c>
      <c r="D2576" s="19" t="s">
        <v>863</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57" t="s">
        <v>81</v>
      </c>
      <c r="K2576" s="51" t="str">
        <f ca="1">LeaveTracker[[#This Row],[Days]]&amp;" "&amp;LeaveTracker[[#This Row],[Type of Leave]]</f>
        <v>1 SL</v>
      </c>
      <c r="L2576" s="23">
        <f ca="1">NETWORKDAYS(LeaveTracker[[#This Row],[Start Date]],LeaveTracker[[#This Row],[End Date]],lstHolidays)</f>
        <v>1</v>
      </c>
      <c r="M2576" s="27"/>
    </row>
    <row r="2577" spans="1:13" ht="30" customHeight="1" x14ac:dyDescent="0.3">
      <c r="A2577" s="27">
        <f t="shared" si="10"/>
        <v>1011</v>
      </c>
      <c r="B2577" s="31">
        <v>44804</v>
      </c>
      <c r="C2577" s="31">
        <v>44784</v>
      </c>
      <c r="D2577" s="19" t="s">
        <v>1094</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57" t="s">
        <v>299</v>
      </c>
      <c r="J2577" s="43" t="s">
        <v>1006</v>
      </c>
      <c r="K2577" s="51" t="str">
        <f ca="1">LeaveTracker[[#This Row],[Days]]&amp;" "&amp;LeaveTracker[[#This Row],[Type of Leave]]</f>
        <v>1 OTHER</v>
      </c>
      <c r="L2577" s="23">
        <f ca="1">NETWORKDAYS(LeaveTracker[[#This Row],[Start Date]],LeaveTracker[[#This Row],[End Date]],lstHolidays)</f>
        <v>1</v>
      </c>
      <c r="M2577" s="27"/>
    </row>
    <row r="2578" spans="1:13" ht="30" customHeight="1" x14ac:dyDescent="0.3">
      <c r="A2578" s="27">
        <f t="shared" si="10"/>
        <v>1012</v>
      </c>
      <c r="B2578" s="31">
        <v>44804</v>
      </c>
      <c r="C2578" s="31">
        <v>44784</v>
      </c>
      <c r="D2578" s="19" t="s">
        <v>1094</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57" t="s">
        <v>82</v>
      </c>
      <c r="K2578" s="51" t="str">
        <f ca="1">LeaveTracker[[#This Row],[Days]]&amp;" "&amp;LeaveTracker[[#This Row],[Type of Leave]]</f>
        <v>2 VL</v>
      </c>
      <c r="L2578" s="23">
        <f ca="1">NETWORKDAYS(LeaveTracker[[#This Row],[Start Date]],LeaveTracker[[#This Row],[End Date]],lstHolidays)</f>
        <v>2</v>
      </c>
      <c r="M2578" s="27"/>
    </row>
    <row r="2579" spans="1:13" ht="30" customHeight="1" x14ac:dyDescent="0.3">
      <c r="A2579" s="27">
        <f t="shared" si="10"/>
        <v>1013</v>
      </c>
      <c r="B2579" s="31">
        <v>44804</v>
      </c>
      <c r="C2579" s="31">
        <v>44783</v>
      </c>
      <c r="D2579" s="19" t="s">
        <v>442</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57" t="s">
        <v>299</v>
      </c>
      <c r="J2579" s="43" t="s">
        <v>1006</v>
      </c>
      <c r="K2579" s="51" t="str">
        <f ca="1">LeaveTracker[[#This Row],[Days]]&amp;" "&amp;LeaveTracker[[#This Row],[Type of Leave]]</f>
        <v>1 OTHER</v>
      </c>
      <c r="L2579" s="23">
        <f ca="1">NETWORKDAYS(LeaveTracker[[#This Row],[Start Date]],LeaveTracker[[#This Row],[End Date]],lstHolidays)</f>
        <v>1</v>
      </c>
      <c r="M2579" s="27"/>
    </row>
    <row r="2580" spans="1:13" ht="30" customHeight="1" x14ac:dyDescent="0.3">
      <c r="A2580" s="27">
        <f t="shared" si="10"/>
        <v>1014</v>
      </c>
      <c r="B2580" s="31">
        <v>44804</v>
      </c>
      <c r="C2580" s="31">
        <v>44781</v>
      </c>
      <c r="D2580" s="19" t="s">
        <v>511</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57" t="s">
        <v>82</v>
      </c>
      <c r="K2580" s="51" t="str">
        <f ca="1">LeaveTracker[[#This Row],[Days]]&amp;" "&amp;LeaveTracker[[#This Row],[Type of Leave]]</f>
        <v>1 VL</v>
      </c>
      <c r="L2580" s="23">
        <f ca="1">NETWORKDAYS(LeaveTracker[[#This Row],[Start Date]],LeaveTracker[[#This Row],[End Date]],lstHolidays)</f>
        <v>1</v>
      </c>
      <c r="M2580" s="27"/>
    </row>
    <row r="2581" spans="1:13" ht="30" customHeight="1" x14ac:dyDescent="0.3">
      <c r="A2581" s="27">
        <f t="shared" si="10"/>
        <v>1015</v>
      </c>
      <c r="B2581" s="31">
        <v>44804</v>
      </c>
      <c r="C2581" s="31">
        <v>44782</v>
      </c>
      <c r="D2581" s="19" t="s">
        <v>521</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57" t="s">
        <v>81</v>
      </c>
      <c r="K2581" s="51" t="str">
        <f ca="1">LeaveTracker[[#This Row],[Days]]&amp;" "&amp;LeaveTracker[[#This Row],[Type of Leave]]</f>
        <v>1 SL</v>
      </c>
      <c r="L2581" s="23">
        <f ca="1">NETWORKDAYS(LeaveTracker[[#This Row],[Start Date]],LeaveTracker[[#This Row],[End Date]],lstHolidays)</f>
        <v>1</v>
      </c>
      <c r="M2581" s="27"/>
    </row>
    <row r="2582" spans="1:13" ht="30" customHeight="1" x14ac:dyDescent="0.3">
      <c r="A2582" s="27">
        <f t="shared" si="10"/>
        <v>1016</v>
      </c>
      <c r="B2582" s="31">
        <v>44804</v>
      </c>
      <c r="C2582" s="31">
        <v>44781</v>
      </c>
      <c r="D2582" s="19" t="s">
        <v>1095</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57" t="s">
        <v>82</v>
      </c>
      <c r="K2582" s="51" t="str">
        <f ca="1">LeaveTracker[[#This Row],[Days]]&amp;" "&amp;LeaveTracker[[#This Row],[Type of Leave]]</f>
        <v>1 VL</v>
      </c>
      <c r="L2582" s="23">
        <f ca="1">NETWORKDAYS(LeaveTracker[[#This Row],[Start Date]],LeaveTracker[[#This Row],[End Date]],lstHolidays)</f>
        <v>1</v>
      </c>
      <c r="M2582" s="27"/>
    </row>
    <row r="2583" spans="1:13" ht="30" customHeight="1" x14ac:dyDescent="0.3">
      <c r="A2583" s="27">
        <f t="shared" si="10"/>
        <v>1017</v>
      </c>
      <c r="B2583" s="31">
        <v>44804</v>
      </c>
      <c r="C2583" s="31">
        <v>44782</v>
      </c>
      <c r="D2583" s="19" t="s">
        <v>874</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57" t="s">
        <v>81</v>
      </c>
      <c r="K2583" s="51" t="str">
        <f ca="1">LeaveTracker[[#This Row],[Days]]&amp;" "&amp;LeaveTracker[[#This Row],[Type of Leave]]</f>
        <v>1 SL</v>
      </c>
      <c r="L2583" s="23">
        <f ca="1">NETWORKDAYS(LeaveTracker[[#This Row],[Start Date]],LeaveTracker[[#This Row],[End Date]],lstHolidays)</f>
        <v>1</v>
      </c>
      <c r="M2583" s="27"/>
    </row>
    <row r="2584" spans="1:13" ht="30" customHeight="1" x14ac:dyDescent="0.3">
      <c r="A2584" s="27">
        <f t="shared" si="10"/>
        <v>1018</v>
      </c>
      <c r="B2584" s="31">
        <v>44804</v>
      </c>
      <c r="C2584" s="31">
        <v>44771</v>
      </c>
      <c r="D2584" s="19" t="s">
        <v>522</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57" t="s">
        <v>81</v>
      </c>
      <c r="K2584" s="51" t="str">
        <f ca="1">LeaveTracker[[#This Row],[Days]]&amp;" "&amp;LeaveTracker[[#This Row],[Type of Leave]]</f>
        <v>1 SL</v>
      </c>
      <c r="L2584" s="23">
        <f ca="1">NETWORKDAYS(LeaveTracker[[#This Row],[Start Date]],LeaveTracker[[#This Row],[End Date]],lstHolidays)</f>
        <v>1</v>
      </c>
      <c r="M2584" s="27"/>
    </row>
    <row r="2585" spans="1:13" ht="30" customHeight="1" x14ac:dyDescent="0.3">
      <c r="A2585" s="27">
        <v>1018</v>
      </c>
      <c r="B2585" s="31">
        <v>44804</v>
      </c>
      <c r="C2585" s="31">
        <v>44771</v>
      </c>
      <c r="D2585" s="19" t="s">
        <v>522</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57" t="s">
        <v>81</v>
      </c>
      <c r="K2585" s="51" t="str">
        <f ca="1">LeaveTracker[[#This Row],[Days]]&amp;" "&amp;LeaveTracker[[#This Row],[Type of Leave]]</f>
        <v>1 SL</v>
      </c>
      <c r="L2585" s="23">
        <f ca="1">NETWORKDAYS(LeaveTracker[[#This Row],[Start Date]],LeaveTracker[[#This Row],[End Date]],lstHolidays)</f>
        <v>1</v>
      </c>
      <c r="M2585" s="27"/>
    </row>
    <row r="2586" spans="1:13" ht="30" customHeight="1" x14ac:dyDescent="0.3">
      <c r="A2586" s="27">
        <f t="shared" ref="A2586:A2596" si="11">A2585+1</f>
        <v>1019</v>
      </c>
      <c r="B2586" s="31">
        <v>44804</v>
      </c>
      <c r="C2586" s="31">
        <v>44774</v>
      </c>
      <c r="D2586" s="19" t="s">
        <v>1011</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57" t="s">
        <v>299</v>
      </c>
      <c r="J2586" s="43" t="s">
        <v>1006</v>
      </c>
      <c r="K2586" s="51" t="str">
        <f ca="1">LeaveTracker[[#This Row],[Days]]&amp;" "&amp;LeaveTracker[[#This Row],[Type of Leave]]</f>
        <v>1 OTHER</v>
      </c>
      <c r="L2586" s="23">
        <f ca="1">NETWORKDAYS(LeaveTracker[[#This Row],[Start Date]],LeaveTracker[[#This Row],[End Date]],lstHolidays)</f>
        <v>1</v>
      </c>
      <c r="M2586" s="27"/>
    </row>
    <row r="2587" spans="1:13" ht="30" customHeight="1" x14ac:dyDescent="0.3">
      <c r="A2587" s="27">
        <f t="shared" si="11"/>
        <v>1020</v>
      </c>
      <c r="B2587" s="31">
        <v>44804</v>
      </c>
      <c r="C2587" s="31">
        <v>44774</v>
      </c>
      <c r="D2587" s="19" t="s">
        <v>1011</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57" t="s">
        <v>81</v>
      </c>
      <c r="K2587" s="51" t="str">
        <f ca="1">LeaveTracker[[#This Row],[Days]]&amp;" "&amp;LeaveTracker[[#This Row],[Type of Leave]]</f>
        <v>1 SL</v>
      </c>
      <c r="L2587" s="23">
        <f ca="1">NETWORKDAYS(LeaveTracker[[#This Row],[Start Date]],LeaveTracker[[#This Row],[End Date]],lstHolidays)</f>
        <v>1</v>
      </c>
      <c r="M2587" s="27"/>
    </row>
    <row r="2588" spans="1:13" ht="30" customHeight="1" x14ac:dyDescent="0.3">
      <c r="A2588" s="27">
        <f t="shared" si="11"/>
        <v>1021</v>
      </c>
      <c r="B2588" s="31">
        <v>44804</v>
      </c>
      <c r="C2588" s="31">
        <v>44775</v>
      </c>
      <c r="D2588" s="19" t="s">
        <v>243</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57" t="s">
        <v>82</v>
      </c>
      <c r="K2588" s="51" t="str">
        <f ca="1">LeaveTracker[[#This Row],[Days]]&amp;" "&amp;LeaveTracker[[#This Row],[Type of Leave]]</f>
        <v>1 VL</v>
      </c>
      <c r="L2588" s="23">
        <f ca="1">NETWORKDAYS(LeaveTracker[[#This Row],[Start Date]],LeaveTracker[[#This Row],[End Date]],lstHolidays)</f>
        <v>1</v>
      </c>
      <c r="M2588" s="27"/>
    </row>
    <row r="2589" spans="1:13" ht="30" customHeight="1" x14ac:dyDescent="0.3">
      <c r="A2589" s="27">
        <f t="shared" si="11"/>
        <v>1022</v>
      </c>
      <c r="B2589" s="31">
        <v>44804</v>
      </c>
      <c r="C2589" s="31">
        <v>44775</v>
      </c>
      <c r="D2589" s="19" t="s">
        <v>253</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57" t="s">
        <v>299</v>
      </c>
      <c r="J2589" s="43" t="s">
        <v>1006</v>
      </c>
      <c r="K2589" s="51" t="str">
        <f ca="1">LeaveTracker[[#This Row],[Days]]&amp;" "&amp;LeaveTracker[[#This Row],[Type of Leave]]</f>
        <v>1 OTHER</v>
      </c>
      <c r="L2589" s="23">
        <f ca="1">NETWORKDAYS(LeaveTracker[[#This Row],[Start Date]],LeaveTracker[[#This Row],[End Date]],lstHolidays)</f>
        <v>1</v>
      </c>
      <c r="M2589" s="27"/>
    </row>
    <row r="2590" spans="1:13" ht="30" customHeight="1" x14ac:dyDescent="0.3">
      <c r="A2590" s="27">
        <f t="shared" si="11"/>
        <v>1023</v>
      </c>
      <c r="B2590" s="31">
        <v>44804</v>
      </c>
      <c r="C2590" s="31">
        <v>44776</v>
      </c>
      <c r="D2590" s="19" t="s">
        <v>247</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57" t="s">
        <v>81</v>
      </c>
      <c r="K2590" s="51" t="str">
        <f ca="1">LeaveTracker[[#This Row],[Days]]&amp;" "&amp;LeaveTracker[[#This Row],[Type of Leave]]</f>
        <v>1 SL</v>
      </c>
      <c r="L2590" s="23">
        <f ca="1">NETWORKDAYS(LeaveTracker[[#This Row],[Start Date]],LeaveTracker[[#This Row],[End Date]],lstHolidays)</f>
        <v>1</v>
      </c>
      <c r="M2590" s="27"/>
    </row>
    <row r="2591" spans="1:13" ht="30" customHeight="1" x14ac:dyDescent="0.3">
      <c r="A2591" s="27">
        <f t="shared" si="11"/>
        <v>1024</v>
      </c>
      <c r="B2591" s="31">
        <v>44804</v>
      </c>
      <c r="C2591" s="31">
        <v>44767</v>
      </c>
      <c r="D2591" s="19" t="s">
        <v>732</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57" t="s">
        <v>81</v>
      </c>
      <c r="K2591" s="51" t="str">
        <f ca="1">LeaveTracker[[#This Row],[Days]]&amp;" "&amp;LeaveTracker[[#This Row],[Type of Leave]]</f>
        <v>1 SL</v>
      </c>
      <c r="L2591" s="23">
        <f ca="1">NETWORKDAYS(LeaveTracker[[#This Row],[Start Date]],LeaveTracker[[#This Row],[End Date]],lstHolidays)</f>
        <v>1</v>
      </c>
      <c r="M2591" s="27"/>
    </row>
    <row r="2592" spans="1:13" ht="30" customHeight="1" x14ac:dyDescent="0.3">
      <c r="A2592" s="27">
        <f t="shared" si="11"/>
        <v>1025</v>
      </c>
      <c r="B2592" s="31">
        <v>44804</v>
      </c>
      <c r="C2592" s="31">
        <v>44763</v>
      </c>
      <c r="D2592" s="19" t="s">
        <v>1098</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57" t="s">
        <v>81</v>
      </c>
      <c r="K2592" s="51" t="str">
        <f ca="1">LeaveTracker[[#This Row],[Days]]&amp;" "&amp;LeaveTracker[[#This Row],[Type of Leave]]</f>
        <v>3 SL</v>
      </c>
      <c r="L2592" s="23">
        <f ca="1">NETWORKDAYS(LeaveTracker[[#This Row],[Start Date]],LeaveTracker[[#This Row],[End Date]],lstHolidays)</f>
        <v>3</v>
      </c>
      <c r="M2592" s="27"/>
    </row>
    <row r="2593" spans="1:13" ht="30" customHeight="1" x14ac:dyDescent="0.3">
      <c r="A2593" s="27">
        <f t="shared" si="11"/>
        <v>1026</v>
      </c>
      <c r="B2593" s="31">
        <v>44804</v>
      </c>
      <c r="C2593" s="31">
        <v>44756</v>
      </c>
      <c r="D2593" s="19" t="s">
        <v>737</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57" t="s">
        <v>82</v>
      </c>
      <c r="K2593" s="51" t="str">
        <f ca="1">LeaveTracker[[#This Row],[Days]]&amp;" "&amp;LeaveTracker[[#This Row],[Type of Leave]]</f>
        <v>1 VL</v>
      </c>
      <c r="L2593" s="23">
        <f ca="1">NETWORKDAYS(LeaveTracker[[#This Row],[Start Date]],LeaveTracker[[#This Row],[End Date]],lstHolidays)</f>
        <v>1</v>
      </c>
      <c r="M2593" s="27"/>
    </row>
    <row r="2594" spans="1:13" ht="30" customHeight="1" x14ac:dyDescent="0.3">
      <c r="A2594" s="27">
        <f t="shared" si="11"/>
        <v>1027</v>
      </c>
      <c r="B2594" s="31">
        <v>44804</v>
      </c>
      <c r="C2594" s="31">
        <v>44767</v>
      </c>
      <c r="D2594" s="19" t="s">
        <v>364</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57" t="s">
        <v>81</v>
      </c>
      <c r="K2594" s="51" t="str">
        <f ca="1">LeaveTracker[[#This Row],[Days]]&amp;" "&amp;LeaveTracker[[#This Row],[Type of Leave]]</f>
        <v>2 SL</v>
      </c>
      <c r="L2594" s="23">
        <f ca="1">NETWORKDAYS(LeaveTracker[[#This Row],[Start Date]],LeaveTracker[[#This Row],[End Date]],lstHolidays)</f>
        <v>2</v>
      </c>
      <c r="M2594" s="27"/>
    </row>
    <row r="2595" spans="1:13" ht="30" customHeight="1" x14ac:dyDescent="0.3">
      <c r="A2595" s="27">
        <f t="shared" si="11"/>
        <v>1028</v>
      </c>
      <c r="B2595" s="31">
        <v>44804</v>
      </c>
      <c r="C2595" s="31">
        <v>44743</v>
      </c>
      <c r="D2595" s="19" t="s">
        <v>364</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57" t="s">
        <v>81</v>
      </c>
      <c r="K2595" s="51" t="str">
        <f ca="1">LeaveTracker[[#This Row],[Days]]&amp;" "&amp;LeaveTracker[[#This Row],[Type of Leave]]</f>
        <v>2 SL</v>
      </c>
      <c r="L2595" s="23">
        <f ca="1">NETWORKDAYS(LeaveTracker[[#This Row],[Start Date]],LeaveTracker[[#This Row],[End Date]],lstHolidays)</f>
        <v>2</v>
      </c>
      <c r="M2595" s="27"/>
    </row>
    <row r="2596" spans="1:13" ht="30" customHeight="1" x14ac:dyDescent="0.3">
      <c r="A2596" s="27">
        <f t="shared" si="11"/>
        <v>1029</v>
      </c>
      <c r="B2596" s="31">
        <v>44804</v>
      </c>
      <c r="C2596" s="31">
        <v>44748</v>
      </c>
      <c r="D2596" s="19" t="s">
        <v>1098</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57" t="s">
        <v>81</v>
      </c>
      <c r="K2596" s="51" t="str">
        <f ca="1">LeaveTracker[[#This Row],[Days]]&amp;" "&amp;LeaveTracker[[#This Row],[Type of Leave]]</f>
        <v>1 SL</v>
      </c>
      <c r="L2596" s="23">
        <f ca="1">NETWORKDAYS(LeaveTracker[[#This Row],[Start Date]],LeaveTracker[[#This Row],[End Date]],lstHolidays)</f>
        <v>1</v>
      </c>
      <c r="M2596" s="27"/>
    </row>
    <row r="2597" spans="1:13" ht="30" customHeight="1" x14ac:dyDescent="0.3">
      <c r="A2597" s="27">
        <v>1029</v>
      </c>
      <c r="B2597" s="31">
        <v>44804</v>
      </c>
      <c r="C2597" s="31">
        <v>44748</v>
      </c>
      <c r="D2597" s="19" t="s">
        <v>1098</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57" t="s">
        <v>81</v>
      </c>
      <c r="K2597" s="51" t="str">
        <f ca="1">LeaveTracker[[#This Row],[Days]]&amp;" "&amp;LeaveTracker[[#This Row],[Type of Leave]]</f>
        <v>1 SL</v>
      </c>
      <c r="L2597" s="23">
        <f ca="1">NETWORKDAYS(LeaveTracker[[#This Row],[Start Date]],LeaveTracker[[#This Row],[End Date]],lstHolidays)</f>
        <v>1</v>
      </c>
      <c r="M2597" s="27"/>
    </row>
    <row r="2598" spans="1:13" ht="30" customHeight="1" x14ac:dyDescent="0.3">
      <c r="A2598" s="27">
        <f t="shared" ref="A2598:A2604" si="12">A2597+1</f>
        <v>1030</v>
      </c>
      <c r="B2598" s="31">
        <v>44804</v>
      </c>
      <c r="C2598" s="31">
        <v>44775</v>
      </c>
      <c r="D2598" s="19" t="s">
        <v>357</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57" t="s">
        <v>81</v>
      </c>
      <c r="K2598" s="51" t="str">
        <f ca="1">LeaveTracker[[#This Row],[Days]]&amp;" "&amp;LeaveTracker[[#This Row],[Type of Leave]]</f>
        <v>1 SL</v>
      </c>
      <c r="L2598" s="23">
        <f ca="1">NETWORKDAYS(LeaveTracker[[#This Row],[Start Date]],LeaveTracker[[#This Row],[End Date]],lstHolidays)</f>
        <v>1</v>
      </c>
      <c r="M2598" s="27"/>
    </row>
    <row r="2599" spans="1:13" ht="30" customHeight="1" x14ac:dyDescent="0.3">
      <c r="A2599" s="27">
        <f t="shared" si="12"/>
        <v>1031</v>
      </c>
      <c r="B2599" s="31">
        <v>44804</v>
      </c>
      <c r="C2599" s="31">
        <v>44771</v>
      </c>
      <c r="D2599" s="19" t="s">
        <v>357</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57" t="s">
        <v>81</v>
      </c>
      <c r="K2599" s="51" t="str">
        <f ca="1">LeaveTracker[[#This Row],[Days]]&amp;" "&amp;LeaveTracker[[#This Row],[Type of Leave]]</f>
        <v>2 SL</v>
      </c>
      <c r="L2599" s="23">
        <f ca="1">NETWORKDAYS(LeaveTracker[[#This Row],[Start Date]],LeaveTracker[[#This Row],[End Date]],lstHolidays)</f>
        <v>2</v>
      </c>
      <c r="M2599" s="27"/>
    </row>
    <row r="2600" spans="1:13" ht="30" customHeight="1" x14ac:dyDescent="0.3">
      <c r="A2600" s="27">
        <f t="shared" si="12"/>
        <v>1032</v>
      </c>
      <c r="B2600" s="31">
        <v>44804</v>
      </c>
      <c r="C2600" s="31">
        <v>44774</v>
      </c>
      <c r="D2600" s="19" t="s">
        <v>545</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57" t="s">
        <v>81</v>
      </c>
      <c r="K2600" s="51" t="str">
        <f ca="1">LeaveTracker[[#This Row],[Days]]&amp;" "&amp;LeaveTracker[[#This Row],[Type of Leave]]</f>
        <v>1 SL</v>
      </c>
      <c r="L2600" s="23">
        <f ca="1">NETWORKDAYS(LeaveTracker[[#This Row],[Start Date]],LeaveTracker[[#This Row],[End Date]],lstHolidays)</f>
        <v>1</v>
      </c>
      <c r="M2600" s="27"/>
    </row>
    <row r="2601" spans="1:13" ht="30" customHeight="1" x14ac:dyDescent="0.3">
      <c r="A2601" s="27">
        <f t="shared" si="12"/>
        <v>1033</v>
      </c>
      <c r="B2601" s="31">
        <v>44804</v>
      </c>
      <c r="C2601" s="31">
        <v>44776</v>
      </c>
      <c r="D2601" s="19" t="s">
        <v>540</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57" t="s">
        <v>81</v>
      </c>
      <c r="K2601" s="51" t="str">
        <f ca="1">LeaveTracker[[#This Row],[Days]]&amp;" "&amp;LeaveTracker[[#This Row],[Type of Leave]]</f>
        <v>2 SL</v>
      </c>
      <c r="L2601" s="23">
        <f ca="1">NETWORKDAYS(LeaveTracker[[#This Row],[Start Date]],LeaveTracker[[#This Row],[End Date]],lstHolidays)</f>
        <v>2</v>
      </c>
      <c r="M2601" s="27"/>
    </row>
    <row r="2602" spans="1:13" ht="30" customHeight="1" x14ac:dyDescent="0.3">
      <c r="A2602" s="27">
        <f t="shared" si="12"/>
        <v>1034</v>
      </c>
      <c r="B2602" s="31">
        <v>44804</v>
      </c>
      <c r="C2602" s="31">
        <v>44774</v>
      </c>
      <c r="D2602" s="19" t="s">
        <v>722</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57" t="s">
        <v>81</v>
      </c>
      <c r="K2602" s="51" t="str">
        <f ca="1">LeaveTracker[[#This Row],[Days]]&amp;" "&amp;LeaveTracker[[#This Row],[Type of Leave]]</f>
        <v>1 SL</v>
      </c>
      <c r="L2602" s="23">
        <f ca="1">NETWORKDAYS(LeaveTracker[[#This Row],[Start Date]],LeaveTracker[[#This Row],[End Date]],lstHolidays)</f>
        <v>1</v>
      </c>
      <c r="M2602" s="27"/>
    </row>
    <row r="2603" spans="1:13" ht="30"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56" t="s">
        <v>81</v>
      </c>
      <c r="K2603" s="51" t="str">
        <f ca="1">LeaveTracker[[#This Row],[Days]]&amp;" "&amp;LeaveTracker[[#This Row],[Type of Leave]]</f>
        <v>1 SL</v>
      </c>
      <c r="L2603" s="23">
        <f ca="1">NETWORKDAYS(LeaveTracker[[#This Row],[Start Date]],LeaveTracker[[#This Row],[End Date]],lstHolidays)</f>
        <v>1</v>
      </c>
      <c r="M2603" s="27"/>
    </row>
    <row r="2604" spans="1:13" ht="30" customHeight="1" x14ac:dyDescent="0.3">
      <c r="A2604" s="27">
        <f t="shared" si="12"/>
        <v>1036</v>
      </c>
      <c r="B2604" s="31">
        <v>44805</v>
      </c>
      <c r="C2604" s="31">
        <v>44781</v>
      </c>
      <c r="D2604" s="19" t="s">
        <v>530</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56" t="s">
        <v>81</v>
      </c>
      <c r="K2604" s="51" t="str">
        <f ca="1">LeaveTracker[[#This Row],[Days]]&amp;" "&amp;LeaveTracker[[#This Row],[Type of Leave]]</f>
        <v>1 SL</v>
      </c>
      <c r="L2604" s="23">
        <f ca="1">NETWORKDAYS(LeaveTracker[[#This Row],[Start Date]],LeaveTracker[[#This Row],[End Date]],lstHolidays)</f>
        <v>1</v>
      </c>
      <c r="M2604" s="27"/>
    </row>
    <row r="2605" spans="1:13" ht="30" customHeight="1" x14ac:dyDescent="0.3">
      <c r="A2605" s="27">
        <v>1036</v>
      </c>
      <c r="B2605" s="31">
        <v>44805</v>
      </c>
      <c r="C2605" s="31">
        <v>44781</v>
      </c>
      <c r="D2605" s="19" t="s">
        <v>530</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56" t="s">
        <v>81</v>
      </c>
      <c r="K2605" s="51" t="str">
        <f ca="1">LeaveTracker[[#This Row],[Days]]&amp;" "&amp;LeaveTracker[[#This Row],[Type of Leave]]</f>
        <v>1 SL</v>
      </c>
      <c r="L2605" s="23">
        <f ca="1">NETWORKDAYS(LeaveTracker[[#This Row],[Start Date]],LeaveTracker[[#This Row],[End Date]],lstHolidays)</f>
        <v>1</v>
      </c>
      <c r="M2605" s="27"/>
    </row>
    <row r="2606" spans="1:13" ht="30"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56" t="s">
        <v>81</v>
      </c>
      <c r="K2606" s="51" t="str">
        <f ca="1">LeaveTracker[[#This Row],[Days]]&amp;" "&amp;LeaveTracker[[#This Row],[Type of Leave]]</f>
        <v>1 SL</v>
      </c>
      <c r="L2606" s="23">
        <f ca="1">NETWORKDAYS(LeaveTracker[[#This Row],[Start Date]],LeaveTracker[[#This Row],[End Date]],lstHolidays)</f>
        <v>1</v>
      </c>
      <c r="M2606" s="27"/>
    </row>
    <row r="2607" spans="1:13" ht="30"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56" t="s">
        <v>81</v>
      </c>
      <c r="K2607" s="51" t="str">
        <f ca="1">LeaveTracker[[#This Row],[Days]]&amp;" "&amp;LeaveTracker[[#This Row],[Type of Leave]]</f>
        <v>1 SL</v>
      </c>
      <c r="L2607" s="23">
        <f ca="1">NETWORKDAYS(LeaveTracker[[#This Row],[Start Date]],LeaveTracker[[#This Row],[End Date]],lstHolidays)</f>
        <v>1</v>
      </c>
      <c r="M2607" s="27"/>
    </row>
    <row r="2608" spans="1:13" ht="30" customHeight="1" x14ac:dyDescent="0.3">
      <c r="A2608" s="27">
        <f>A2607+1</f>
        <v>1039</v>
      </c>
      <c r="B2608" s="31">
        <v>44805</v>
      </c>
      <c r="C2608" s="31">
        <v>44783</v>
      </c>
      <c r="D2608" s="19" t="s">
        <v>678</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56" t="s">
        <v>82</v>
      </c>
      <c r="K2608" s="51" t="str">
        <f ca="1">LeaveTracker[[#This Row],[Days]]&amp;" "&amp;LeaveTracker[[#This Row],[Type of Leave]]</f>
        <v>5 VL</v>
      </c>
      <c r="L2608" s="23">
        <f ca="1">NETWORKDAYS(LeaveTracker[[#This Row],[Start Date]],LeaveTracker[[#This Row],[End Date]],lstHolidays)</f>
        <v>5</v>
      </c>
      <c r="M2608" s="27"/>
    </row>
    <row r="2609" spans="1:13" ht="30" customHeight="1" x14ac:dyDescent="0.3">
      <c r="A2609" s="27">
        <v>1039</v>
      </c>
      <c r="B2609" s="31">
        <v>44805</v>
      </c>
      <c r="C2609" s="31">
        <v>44783</v>
      </c>
      <c r="D2609" s="19" t="s">
        <v>678</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56" t="s">
        <v>82</v>
      </c>
      <c r="K2609" s="51" t="str">
        <f ca="1">LeaveTracker[[#This Row],[Days]]&amp;" "&amp;LeaveTracker[[#This Row],[Type of Leave]]</f>
        <v>5 VL</v>
      </c>
      <c r="L2609" s="23">
        <f ca="1">NETWORKDAYS(LeaveTracker[[#This Row],[Start Date]],LeaveTracker[[#This Row],[End Date]],lstHolidays)</f>
        <v>5</v>
      </c>
      <c r="M2609" s="27"/>
    </row>
    <row r="2610" spans="1:13" ht="30" customHeight="1" x14ac:dyDescent="0.3">
      <c r="A2610" s="27">
        <v>1039</v>
      </c>
      <c r="B2610" s="31">
        <v>44805</v>
      </c>
      <c r="C2610" s="31">
        <v>44783</v>
      </c>
      <c r="D2610" s="19" t="s">
        <v>678</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56" t="s">
        <v>82</v>
      </c>
      <c r="K2610" s="51" t="str">
        <f ca="1">LeaveTracker[[#This Row],[Days]]&amp;" "&amp;LeaveTracker[[#This Row],[Type of Leave]]</f>
        <v>2 VL</v>
      </c>
      <c r="L2610" s="23">
        <f ca="1">NETWORKDAYS(LeaveTracker[[#This Row],[Start Date]],LeaveTracker[[#This Row],[End Date]],lstHolidays)</f>
        <v>2</v>
      </c>
      <c r="M2610" s="27"/>
    </row>
    <row r="2611" spans="1:13" ht="30" customHeight="1" x14ac:dyDescent="0.3">
      <c r="A2611" s="27">
        <f>A2610+1</f>
        <v>1040</v>
      </c>
      <c r="B2611" s="31">
        <v>44805</v>
      </c>
      <c r="C2611" s="31">
        <v>44788</v>
      </c>
      <c r="D2611" s="19" t="s">
        <v>678</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56" t="s">
        <v>81</v>
      </c>
      <c r="K2611" s="51" t="str">
        <f ca="1">LeaveTracker[[#This Row],[Days]]&amp;" "&amp;LeaveTracker[[#This Row],[Type of Leave]]</f>
        <v>5 SL</v>
      </c>
      <c r="L2611" s="23">
        <f ca="1">NETWORKDAYS(LeaveTracker[[#This Row],[Start Date]],LeaveTracker[[#This Row],[End Date]],lstHolidays)</f>
        <v>5</v>
      </c>
      <c r="M2611" s="27"/>
    </row>
    <row r="2612" spans="1:13" ht="30" customHeight="1" x14ac:dyDescent="0.3">
      <c r="A2612" s="27">
        <f>A2611+1</f>
        <v>1041</v>
      </c>
      <c r="B2612" s="31">
        <v>44805</v>
      </c>
      <c r="C2612" s="31">
        <v>44770</v>
      </c>
      <c r="D2612" s="19" t="s">
        <v>780</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56" t="s">
        <v>299</v>
      </c>
      <c r="J2612" s="43" t="s">
        <v>1006</v>
      </c>
      <c r="K2612" s="51" t="str">
        <f ca="1">LeaveTracker[[#This Row],[Days]]&amp;" "&amp;LeaveTracker[[#This Row],[Type of Leave]]</f>
        <v>0 OTHER</v>
      </c>
      <c r="L2612" s="23">
        <f ca="1">NETWORKDAYS(LeaveTracker[[#This Row],[Start Date]],LeaveTracker[[#This Row],[End Date]],lstHolidays)</f>
        <v>0</v>
      </c>
      <c r="M2612" s="27"/>
    </row>
    <row r="2613" spans="1:13" ht="30" customHeight="1" x14ac:dyDescent="0.3">
      <c r="A2613" s="27">
        <v>1041</v>
      </c>
      <c r="B2613" s="31">
        <v>44805</v>
      </c>
      <c r="C2613" s="31">
        <v>44770</v>
      </c>
      <c r="D2613" s="19" t="s">
        <v>780</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56" t="s">
        <v>299</v>
      </c>
      <c r="J2613" s="43" t="s">
        <v>1006</v>
      </c>
      <c r="K2613" s="51" t="str">
        <f ca="1">LeaveTracker[[#This Row],[Days]]&amp;" "&amp;LeaveTracker[[#This Row],[Type of Leave]]</f>
        <v>0 OTHER</v>
      </c>
      <c r="L2613" s="23">
        <f ca="1">NETWORKDAYS(LeaveTracker[[#This Row],[Start Date]],LeaveTracker[[#This Row],[End Date]],lstHolidays)</f>
        <v>0</v>
      </c>
      <c r="M2613" s="27"/>
    </row>
    <row r="2614" spans="1:13" ht="30" customHeight="1" x14ac:dyDescent="0.3">
      <c r="A2614" s="27">
        <f>A2613+1</f>
        <v>1042</v>
      </c>
      <c r="B2614" s="31">
        <v>44805</v>
      </c>
      <c r="C2614" s="31">
        <v>44771</v>
      </c>
      <c r="D2614" s="19" t="s">
        <v>305</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56" t="s">
        <v>299</v>
      </c>
      <c r="J2614" s="43" t="s">
        <v>646</v>
      </c>
      <c r="K2614" s="51" t="str">
        <f ca="1">LeaveTracker[[#This Row],[Days]]&amp;" "&amp;LeaveTracker[[#This Row],[Type of Leave]]</f>
        <v>1 OTHER</v>
      </c>
      <c r="L2614" s="23">
        <f ca="1">NETWORKDAYS(LeaveTracker[[#This Row],[Start Date]],LeaveTracker[[#This Row],[End Date]],lstHolidays)</f>
        <v>1</v>
      </c>
      <c r="M2614" s="27"/>
    </row>
    <row r="2615" spans="1:13" ht="30" customHeight="1" x14ac:dyDescent="0.3">
      <c r="A2615" s="27">
        <v>1042</v>
      </c>
      <c r="B2615" s="31">
        <v>44805</v>
      </c>
      <c r="C2615" s="31">
        <v>44771</v>
      </c>
      <c r="D2615" s="19" t="s">
        <v>305</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56" t="s">
        <v>299</v>
      </c>
      <c r="J2615" s="43" t="s">
        <v>646</v>
      </c>
      <c r="K2615" s="51" t="str">
        <f ca="1">LeaveTracker[[#This Row],[Days]]&amp;" "&amp;LeaveTracker[[#This Row],[Type of Leave]]</f>
        <v>1 OTHER</v>
      </c>
      <c r="L2615" s="23">
        <f ca="1">NETWORKDAYS(LeaveTracker[[#This Row],[Start Date]],LeaveTracker[[#This Row],[End Date]],lstHolidays)</f>
        <v>1</v>
      </c>
      <c r="M2615" s="27"/>
    </row>
    <row r="2616" spans="1:13" ht="30" customHeight="1" x14ac:dyDescent="0.3">
      <c r="A2616" s="27">
        <v>1042</v>
      </c>
      <c r="B2616" s="31">
        <v>44805</v>
      </c>
      <c r="C2616" s="31">
        <v>44771</v>
      </c>
      <c r="D2616" s="19" t="s">
        <v>305</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56" t="s">
        <v>299</v>
      </c>
      <c r="J2616" s="43" t="s">
        <v>646</v>
      </c>
      <c r="K2616" s="51" t="str">
        <f ca="1">LeaveTracker[[#This Row],[Days]]&amp;" "&amp;LeaveTracker[[#This Row],[Type of Leave]]</f>
        <v>1 OTHER</v>
      </c>
      <c r="L2616" s="23">
        <f ca="1">NETWORKDAYS(LeaveTracker[[#This Row],[Start Date]],LeaveTracker[[#This Row],[End Date]],lstHolidays)</f>
        <v>1</v>
      </c>
      <c r="M2616" s="27"/>
    </row>
    <row r="2617" spans="1:13" ht="30" customHeight="1" x14ac:dyDescent="0.3">
      <c r="A2617" s="27">
        <f t="shared" ref="A2617:A2622" si="13">A2616+1</f>
        <v>1043</v>
      </c>
      <c r="B2617" s="31">
        <v>44805</v>
      </c>
      <c r="C2617" s="31">
        <v>44771</v>
      </c>
      <c r="D2617" s="19" t="s">
        <v>530</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56" t="s">
        <v>81</v>
      </c>
      <c r="K2617" s="51" t="str">
        <f ca="1">LeaveTracker[[#This Row],[Days]]&amp;" "&amp;LeaveTracker[[#This Row],[Type of Leave]]</f>
        <v>1 SL</v>
      </c>
      <c r="L2617" s="23">
        <f ca="1">NETWORKDAYS(LeaveTracker[[#This Row],[Start Date]],LeaveTracker[[#This Row],[End Date]],lstHolidays)</f>
        <v>1</v>
      </c>
      <c r="M2617" s="27"/>
    </row>
    <row r="2618" spans="1:13" ht="30" customHeight="1" x14ac:dyDescent="0.3">
      <c r="A2618" s="27">
        <f t="shared" si="13"/>
        <v>1044</v>
      </c>
      <c r="B2618" s="31">
        <v>44805</v>
      </c>
      <c r="C2618" s="31">
        <v>44761</v>
      </c>
      <c r="D2618" s="19" t="s">
        <v>470</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56" t="s">
        <v>299</v>
      </c>
      <c r="J2618" s="43" t="s">
        <v>1006</v>
      </c>
      <c r="K2618" s="51" t="str">
        <f ca="1">LeaveTracker[[#This Row],[Days]]&amp;" "&amp;LeaveTracker[[#This Row],[Type of Leave]]</f>
        <v>1 OTHER</v>
      </c>
      <c r="L2618" s="23">
        <f ca="1">NETWORKDAYS(LeaveTracker[[#This Row],[Start Date]],LeaveTracker[[#This Row],[End Date]],lstHolidays)</f>
        <v>1</v>
      </c>
      <c r="M2618" s="27"/>
    </row>
    <row r="2619" spans="1:13" ht="30" customHeight="1" x14ac:dyDescent="0.3">
      <c r="A2619" s="27">
        <f t="shared" si="13"/>
        <v>1045</v>
      </c>
      <c r="B2619" s="31">
        <v>44805</v>
      </c>
      <c r="C2619" s="31">
        <v>44764</v>
      </c>
      <c r="D2619" s="19" t="s">
        <v>466</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56" t="s">
        <v>81</v>
      </c>
      <c r="K2619" s="51" t="str">
        <f ca="1">LeaveTracker[[#This Row],[Days]]&amp;" "&amp;LeaveTracker[[#This Row],[Type of Leave]]</f>
        <v>2 SL</v>
      </c>
      <c r="L2619" s="23">
        <f ca="1">NETWORKDAYS(LeaveTracker[[#This Row],[Start Date]],LeaveTracker[[#This Row],[End Date]],lstHolidays)</f>
        <v>2</v>
      </c>
      <c r="M2619" s="27"/>
    </row>
    <row r="2620" spans="1:13" ht="30" customHeight="1" x14ac:dyDescent="0.3">
      <c r="A2620" s="27">
        <f t="shared" si="13"/>
        <v>1046</v>
      </c>
      <c r="B2620" s="31">
        <v>44805</v>
      </c>
      <c r="C2620" s="31">
        <v>44774</v>
      </c>
      <c r="D2620" s="19" t="s">
        <v>472</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56" t="s">
        <v>299</v>
      </c>
      <c r="J2620" s="43" t="s">
        <v>1006</v>
      </c>
      <c r="K2620" s="51" t="str">
        <f ca="1">LeaveTracker[[#This Row],[Days]]&amp;" "&amp;LeaveTracker[[#This Row],[Type of Leave]]</f>
        <v>1 OTHER</v>
      </c>
      <c r="L2620" s="23">
        <f ca="1">NETWORKDAYS(LeaveTracker[[#This Row],[Start Date]],LeaveTracker[[#This Row],[End Date]],lstHolidays)</f>
        <v>1</v>
      </c>
      <c r="M2620" s="27"/>
    </row>
    <row r="2621" spans="1:13" ht="30" customHeight="1" x14ac:dyDescent="0.3">
      <c r="A2621" s="27">
        <f t="shared" si="13"/>
        <v>1047</v>
      </c>
      <c r="B2621" s="31">
        <v>44805</v>
      </c>
      <c r="C2621" s="31">
        <v>44775</v>
      </c>
      <c r="D2621" s="19" t="s">
        <v>1100</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56" t="s">
        <v>81</v>
      </c>
      <c r="K2621" s="51" t="str">
        <f ca="1">LeaveTracker[[#This Row],[Days]]&amp;" "&amp;LeaveTracker[[#This Row],[Type of Leave]]</f>
        <v>1 SL</v>
      </c>
      <c r="L2621" s="23">
        <f ca="1">NETWORKDAYS(LeaveTracker[[#This Row],[Start Date]],LeaveTracker[[#This Row],[End Date]],lstHolidays)</f>
        <v>1</v>
      </c>
      <c r="M2621" s="27"/>
    </row>
    <row r="2622" spans="1:13" ht="30" customHeight="1" x14ac:dyDescent="0.3">
      <c r="A2622" s="27">
        <f t="shared" si="13"/>
        <v>1048</v>
      </c>
      <c r="B2622" s="31">
        <v>44805</v>
      </c>
      <c r="C2622" s="31">
        <v>44776</v>
      </c>
      <c r="D2622" s="19" t="s">
        <v>1102</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56" t="s">
        <v>81</v>
      </c>
      <c r="K2622" s="51" t="str">
        <f ca="1">LeaveTracker[[#This Row],[Days]]&amp;" "&amp;LeaveTracker[[#This Row],[Type of Leave]]</f>
        <v>1 SL</v>
      </c>
      <c r="L2622" s="23">
        <f ca="1">NETWORKDAYS(LeaveTracker[[#This Row],[Start Date]],LeaveTracker[[#This Row],[End Date]],lstHolidays)</f>
        <v>1</v>
      </c>
      <c r="M2622" s="27"/>
    </row>
    <row r="2623" spans="1:13" ht="30" customHeight="1" x14ac:dyDescent="0.3">
      <c r="A2623" s="27">
        <v>1048</v>
      </c>
      <c r="B2623" s="31">
        <v>44805</v>
      </c>
      <c r="C2623" s="31">
        <v>44776</v>
      </c>
      <c r="D2623" s="19" t="s">
        <v>1102</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56" t="s">
        <v>81</v>
      </c>
      <c r="K2623" s="51" t="str">
        <f ca="1">LeaveTracker[[#This Row],[Days]]&amp;" "&amp;LeaveTracker[[#This Row],[Type of Leave]]</f>
        <v>1 SL</v>
      </c>
      <c r="L2623" s="23">
        <f ca="1">NETWORKDAYS(LeaveTracker[[#This Row],[Start Date]],LeaveTracker[[#This Row],[End Date]],lstHolidays)</f>
        <v>1</v>
      </c>
      <c r="M2623" s="27"/>
    </row>
    <row r="2624" spans="1:13" ht="30" customHeight="1" x14ac:dyDescent="0.3">
      <c r="A2624" s="27">
        <f t="shared" ref="A2624:A2632" si="14">A2623+1</f>
        <v>1049</v>
      </c>
      <c r="B2624" s="31">
        <v>44805</v>
      </c>
      <c r="C2624" s="31">
        <v>44775</v>
      </c>
      <c r="D2624" s="19" t="s">
        <v>580</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56" t="s">
        <v>81</v>
      </c>
      <c r="K2624" s="51" t="str">
        <f ca="1">LeaveTracker[[#This Row],[Days]]&amp;" "&amp;LeaveTracker[[#This Row],[Type of Leave]]</f>
        <v>1 SL</v>
      </c>
      <c r="L2624" s="23">
        <f ca="1">NETWORKDAYS(LeaveTracker[[#This Row],[Start Date]],LeaveTracker[[#This Row],[End Date]],lstHolidays)</f>
        <v>1</v>
      </c>
      <c r="M2624" s="27"/>
    </row>
    <row r="2625" spans="1:13" ht="30" customHeight="1" x14ac:dyDescent="0.3">
      <c r="A2625" s="27">
        <f t="shared" si="14"/>
        <v>1050</v>
      </c>
      <c r="B2625" s="31">
        <v>44805</v>
      </c>
      <c r="C2625" s="31">
        <v>44783</v>
      </c>
      <c r="D2625" s="19" t="s">
        <v>377</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56" t="s">
        <v>82</v>
      </c>
      <c r="K2625" s="51" t="str">
        <f ca="1">LeaveTracker[[#This Row],[Days]]&amp;" "&amp;LeaveTracker[[#This Row],[Type of Leave]]</f>
        <v>3 VL</v>
      </c>
      <c r="L2625" s="23">
        <f ca="1">NETWORKDAYS(LeaveTracker[[#This Row],[Start Date]],LeaveTracker[[#This Row],[End Date]],lstHolidays)</f>
        <v>3</v>
      </c>
      <c r="M2625" s="27"/>
    </row>
    <row r="2626" spans="1:13" ht="30" customHeight="1" x14ac:dyDescent="0.3">
      <c r="A2626" s="27">
        <f t="shared" si="14"/>
        <v>1051</v>
      </c>
      <c r="B2626" s="31">
        <v>44805</v>
      </c>
      <c r="C2626" s="31">
        <v>44767</v>
      </c>
      <c r="D2626" s="19" t="s">
        <v>269</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56" t="s">
        <v>81</v>
      </c>
      <c r="K2626" s="51" t="str">
        <f ca="1">LeaveTracker[[#This Row],[Days]]&amp;" "&amp;LeaveTracker[[#This Row],[Type of Leave]]</f>
        <v>1 SL</v>
      </c>
      <c r="L2626" s="23">
        <f ca="1">NETWORKDAYS(LeaveTracker[[#This Row],[Start Date]],LeaveTracker[[#This Row],[End Date]],lstHolidays)</f>
        <v>1</v>
      </c>
      <c r="M2626" s="27"/>
    </row>
    <row r="2627" spans="1:13" ht="30" customHeight="1" x14ac:dyDescent="0.3">
      <c r="A2627" s="27">
        <f t="shared" si="14"/>
        <v>1052</v>
      </c>
      <c r="B2627" s="31">
        <v>44805</v>
      </c>
      <c r="C2627" s="31">
        <v>44772</v>
      </c>
      <c r="D2627" s="19" t="s">
        <v>349</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56" t="s">
        <v>81</v>
      </c>
      <c r="K2627" s="51" t="str">
        <f ca="1">LeaveTracker[[#This Row],[Days]]&amp;" "&amp;LeaveTracker[[#This Row],[Type of Leave]]</f>
        <v>2 SL</v>
      </c>
      <c r="L2627" s="23">
        <f ca="1">NETWORKDAYS(LeaveTracker[[#This Row],[Start Date]],LeaveTracker[[#This Row],[End Date]],lstHolidays)</f>
        <v>2</v>
      </c>
      <c r="M2627" s="27"/>
    </row>
    <row r="2628" spans="1:13" ht="30" customHeight="1" x14ac:dyDescent="0.3">
      <c r="A2628" s="27">
        <f t="shared" si="14"/>
        <v>1053</v>
      </c>
      <c r="B2628" s="31">
        <v>44805</v>
      </c>
      <c r="C2628" s="31">
        <v>44774</v>
      </c>
      <c r="D2628" s="19" t="s">
        <v>305</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56" t="s">
        <v>299</v>
      </c>
      <c r="J2628" s="43" t="s">
        <v>1103</v>
      </c>
      <c r="K2628" s="51" t="str">
        <f ca="1">LeaveTracker[[#This Row],[Days]]&amp;" "&amp;LeaveTracker[[#This Row],[Type of Leave]]</f>
        <v>1 OTHER</v>
      </c>
      <c r="L2628" s="23">
        <f ca="1">NETWORKDAYS(LeaveTracker[[#This Row],[Start Date]],LeaveTracker[[#This Row],[End Date]],lstHolidays)</f>
        <v>1</v>
      </c>
      <c r="M2628" s="27"/>
    </row>
    <row r="2629" spans="1:13" ht="30" customHeight="1" x14ac:dyDescent="0.3">
      <c r="A2629" s="27">
        <f t="shared" si="14"/>
        <v>1054</v>
      </c>
      <c r="B2629" s="31">
        <v>44805</v>
      </c>
      <c r="C2629" s="31">
        <v>44797</v>
      </c>
      <c r="D2629" s="20" t="s">
        <v>885</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56" t="s">
        <v>81</v>
      </c>
      <c r="K2629" s="51" t="str">
        <f ca="1">LeaveTracker[[#This Row],[Days]]&amp;" "&amp;LeaveTracker[[#This Row],[Type of Leave]]</f>
        <v>3 SL</v>
      </c>
      <c r="L2629" s="23">
        <f ca="1">NETWORKDAYS(LeaveTracker[[#This Row],[Start Date]],LeaveTracker[[#This Row],[End Date]],lstHolidays)</f>
        <v>3</v>
      </c>
      <c r="M2629" s="27"/>
    </row>
    <row r="2630" spans="1:13" ht="30" customHeight="1" x14ac:dyDescent="0.3">
      <c r="A2630" s="27">
        <f t="shared" si="14"/>
        <v>1055</v>
      </c>
      <c r="B2630" s="31">
        <v>44805</v>
      </c>
      <c r="C2630" s="31">
        <v>44698</v>
      </c>
      <c r="D2630" s="19" t="s">
        <v>1037</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57" t="s">
        <v>299</v>
      </c>
      <c r="J2630" s="43" t="s">
        <v>158</v>
      </c>
      <c r="K2630" s="51" t="str">
        <f ca="1">LeaveTracker[[#This Row],[Days]]&amp;" "&amp;LeaveTracker[[#This Row],[Type of Leave]]</f>
        <v>1 OTHER</v>
      </c>
      <c r="L2630" s="23">
        <f ca="1">NETWORKDAYS(LeaveTracker[[#This Row],[Start Date]],LeaveTracker[[#This Row],[End Date]],lstHolidays)</f>
        <v>1</v>
      </c>
      <c r="M2630" s="27"/>
    </row>
    <row r="2631" spans="1:13" ht="30" customHeight="1" x14ac:dyDescent="0.3">
      <c r="A2631" s="27">
        <f t="shared" si="14"/>
        <v>1056</v>
      </c>
      <c r="B2631" s="31">
        <v>44805</v>
      </c>
      <c r="C2631" s="31">
        <v>44647</v>
      </c>
      <c r="D2631" s="19" t="s">
        <v>1106</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57" t="s">
        <v>299</v>
      </c>
      <c r="J2631" s="43" t="s">
        <v>158</v>
      </c>
      <c r="K2631" s="51" t="str">
        <f ca="1">LeaveTracker[[#This Row],[Days]]&amp;" "&amp;LeaveTracker[[#This Row],[Type of Leave]]</f>
        <v>1 OTHER</v>
      </c>
      <c r="L2631" s="23">
        <f ca="1">NETWORKDAYS(LeaveTracker[[#This Row],[Start Date]],LeaveTracker[[#This Row],[End Date]],lstHolidays)</f>
        <v>1</v>
      </c>
      <c r="M2631" s="27"/>
    </row>
    <row r="2632" spans="1:13" ht="30" customHeight="1" x14ac:dyDescent="0.3">
      <c r="A2632" s="27">
        <f t="shared" si="14"/>
        <v>1057</v>
      </c>
      <c r="B2632" s="31">
        <v>44805</v>
      </c>
      <c r="C2632" s="31">
        <v>44782</v>
      </c>
      <c r="D2632" s="19" t="s">
        <v>812</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57" t="s">
        <v>82</v>
      </c>
      <c r="K2632" s="51" t="str">
        <f ca="1">LeaveTracker[[#This Row],[Days]]&amp;" "&amp;LeaveTracker[[#This Row],[Type of Leave]]</f>
        <v>5 VL</v>
      </c>
      <c r="L2632" s="23">
        <f ca="1">NETWORKDAYS(LeaveTracker[[#This Row],[Start Date]],LeaveTracker[[#This Row],[End Date]],lstHolidays)</f>
        <v>5</v>
      </c>
      <c r="M2632" s="27"/>
    </row>
    <row r="2633" spans="1:13" ht="30" customHeight="1" x14ac:dyDescent="0.3">
      <c r="A2633" s="27">
        <v>1057</v>
      </c>
      <c r="B2633" s="31">
        <v>44805</v>
      </c>
      <c r="C2633" s="31">
        <v>44782</v>
      </c>
      <c r="D2633" s="19" t="s">
        <v>812</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57" t="s">
        <v>82</v>
      </c>
      <c r="K2633" s="51" t="str">
        <f ca="1">LeaveTracker[[#This Row],[Days]]&amp;" "&amp;LeaveTracker[[#This Row],[Type of Leave]]</f>
        <v>5 VL</v>
      </c>
      <c r="L2633" s="23">
        <f ca="1">NETWORKDAYS(LeaveTracker[[#This Row],[Start Date]],LeaveTracker[[#This Row],[End Date]],lstHolidays)</f>
        <v>5</v>
      </c>
      <c r="M2633" s="27"/>
    </row>
    <row r="2634" spans="1:13" ht="30" customHeight="1" x14ac:dyDescent="0.3">
      <c r="A2634" s="27">
        <v>1057</v>
      </c>
      <c r="B2634" s="31">
        <v>44805</v>
      </c>
      <c r="C2634" s="31">
        <v>44782</v>
      </c>
      <c r="D2634" s="19" t="s">
        <v>812</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57" t="s">
        <v>82</v>
      </c>
      <c r="K2634" s="51" t="str">
        <f ca="1">LeaveTracker[[#This Row],[Days]]&amp;" "&amp;LeaveTracker[[#This Row],[Type of Leave]]</f>
        <v>2 VL</v>
      </c>
      <c r="L2634" s="23">
        <f ca="1">NETWORKDAYS(LeaveTracker[[#This Row],[Start Date]],LeaveTracker[[#This Row],[End Date]],lstHolidays)</f>
        <v>2</v>
      </c>
      <c r="M2634" s="27"/>
    </row>
    <row r="2635" spans="1:13" ht="30" customHeight="1" x14ac:dyDescent="0.3">
      <c r="A2635" s="27">
        <f>A2634+1</f>
        <v>1058</v>
      </c>
      <c r="B2635" s="31">
        <v>44811</v>
      </c>
      <c r="C2635" s="31">
        <v>44769</v>
      </c>
      <c r="D2635" s="19" t="s">
        <v>701</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57" t="s">
        <v>81</v>
      </c>
      <c r="K2635" s="51" t="str">
        <f ca="1">LeaveTracker[[#This Row],[Days]]&amp;" "&amp;LeaveTracker[[#This Row],[Type of Leave]]</f>
        <v>1 SL</v>
      </c>
      <c r="L2635" s="23">
        <f ca="1">NETWORKDAYS(LeaveTracker[[#This Row],[Start Date]],LeaveTracker[[#This Row],[End Date]],lstHolidays)</f>
        <v>1</v>
      </c>
      <c r="M2635" s="27"/>
    </row>
    <row r="2636" spans="1:13" ht="30" customHeight="1" x14ac:dyDescent="0.3">
      <c r="A2636" s="27">
        <f>A2635+1</f>
        <v>1059</v>
      </c>
      <c r="B2636" s="31">
        <v>44811</v>
      </c>
      <c r="C2636" s="31">
        <v>44769</v>
      </c>
      <c r="D2636" s="19" t="s">
        <v>909</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57" t="s">
        <v>81</v>
      </c>
      <c r="K2636" s="51" t="str">
        <f ca="1">LeaveTracker[[#This Row],[Days]]&amp;" "&amp;LeaveTracker[[#This Row],[Type of Leave]]</f>
        <v>1 SL</v>
      </c>
      <c r="L2636" s="23">
        <f ca="1">NETWORKDAYS(LeaveTracker[[#This Row],[Start Date]],LeaveTracker[[#This Row],[End Date]],lstHolidays)</f>
        <v>1</v>
      </c>
      <c r="M2636" s="27"/>
    </row>
    <row r="2637" spans="1:13" ht="30" customHeight="1" x14ac:dyDescent="0.3">
      <c r="A2637" s="27">
        <v>1059</v>
      </c>
      <c r="B2637" s="31">
        <v>44811</v>
      </c>
      <c r="C2637" s="31">
        <v>44769</v>
      </c>
      <c r="D2637" s="19" t="s">
        <v>909</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57" t="s">
        <v>81</v>
      </c>
      <c r="K2637" s="51" t="str">
        <f ca="1">LeaveTracker[[#This Row],[Days]]&amp;" "&amp;LeaveTracker[[#This Row],[Type of Leave]]</f>
        <v>1 SL</v>
      </c>
      <c r="L2637" s="23">
        <f ca="1">NETWORKDAYS(LeaveTracker[[#This Row],[Start Date]],LeaveTracker[[#This Row],[End Date]],lstHolidays)</f>
        <v>1</v>
      </c>
      <c r="M2637" s="27"/>
    </row>
    <row r="2638" spans="1:13" ht="30" customHeight="1" x14ac:dyDescent="0.3">
      <c r="A2638" s="27">
        <f>A2637+1</f>
        <v>1060</v>
      </c>
      <c r="B2638" s="31">
        <v>44811</v>
      </c>
      <c r="C2638" s="31">
        <v>44743</v>
      </c>
      <c r="D2638" s="19" t="s">
        <v>1109</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57" t="s">
        <v>82</v>
      </c>
      <c r="K2638" s="51" t="str">
        <f ca="1">LeaveTracker[[#This Row],[Days]]&amp;" "&amp;LeaveTracker[[#This Row],[Type of Leave]]</f>
        <v>13 VL</v>
      </c>
      <c r="L2638" s="23">
        <f ca="1">NETWORKDAYS(LeaveTracker[[#This Row],[Start Date]],LeaveTracker[[#This Row],[End Date]],lstHolidays)</f>
        <v>13</v>
      </c>
      <c r="M2638" s="27"/>
    </row>
    <row r="2639" spans="1:13" ht="30" customHeight="1" x14ac:dyDescent="0.3">
      <c r="A2639" s="27">
        <f>A2638+1</f>
        <v>1061</v>
      </c>
      <c r="B2639" s="31">
        <v>44811</v>
      </c>
      <c r="C2639" s="31">
        <v>44743</v>
      </c>
      <c r="D2639" s="19" t="s">
        <v>1109</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57" t="s">
        <v>82</v>
      </c>
      <c r="K2639" s="51" t="str">
        <f ca="1">LeaveTracker[[#This Row],[Days]]&amp;" "&amp;LeaveTracker[[#This Row],[Type of Leave]]</f>
        <v>126 VL</v>
      </c>
      <c r="L2639" s="23">
        <f ca="1">NETWORKDAYS(LeaveTracker[[#This Row],[Start Date]],LeaveTracker[[#This Row],[End Date]],lstHolidays)</f>
        <v>126</v>
      </c>
      <c r="M2639" s="27"/>
    </row>
    <row r="2640" spans="1:13" ht="30" customHeight="1" x14ac:dyDescent="0.3">
      <c r="A2640" s="27">
        <f>A2639+1</f>
        <v>1062</v>
      </c>
      <c r="B2640" s="31">
        <v>44811</v>
      </c>
      <c r="C2640" s="31">
        <v>44774</v>
      </c>
      <c r="D2640" s="19" t="s">
        <v>571</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57" t="s">
        <v>81</v>
      </c>
      <c r="K2640" s="51" t="str">
        <f ca="1">LeaveTracker[[#This Row],[Days]]&amp;" "&amp;LeaveTracker[[#This Row],[Type of Leave]]</f>
        <v>2 SL</v>
      </c>
      <c r="L2640" s="23">
        <f ca="1">NETWORKDAYS(LeaveTracker[[#This Row],[Start Date]],LeaveTracker[[#This Row],[End Date]],lstHolidays)</f>
        <v>2</v>
      </c>
      <c r="M2640" s="27"/>
    </row>
    <row r="2641" spans="1:13" ht="30" customHeight="1" x14ac:dyDescent="0.3">
      <c r="A2641" s="27">
        <f>A2640+1</f>
        <v>1063</v>
      </c>
      <c r="B2641" s="31">
        <v>44811</v>
      </c>
      <c r="C2641" s="31">
        <v>44782</v>
      </c>
      <c r="D2641" s="19" t="s">
        <v>566</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57" t="s">
        <v>81</v>
      </c>
      <c r="K2641" s="51" t="str">
        <f ca="1">LeaveTracker[[#This Row],[Days]]&amp;" "&amp;LeaveTracker[[#This Row],[Type of Leave]]</f>
        <v>1 SL</v>
      </c>
      <c r="L2641" s="23">
        <f ca="1">NETWORKDAYS(LeaveTracker[[#This Row],[Start Date]],LeaveTracker[[#This Row],[End Date]],lstHolidays)</f>
        <v>1</v>
      </c>
      <c r="M2641" s="27"/>
    </row>
    <row r="2642" spans="1:13" ht="30" customHeight="1" x14ac:dyDescent="0.3">
      <c r="A2642" s="27">
        <v>1063</v>
      </c>
      <c r="B2642" s="31">
        <v>44811</v>
      </c>
      <c r="C2642" s="31">
        <v>44782</v>
      </c>
      <c r="D2642" s="19" t="s">
        <v>566</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57" t="s">
        <v>81</v>
      </c>
      <c r="K2642" s="51" t="str">
        <f ca="1">LeaveTracker[[#This Row],[Days]]&amp;" "&amp;LeaveTracker[[#This Row],[Type of Leave]]</f>
        <v>1 SL</v>
      </c>
      <c r="L2642" s="23">
        <f ca="1">NETWORKDAYS(LeaveTracker[[#This Row],[Start Date]],LeaveTracker[[#This Row],[End Date]],lstHolidays)</f>
        <v>1</v>
      </c>
      <c r="M2642" s="27"/>
    </row>
    <row r="2643" spans="1:13" ht="30" customHeight="1" x14ac:dyDescent="0.3">
      <c r="A2643" s="27">
        <f t="shared" ref="A2643:A2653" si="15">A2642+1</f>
        <v>1064</v>
      </c>
      <c r="B2643" s="31">
        <v>44811</v>
      </c>
      <c r="C2643" s="31">
        <v>44809</v>
      </c>
      <c r="D2643" s="19" t="s">
        <v>484</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57" t="s">
        <v>82</v>
      </c>
      <c r="K2643" s="51" t="str">
        <f ca="1">LeaveTracker[[#This Row],[Days]]&amp;" "&amp;LeaveTracker[[#This Row],[Type of Leave]]</f>
        <v>1 VL</v>
      </c>
      <c r="L2643" s="23">
        <f ca="1">NETWORKDAYS(LeaveTracker[[#This Row],[Start Date]],LeaveTracker[[#This Row],[End Date]],lstHolidays)</f>
        <v>1</v>
      </c>
      <c r="M2643" s="27"/>
    </row>
    <row r="2644" spans="1:13" ht="30" customHeight="1" x14ac:dyDescent="0.3">
      <c r="A2644" s="27">
        <f t="shared" si="15"/>
        <v>1065</v>
      </c>
      <c r="B2644" s="31">
        <v>44811</v>
      </c>
      <c r="C2644" s="31">
        <v>44782</v>
      </c>
      <c r="D2644" s="19" t="s">
        <v>673</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57" t="s">
        <v>81</v>
      </c>
      <c r="K2644" s="51" t="str">
        <f ca="1">LeaveTracker[[#This Row],[Days]]&amp;" "&amp;LeaveTracker[[#This Row],[Type of Leave]]</f>
        <v>1 SL</v>
      </c>
      <c r="L2644" s="23">
        <f ca="1">NETWORKDAYS(LeaveTracker[[#This Row],[Start Date]],LeaveTracker[[#This Row],[End Date]],lstHolidays)</f>
        <v>1</v>
      </c>
      <c r="M2644" s="27"/>
    </row>
    <row r="2645" spans="1:13" ht="30" customHeight="1" x14ac:dyDescent="0.3">
      <c r="A2645" s="27">
        <f t="shared" si="15"/>
        <v>1066</v>
      </c>
      <c r="B2645" s="31">
        <v>44811</v>
      </c>
      <c r="C2645" s="31">
        <v>44784</v>
      </c>
      <c r="D2645" s="19" t="s">
        <v>732</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57" t="s">
        <v>81</v>
      </c>
      <c r="K2645" s="51" t="str">
        <f ca="1">LeaveTracker[[#This Row],[Days]]&amp;" "&amp;LeaveTracker[[#This Row],[Type of Leave]]</f>
        <v>3 SL</v>
      </c>
      <c r="L2645" s="23">
        <f ca="1">NETWORKDAYS(LeaveTracker[[#This Row],[Start Date]],LeaveTracker[[#This Row],[End Date]],lstHolidays)</f>
        <v>3</v>
      </c>
      <c r="M2645" s="27"/>
    </row>
    <row r="2646" spans="1:13" ht="30" customHeight="1" x14ac:dyDescent="0.3">
      <c r="A2646" s="27">
        <f t="shared" si="15"/>
        <v>1067</v>
      </c>
      <c r="B2646" s="31">
        <v>44811</v>
      </c>
      <c r="C2646" s="31">
        <v>44783</v>
      </c>
      <c r="D2646" s="19" t="s">
        <v>364</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57" t="s">
        <v>81</v>
      </c>
      <c r="K2646" s="51" t="str">
        <f ca="1">LeaveTracker[[#This Row],[Days]]&amp;" "&amp;LeaveTracker[[#This Row],[Type of Leave]]</f>
        <v>1 SL</v>
      </c>
      <c r="L2646" s="23">
        <f ca="1">NETWORKDAYS(LeaveTracker[[#This Row],[Start Date]],LeaveTracker[[#This Row],[End Date]],lstHolidays)</f>
        <v>1</v>
      </c>
      <c r="M2646" s="27"/>
    </row>
    <row r="2647" spans="1:13" ht="30" customHeight="1" x14ac:dyDescent="0.3">
      <c r="A2647" s="27">
        <f t="shared" si="15"/>
        <v>1068</v>
      </c>
      <c r="B2647" s="31">
        <v>44811</v>
      </c>
      <c r="C2647" s="31">
        <v>44775</v>
      </c>
      <c r="D2647" s="19" t="s">
        <v>360</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57" t="s">
        <v>299</v>
      </c>
      <c r="J2647" s="43" t="s">
        <v>1006</v>
      </c>
      <c r="K2647" s="51" t="str">
        <f ca="1">LeaveTracker[[#This Row],[Days]]&amp;" "&amp;LeaveTracker[[#This Row],[Type of Leave]]</f>
        <v>1 OTHER</v>
      </c>
      <c r="L2647" s="23">
        <f ca="1">NETWORKDAYS(LeaveTracker[[#This Row],[Start Date]],LeaveTracker[[#This Row],[End Date]],lstHolidays)</f>
        <v>1</v>
      </c>
      <c r="M2647" s="27"/>
    </row>
    <row r="2648" spans="1:13" ht="30" customHeight="1" x14ac:dyDescent="0.3">
      <c r="A2648" s="27">
        <f t="shared" si="15"/>
        <v>1069</v>
      </c>
      <c r="B2648" s="31">
        <v>44811</v>
      </c>
      <c r="C2648" s="31">
        <v>44785</v>
      </c>
      <c r="D2648" s="19" t="s">
        <v>1098</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57" t="s">
        <v>81</v>
      </c>
      <c r="K2648" s="51" t="str">
        <f ca="1">LeaveTracker[[#This Row],[Days]]&amp;" "&amp;LeaveTracker[[#This Row],[Type of Leave]]</f>
        <v>3 SL</v>
      </c>
      <c r="L2648" s="23">
        <f ca="1">NETWORKDAYS(LeaveTracker[[#This Row],[Start Date]],LeaveTracker[[#This Row],[End Date]],lstHolidays)</f>
        <v>3</v>
      </c>
      <c r="M2648" s="27"/>
    </row>
    <row r="2649" spans="1:13" ht="30" customHeight="1" x14ac:dyDescent="0.3">
      <c r="A2649" s="27">
        <f t="shared" si="15"/>
        <v>1070</v>
      </c>
      <c r="B2649" s="31">
        <v>44811</v>
      </c>
      <c r="C2649" s="31">
        <v>44770</v>
      </c>
      <c r="D2649" s="19" t="s">
        <v>732</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57" t="s">
        <v>81</v>
      </c>
      <c r="K2649" s="51" t="str">
        <f ca="1">LeaveTracker[[#This Row],[Days]]&amp;" "&amp;LeaveTracker[[#This Row],[Type of Leave]]</f>
        <v>1 SL</v>
      </c>
      <c r="L2649" s="23">
        <f ca="1">NETWORKDAYS(LeaveTracker[[#This Row],[Start Date]],LeaveTracker[[#This Row],[End Date]],lstHolidays)</f>
        <v>1</v>
      </c>
      <c r="M2649" s="27"/>
    </row>
    <row r="2650" spans="1:13" ht="30" customHeight="1" x14ac:dyDescent="0.3">
      <c r="A2650" s="27">
        <f t="shared" si="15"/>
        <v>1071</v>
      </c>
      <c r="B2650" s="31">
        <v>44811</v>
      </c>
      <c r="C2650" s="31">
        <v>44782</v>
      </c>
      <c r="D2650" s="19" t="s">
        <v>593</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57" t="s">
        <v>81</v>
      </c>
      <c r="K2650" s="51" t="str">
        <f>LeaveTracker[[#This Row],[Days]]&amp;" "&amp;LeaveTracker[[#This Row],[Type of Leave]]</f>
        <v>1 SL</v>
      </c>
      <c r="L2650" s="23">
        <v>1</v>
      </c>
      <c r="M2650" s="27"/>
    </row>
    <row r="2651" spans="1:13" ht="30" customHeight="1" x14ac:dyDescent="0.3">
      <c r="A2651" s="27">
        <f t="shared" si="15"/>
        <v>1072</v>
      </c>
      <c r="B2651" s="31">
        <v>44811</v>
      </c>
      <c r="C2651" s="31">
        <v>44767</v>
      </c>
      <c r="D2651" s="19" t="s">
        <v>1112</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57" t="s">
        <v>81</v>
      </c>
      <c r="K2651" s="51" t="str">
        <f ca="1">LeaveTracker[[#This Row],[Days]]&amp;" "&amp;LeaveTracker[[#This Row],[Type of Leave]]</f>
        <v>4 SL</v>
      </c>
      <c r="L2651" s="23">
        <f ca="1">NETWORKDAYS(LeaveTracker[[#This Row],[Start Date]],LeaveTracker[[#This Row],[End Date]],lstHolidays)</f>
        <v>4</v>
      </c>
      <c r="M2651" s="27"/>
    </row>
    <row r="2652" spans="1:13" ht="30" customHeight="1" x14ac:dyDescent="0.3">
      <c r="A2652" s="27">
        <f t="shared" si="15"/>
        <v>1073</v>
      </c>
      <c r="B2652" s="31">
        <v>44811</v>
      </c>
      <c r="C2652" s="31">
        <v>44799</v>
      </c>
      <c r="D2652" s="19" t="s">
        <v>907</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57" t="s">
        <v>299</v>
      </c>
      <c r="J2652" s="43" t="s">
        <v>1006</v>
      </c>
      <c r="K2652" s="51" t="str">
        <f ca="1">LeaveTracker[[#This Row],[Days]]&amp;" "&amp;LeaveTracker[[#This Row],[Type of Leave]]</f>
        <v>1 OTHER</v>
      </c>
      <c r="L2652" s="23">
        <f ca="1">NETWORKDAYS(LeaveTracker[[#This Row],[Start Date]],LeaveTracker[[#This Row],[End Date]],lstHolidays)</f>
        <v>1</v>
      </c>
      <c r="M2652" s="27"/>
    </row>
    <row r="2653" spans="1:13" ht="30" customHeight="1" x14ac:dyDescent="0.3">
      <c r="A2653" s="27">
        <f t="shared" si="15"/>
        <v>1074</v>
      </c>
      <c r="B2653" s="31">
        <v>44811</v>
      </c>
      <c r="C2653" s="31">
        <v>44799</v>
      </c>
      <c r="D2653" s="19" t="s">
        <v>907</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57" t="s">
        <v>81</v>
      </c>
      <c r="K2653" s="51" t="str">
        <f ca="1">LeaveTracker[[#This Row],[Days]]&amp;" "&amp;LeaveTracker[[#This Row],[Type of Leave]]</f>
        <v>1 SL</v>
      </c>
      <c r="L2653" s="23">
        <f ca="1">NETWORKDAYS(LeaveTracker[[#This Row],[Start Date]],LeaveTracker[[#This Row],[End Date]],lstHolidays)</f>
        <v>1</v>
      </c>
      <c r="M2653" s="27"/>
    </row>
    <row r="2654" spans="1:13" ht="30" customHeight="1" x14ac:dyDescent="0.3">
      <c r="A2654" s="27">
        <v>1074</v>
      </c>
      <c r="B2654" s="31">
        <v>44811</v>
      </c>
      <c r="C2654" s="31">
        <v>44799</v>
      </c>
      <c r="D2654" s="19" t="s">
        <v>907</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57" t="s">
        <v>81</v>
      </c>
      <c r="K2654" s="51" t="str">
        <f ca="1">LeaveTracker[[#This Row],[Days]]&amp;" "&amp;LeaveTracker[[#This Row],[Type of Leave]]</f>
        <v>1 SL</v>
      </c>
      <c r="L2654" s="23">
        <f ca="1">NETWORKDAYS(LeaveTracker[[#This Row],[Start Date]],LeaveTracker[[#This Row],[End Date]],lstHolidays)</f>
        <v>1</v>
      </c>
      <c r="M2654" s="27"/>
    </row>
    <row r="2655" spans="1:13" ht="30" customHeight="1" x14ac:dyDescent="0.3">
      <c r="A2655" s="27">
        <f>A2654+1</f>
        <v>1075</v>
      </c>
      <c r="B2655" s="31">
        <v>44811</v>
      </c>
      <c r="C2655" s="31">
        <v>44792</v>
      </c>
      <c r="D2655" s="19" t="s">
        <v>256</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57" t="s">
        <v>81</v>
      </c>
      <c r="K2655" s="51" t="str">
        <f ca="1">LeaveTracker[[#This Row],[Days]]&amp;" "&amp;LeaveTracker[[#This Row],[Type of Leave]]</f>
        <v>1 SL</v>
      </c>
      <c r="L2655" s="23">
        <f ca="1">NETWORKDAYS(LeaveTracker[[#This Row],[Start Date]],LeaveTracker[[#This Row],[End Date]],lstHolidays)</f>
        <v>1</v>
      </c>
      <c r="M2655" s="27"/>
    </row>
    <row r="2656" spans="1:13" ht="30" customHeight="1" x14ac:dyDescent="0.3">
      <c r="A2656" s="27">
        <f>A2655+1</f>
        <v>1076</v>
      </c>
      <c r="B2656" s="31">
        <v>44811</v>
      </c>
      <c r="C2656" s="31">
        <v>44796</v>
      </c>
      <c r="D2656" s="19" t="s">
        <v>247</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57" t="s">
        <v>81</v>
      </c>
      <c r="K2656" s="51" t="str">
        <f ca="1">LeaveTracker[[#This Row],[Days]]&amp;" "&amp;LeaveTracker[[#This Row],[Type of Leave]]</f>
        <v>1 SL</v>
      </c>
      <c r="L2656" s="23">
        <f ca="1">NETWORKDAYS(LeaveTracker[[#This Row],[Start Date]],LeaveTracker[[#This Row],[End Date]],lstHolidays)</f>
        <v>1</v>
      </c>
      <c r="M2656" s="27"/>
    </row>
    <row r="2657" spans="1:13" ht="30"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57" t="s">
        <v>81</v>
      </c>
      <c r="K2657" s="51" t="str">
        <f ca="1">LeaveTracker[[#This Row],[Days]]&amp;" "&amp;LeaveTracker[[#This Row],[Type of Leave]]</f>
        <v>2 SL</v>
      </c>
      <c r="L2657" s="23">
        <f ca="1">NETWORKDAYS(LeaveTracker[[#This Row],[Start Date]],LeaveTracker[[#This Row],[End Date]],lstHolidays)</f>
        <v>2</v>
      </c>
      <c r="M2657" s="27"/>
    </row>
    <row r="2658" spans="1:13" ht="30"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57" t="s">
        <v>299</v>
      </c>
      <c r="J2658" s="43" t="s">
        <v>1006</v>
      </c>
      <c r="K2658" s="51" t="str">
        <f ca="1">LeaveTracker[[#This Row],[Days]]&amp;" "&amp;LeaveTracker[[#This Row],[Type of Leave]]</f>
        <v>1 OTHER</v>
      </c>
      <c r="L2658" s="23">
        <f ca="1">NETWORKDAYS(LeaveTracker[[#This Row],[Start Date]],LeaveTracker[[#This Row],[End Date]],lstHolidays)</f>
        <v>1</v>
      </c>
      <c r="M2658" s="27"/>
    </row>
    <row r="2659" spans="1:13" ht="30"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57" t="s">
        <v>299</v>
      </c>
      <c r="J2659" s="43" t="s">
        <v>1006</v>
      </c>
      <c r="K2659" s="51" t="str">
        <f ca="1">LeaveTracker[[#This Row],[Days]]&amp;" "&amp;LeaveTracker[[#This Row],[Type of Leave]]</f>
        <v>1 OTHER</v>
      </c>
      <c r="L2659" s="23">
        <f ca="1">NETWORKDAYS(LeaveTracker[[#This Row],[Start Date]],LeaveTracker[[#This Row],[End Date]],lstHolidays)</f>
        <v>1</v>
      </c>
      <c r="M2659" s="27"/>
    </row>
    <row r="2660" spans="1:13" ht="30" customHeight="1" x14ac:dyDescent="0.3">
      <c r="A2660" s="27">
        <f>A2659+1</f>
        <v>1079</v>
      </c>
      <c r="B2660" s="31">
        <v>44811</v>
      </c>
      <c r="C2660" s="31">
        <v>44782</v>
      </c>
      <c r="D2660" s="19" t="s">
        <v>404</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57" t="s">
        <v>81</v>
      </c>
      <c r="K2660" s="51" t="str">
        <f ca="1">LeaveTracker[[#This Row],[Days]]&amp;" "&amp;LeaveTracker[[#This Row],[Type of Leave]]</f>
        <v>1 SL</v>
      </c>
      <c r="L2660" s="23">
        <f ca="1">NETWORKDAYS(LeaveTracker[[#This Row],[Start Date]],LeaveTracker[[#This Row],[End Date]],lstHolidays)</f>
        <v>1</v>
      </c>
      <c r="M2660" s="27"/>
    </row>
    <row r="2661" spans="1:13" ht="30" customHeight="1" x14ac:dyDescent="0.3">
      <c r="A2661" s="27">
        <f>A2660+1</f>
        <v>1080</v>
      </c>
      <c r="B2661" s="31">
        <v>44811</v>
      </c>
      <c r="C2661" s="31">
        <v>44743</v>
      </c>
      <c r="D2661" s="19" t="s">
        <v>1086</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57" t="s">
        <v>299</v>
      </c>
      <c r="J2661" s="43" t="s">
        <v>1006</v>
      </c>
      <c r="K2661" s="51" t="str">
        <f ca="1">LeaveTracker[[#This Row],[Days]]&amp;" "&amp;LeaveTracker[[#This Row],[Type of Leave]]</f>
        <v>2 OTHER</v>
      </c>
      <c r="L2661" s="23">
        <f ca="1">NETWORKDAYS(LeaveTracker[[#This Row],[Start Date]],LeaveTracker[[#This Row],[End Date]],lstHolidays)</f>
        <v>2</v>
      </c>
      <c r="M2661" s="27"/>
    </row>
    <row r="2662" spans="1:13" ht="30" customHeight="1" x14ac:dyDescent="0.3">
      <c r="A2662" s="27">
        <f>A2661+1</f>
        <v>1081</v>
      </c>
      <c r="B2662" s="31">
        <v>44811</v>
      </c>
      <c r="C2662" s="31">
        <v>44743</v>
      </c>
      <c r="D2662" s="19" t="s">
        <v>1086</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57" t="s">
        <v>299</v>
      </c>
      <c r="J2662" s="43" t="s">
        <v>1007</v>
      </c>
      <c r="K2662" s="51" t="str">
        <f ca="1">LeaveTracker[[#This Row],[Days]]&amp;" "&amp;LeaveTracker[[#This Row],[Type of Leave]]</f>
        <v>1 OTHER</v>
      </c>
      <c r="L2662" s="23">
        <f ca="1">NETWORKDAYS(LeaveTracker[[#This Row],[Start Date]],LeaveTracker[[#This Row],[End Date]],lstHolidays)</f>
        <v>1</v>
      </c>
      <c r="M2662" s="27"/>
    </row>
    <row r="2663" spans="1:13" ht="30" customHeight="1" x14ac:dyDescent="0.3">
      <c r="A2663" s="27">
        <f>A2662+1</f>
        <v>1082</v>
      </c>
      <c r="B2663" s="31">
        <v>44819</v>
      </c>
      <c r="C2663" s="31">
        <v>44782</v>
      </c>
      <c r="D2663" s="19" t="s">
        <v>1265</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57" t="s">
        <v>82</v>
      </c>
      <c r="K2663" s="51" t="str">
        <f ca="1">LeaveTracker[[#This Row],[Days]]&amp;" "&amp;LeaveTracker[[#This Row],[Type of Leave]]</f>
        <v>2 VL</v>
      </c>
      <c r="L2663" s="23">
        <f ca="1">NETWORKDAYS(LeaveTracker[[#This Row],[Start Date]],LeaveTracker[[#This Row],[End Date]],lstHolidays)</f>
        <v>2</v>
      </c>
      <c r="M2663" s="27"/>
    </row>
    <row r="2664" spans="1:13" ht="30" customHeight="1" x14ac:dyDescent="0.3">
      <c r="A2664" s="27">
        <v>1082</v>
      </c>
      <c r="B2664" s="31">
        <v>44819</v>
      </c>
      <c r="C2664" s="31">
        <v>44782</v>
      </c>
      <c r="D2664" s="19" t="s">
        <v>1265</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57" t="s">
        <v>82</v>
      </c>
      <c r="K2664" s="51" t="str">
        <f ca="1">LeaveTracker[[#This Row],[Days]]&amp;" "&amp;LeaveTracker[[#This Row],[Type of Leave]]</f>
        <v>5 VL</v>
      </c>
      <c r="L2664" s="23">
        <f ca="1">NETWORKDAYS(LeaveTracker[[#This Row],[Start Date]],LeaveTracker[[#This Row],[End Date]],lstHolidays)</f>
        <v>5</v>
      </c>
      <c r="M2664" s="27"/>
    </row>
    <row r="2665" spans="1:13" ht="30" customHeight="1" x14ac:dyDescent="0.3">
      <c r="A2665" s="27">
        <f t="shared" ref="A2665:A2728" si="16">A2664+1</f>
        <v>1083</v>
      </c>
      <c r="B2665" s="31">
        <v>44819</v>
      </c>
      <c r="C2665" s="31">
        <v>44764</v>
      </c>
      <c r="D2665" s="19" t="s">
        <v>1269</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57" t="s">
        <v>81</v>
      </c>
      <c r="K2665" s="51" t="str">
        <f ca="1">LeaveTracker[[#This Row],[Days]]&amp;" "&amp;LeaveTracker[[#This Row],[Type of Leave]]</f>
        <v>1 SL</v>
      </c>
      <c r="L2665" s="23">
        <f ca="1">NETWORKDAYS(LeaveTracker[[#This Row],[Start Date]],LeaveTracker[[#This Row],[End Date]],lstHolidays)</f>
        <v>1</v>
      </c>
      <c r="M2665" s="27"/>
    </row>
    <row r="2666" spans="1:13" ht="30" customHeight="1" x14ac:dyDescent="0.3">
      <c r="A2666" s="27">
        <f t="shared" si="16"/>
        <v>1084</v>
      </c>
      <c r="B2666" s="31">
        <v>44819</v>
      </c>
      <c r="C2666" s="31">
        <v>44783</v>
      </c>
      <c r="D2666" s="19" t="s">
        <v>461</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57" t="s">
        <v>81</v>
      </c>
      <c r="K2666" s="51" t="str">
        <f ca="1">LeaveTracker[[#This Row],[Days]]&amp;" "&amp;LeaveTracker[[#This Row],[Type of Leave]]</f>
        <v>1 SL</v>
      </c>
      <c r="L2666" s="23">
        <f ca="1">NETWORKDAYS(LeaveTracker[[#This Row],[Start Date]],LeaveTracker[[#This Row],[End Date]],lstHolidays)</f>
        <v>1</v>
      </c>
      <c r="M2666" s="27"/>
    </row>
    <row r="2667" spans="1:13" ht="30" customHeight="1" x14ac:dyDescent="0.3">
      <c r="A2667" s="27">
        <f t="shared" si="16"/>
        <v>1085</v>
      </c>
      <c r="B2667" s="31">
        <v>44819</v>
      </c>
      <c r="C2667" s="31">
        <v>44784</v>
      </c>
      <c r="D2667" s="19" t="s">
        <v>1272</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57" t="s">
        <v>299</v>
      </c>
      <c r="J2667" s="43" t="s">
        <v>1007</v>
      </c>
      <c r="K2667" s="51" t="str">
        <f ca="1">LeaveTracker[[#This Row],[Days]]&amp;" "&amp;LeaveTracker[[#This Row],[Type of Leave]]</f>
        <v>3 OTHER</v>
      </c>
      <c r="L2667" s="23">
        <f ca="1">NETWORKDAYS(LeaveTracker[[#This Row],[Start Date]],LeaveTracker[[#This Row],[End Date]],lstHolidays)</f>
        <v>3</v>
      </c>
      <c r="M2667" s="27"/>
    </row>
    <row r="2668" spans="1:13" ht="30" customHeight="1" x14ac:dyDescent="0.3">
      <c r="A2668" s="27">
        <f t="shared" si="16"/>
        <v>1086</v>
      </c>
      <c r="B2668" s="31">
        <v>44819</v>
      </c>
      <c r="C2668" s="31">
        <v>44778</v>
      </c>
      <c r="D2668" s="19" t="s">
        <v>801</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57" t="s">
        <v>81</v>
      </c>
      <c r="K2668" s="51" t="str">
        <f ca="1">LeaveTracker[[#This Row],[Days]]&amp;" "&amp;LeaveTracker[[#This Row],[Type of Leave]]</f>
        <v>1 SL</v>
      </c>
      <c r="L2668" s="23">
        <f ca="1">NETWORKDAYS(LeaveTracker[[#This Row],[Start Date]],LeaveTracker[[#This Row],[End Date]],lstHolidays)</f>
        <v>1</v>
      </c>
      <c r="M2668" s="27"/>
    </row>
    <row r="2669" spans="1:13" ht="30" customHeight="1" x14ac:dyDescent="0.3">
      <c r="A2669" s="27">
        <f t="shared" si="16"/>
        <v>1087</v>
      </c>
      <c r="B2669" s="31">
        <v>44819</v>
      </c>
      <c r="C2669" s="31">
        <v>44778</v>
      </c>
      <c r="D2669" s="19" t="s">
        <v>1276</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57" t="s">
        <v>82</v>
      </c>
      <c r="K2669" s="51" t="str">
        <f ca="1">LeaveTracker[[#This Row],[Days]]&amp;" "&amp;LeaveTracker[[#This Row],[Type of Leave]]</f>
        <v>1 VL</v>
      </c>
      <c r="L2669" s="23">
        <f ca="1">NETWORKDAYS(LeaveTracker[[#This Row],[Start Date]],LeaveTracker[[#This Row],[End Date]],lstHolidays)</f>
        <v>1</v>
      </c>
      <c r="M2669" s="27"/>
    </row>
    <row r="2670" spans="1:13" ht="30" customHeight="1" x14ac:dyDescent="0.3">
      <c r="A2670" s="27">
        <f t="shared" si="16"/>
        <v>1088</v>
      </c>
      <c r="B2670" s="31">
        <v>44819</v>
      </c>
      <c r="C2670" s="31">
        <v>44774</v>
      </c>
      <c r="D2670" s="19" t="s">
        <v>475</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57" t="s">
        <v>81</v>
      </c>
      <c r="K2670" s="51" t="str">
        <f ca="1">LeaveTracker[[#This Row],[Days]]&amp;" "&amp;LeaveTracker[[#This Row],[Type of Leave]]</f>
        <v>4 SL</v>
      </c>
      <c r="L2670" s="23">
        <f ca="1">NETWORKDAYS(LeaveTracker[[#This Row],[Start Date]],LeaveTracker[[#This Row],[End Date]],lstHolidays)</f>
        <v>4</v>
      </c>
      <c r="M2670" s="27"/>
    </row>
    <row r="2671" spans="1:13" ht="30" customHeight="1" x14ac:dyDescent="0.3">
      <c r="A2671" s="27">
        <f t="shared" si="16"/>
        <v>1089</v>
      </c>
      <c r="B2671" s="31">
        <v>44819</v>
      </c>
      <c r="C2671" s="31">
        <v>44777</v>
      </c>
      <c r="D2671" s="19" t="s">
        <v>475</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57" t="s">
        <v>81</v>
      </c>
      <c r="K2671" s="51" t="str">
        <f ca="1">LeaveTracker[[#This Row],[Days]]&amp;" "&amp;LeaveTracker[[#This Row],[Type of Leave]]</f>
        <v>2 SL</v>
      </c>
      <c r="L2671" s="23">
        <f ca="1">NETWORKDAYS(LeaveTracker[[#This Row],[Start Date]],LeaveTracker[[#This Row],[End Date]],lstHolidays)</f>
        <v>2</v>
      </c>
      <c r="M2671" s="27"/>
    </row>
    <row r="2672" spans="1:13" ht="30" customHeight="1" x14ac:dyDescent="0.3">
      <c r="A2672" s="27">
        <f t="shared" si="16"/>
        <v>1090</v>
      </c>
      <c r="B2672" s="31">
        <v>44819</v>
      </c>
      <c r="C2672" s="31">
        <v>44795</v>
      </c>
      <c r="D2672" s="19" t="s">
        <v>1052</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57" t="s">
        <v>81</v>
      </c>
      <c r="K2672" s="51" t="str">
        <f ca="1">LeaveTracker[[#This Row],[Days]]&amp;" "&amp;LeaveTracker[[#This Row],[Type of Leave]]</f>
        <v>1 SL</v>
      </c>
      <c r="L2672" s="23">
        <f ca="1">NETWORKDAYS(LeaveTracker[[#This Row],[Start Date]],LeaveTracker[[#This Row],[End Date]],lstHolidays)</f>
        <v>1</v>
      </c>
      <c r="M2672" s="27"/>
    </row>
    <row r="2673" spans="1:13" ht="30" customHeight="1" x14ac:dyDescent="0.3">
      <c r="A2673" s="27">
        <f t="shared" si="16"/>
        <v>1091</v>
      </c>
      <c r="B2673" s="31">
        <v>44819</v>
      </c>
      <c r="C2673" s="31">
        <v>44792</v>
      </c>
      <c r="D2673" s="19" t="s">
        <v>524</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57" t="s">
        <v>299</v>
      </c>
      <c r="J2673" s="43" t="s">
        <v>1038</v>
      </c>
      <c r="K2673" s="51" t="str">
        <f ca="1">LeaveTracker[[#This Row],[Days]]&amp;" "&amp;LeaveTracker[[#This Row],[Type of Leave]]</f>
        <v>1 OTHER</v>
      </c>
      <c r="L2673" s="23">
        <f ca="1">NETWORKDAYS(LeaveTracker[[#This Row],[Start Date]],LeaveTracker[[#This Row],[End Date]],lstHolidays)</f>
        <v>1</v>
      </c>
      <c r="M2673" s="27"/>
    </row>
    <row r="2674" spans="1:13" ht="30"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57" t="s">
        <v>81</v>
      </c>
      <c r="K2674" s="51" t="str">
        <f ca="1">LeaveTracker[[#This Row],[Days]]&amp;" "&amp;LeaveTracker[[#This Row],[Type of Leave]]</f>
        <v>1 SL</v>
      </c>
      <c r="L2674" s="23">
        <f ca="1">NETWORKDAYS(LeaveTracker[[#This Row],[Start Date]],LeaveTracker[[#This Row],[End Date]],lstHolidays)</f>
        <v>1</v>
      </c>
      <c r="M2674" s="27"/>
    </row>
    <row r="2675" spans="1:13" ht="30" customHeight="1" x14ac:dyDescent="0.3">
      <c r="A2675" s="27">
        <f t="shared" si="16"/>
        <v>1093</v>
      </c>
      <c r="B2675" s="31">
        <v>44819</v>
      </c>
      <c r="C2675" s="31">
        <v>44743</v>
      </c>
      <c r="D2675" s="19" t="s">
        <v>1279</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57" t="s">
        <v>299</v>
      </c>
      <c r="J2675" s="43" t="s">
        <v>693</v>
      </c>
      <c r="K2675" s="51" t="str">
        <f ca="1">LeaveTracker[[#This Row],[Days]]&amp;" "&amp;LeaveTracker[[#This Row],[Type of Leave]]</f>
        <v>0 OTHER</v>
      </c>
      <c r="L2675" s="23">
        <f ca="1">NETWORKDAYS(LeaveTracker[[#This Row],[Start Date]],LeaveTracker[[#This Row],[End Date]],lstHolidays)</f>
        <v>0</v>
      </c>
      <c r="M2675" s="27"/>
    </row>
    <row r="2676" spans="1:13" ht="30"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57" t="s">
        <v>81</v>
      </c>
      <c r="K2676" s="51" t="str">
        <f ca="1">LeaveTracker[[#This Row],[Days]]&amp;" "&amp;LeaveTracker[[#This Row],[Type of Leave]]</f>
        <v>1 SL</v>
      </c>
      <c r="L2676" s="23">
        <f ca="1">NETWORKDAYS(LeaveTracker[[#This Row],[Start Date]],LeaveTracker[[#This Row],[End Date]],lstHolidays)</f>
        <v>1</v>
      </c>
      <c r="M2676" s="27"/>
    </row>
    <row r="2677" spans="1:13" ht="30"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57" t="s">
        <v>81</v>
      </c>
      <c r="K2677" s="51" t="str">
        <f ca="1">LeaveTracker[[#This Row],[Days]]&amp;" "&amp;LeaveTracker[[#This Row],[Type of Leave]]</f>
        <v>1 SL</v>
      </c>
      <c r="L2677" s="23">
        <f ca="1">NETWORKDAYS(LeaveTracker[[#This Row],[Start Date]],LeaveTracker[[#This Row],[End Date]],lstHolidays)</f>
        <v>1</v>
      </c>
      <c r="M2677" s="27"/>
    </row>
    <row r="2678" spans="1:13" ht="30" customHeight="1" x14ac:dyDescent="0.3">
      <c r="A2678" s="27">
        <f t="shared" si="16"/>
        <v>1095</v>
      </c>
      <c r="B2678" s="31">
        <v>44819</v>
      </c>
      <c r="C2678" s="31">
        <v>44819</v>
      </c>
      <c r="D2678" s="19" t="s">
        <v>288</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57" t="s">
        <v>299</v>
      </c>
      <c r="J2678" s="43" t="s">
        <v>693</v>
      </c>
      <c r="K2678" s="51" t="str">
        <f ca="1">LeaveTracker[[#This Row],[Days]]&amp;" "&amp;LeaveTracker[[#This Row],[Type of Leave]]</f>
        <v>0 OTHER</v>
      </c>
      <c r="L2678" s="23">
        <f ca="1">NETWORKDAYS(LeaveTracker[[#This Row],[Start Date]],LeaveTracker[[#This Row],[End Date]],lstHolidays)</f>
        <v>0</v>
      </c>
      <c r="M2678" s="27"/>
    </row>
    <row r="2679" spans="1:13" ht="30" customHeight="1" x14ac:dyDescent="0.3">
      <c r="A2679" s="27">
        <f t="shared" si="16"/>
        <v>1096</v>
      </c>
      <c r="B2679" s="31">
        <v>44831</v>
      </c>
      <c r="C2679" s="31">
        <v>44796</v>
      </c>
      <c r="D2679" s="19" t="s">
        <v>1059</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57" t="s">
        <v>81</v>
      </c>
      <c r="K2679" s="51" t="str">
        <f ca="1">LeaveTracker[[#This Row],[Days]]&amp;" "&amp;LeaveTracker[[#This Row],[Type of Leave]]</f>
        <v>1 SL</v>
      </c>
      <c r="L2679" s="23">
        <f ca="1">NETWORKDAYS(LeaveTracker[[#This Row],[Start Date]],LeaveTracker[[#This Row],[End Date]],lstHolidays)</f>
        <v>1</v>
      </c>
      <c r="M2679" s="27"/>
    </row>
    <row r="2680" spans="1:13" ht="30" customHeight="1" x14ac:dyDescent="0.3">
      <c r="A2680" s="27">
        <f t="shared" si="16"/>
        <v>1097</v>
      </c>
      <c r="B2680" s="31">
        <v>44831</v>
      </c>
      <c r="C2680" s="31">
        <v>44795</v>
      </c>
      <c r="D2680" s="19" t="s">
        <v>396</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57" t="s">
        <v>299</v>
      </c>
      <c r="J2680" s="43" t="s">
        <v>1006</v>
      </c>
      <c r="K2680" s="51" t="str">
        <f ca="1">LeaveTracker[[#This Row],[Days]]&amp;" "&amp;LeaveTracker[[#This Row],[Type of Leave]]</f>
        <v>1 OTHER</v>
      </c>
      <c r="L2680" s="23">
        <f ca="1">NETWORKDAYS(LeaveTracker[[#This Row],[Start Date]],LeaveTracker[[#This Row],[End Date]],lstHolidays)</f>
        <v>1</v>
      </c>
      <c r="M2680" s="27"/>
    </row>
    <row r="2681" spans="1:13" ht="30" customHeight="1" x14ac:dyDescent="0.3">
      <c r="A2681" s="27">
        <f t="shared" si="16"/>
        <v>1098</v>
      </c>
      <c r="B2681" s="31">
        <v>44831</v>
      </c>
      <c r="C2681" s="31">
        <v>44795</v>
      </c>
      <c r="D2681" s="19" t="s">
        <v>396</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57" t="s">
        <v>299</v>
      </c>
      <c r="J2681" s="43" t="s">
        <v>1006</v>
      </c>
      <c r="K2681" s="51" t="str">
        <f ca="1">LeaveTracker[[#This Row],[Days]]&amp;" "&amp;LeaveTracker[[#This Row],[Type of Leave]]</f>
        <v>1 OTHER</v>
      </c>
      <c r="L2681" s="23">
        <f ca="1">NETWORKDAYS(LeaveTracker[[#This Row],[Start Date]],LeaveTracker[[#This Row],[End Date]],lstHolidays)</f>
        <v>1</v>
      </c>
      <c r="M2681" s="27"/>
    </row>
    <row r="2682" spans="1:13" ht="30" customHeight="1" x14ac:dyDescent="0.3">
      <c r="A2682" s="27">
        <f t="shared" si="16"/>
        <v>1099</v>
      </c>
      <c r="B2682" s="31">
        <v>44831</v>
      </c>
      <c r="C2682" s="31">
        <v>44798</v>
      </c>
      <c r="D2682" s="19" t="s">
        <v>1081</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57" t="s">
        <v>81</v>
      </c>
      <c r="K2682" s="51" t="str">
        <f ca="1">LeaveTracker[[#This Row],[Days]]&amp;" "&amp;LeaveTracker[[#This Row],[Type of Leave]]</f>
        <v>1 SL</v>
      </c>
      <c r="L2682" s="23">
        <f ca="1">NETWORKDAYS(LeaveTracker[[#This Row],[Start Date]],LeaveTracker[[#This Row],[End Date]],lstHolidays)</f>
        <v>1</v>
      </c>
      <c r="M2682" s="27"/>
    </row>
    <row r="2683" spans="1:13" ht="30" customHeight="1" x14ac:dyDescent="0.3">
      <c r="A2683" s="27">
        <f t="shared" si="16"/>
        <v>1100</v>
      </c>
      <c r="B2683" s="31">
        <v>44831</v>
      </c>
      <c r="C2683" s="31">
        <v>44799</v>
      </c>
      <c r="D2683" s="19" t="s">
        <v>524</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57" t="s">
        <v>299</v>
      </c>
      <c r="J2683" s="43" t="s">
        <v>1006</v>
      </c>
      <c r="K2683" s="51" t="str">
        <f ca="1">LeaveTracker[[#This Row],[Days]]&amp;" "&amp;LeaveTracker[[#This Row],[Type of Leave]]</f>
        <v>1 OTHER</v>
      </c>
      <c r="L2683" s="23">
        <f ca="1">NETWORKDAYS(LeaveTracker[[#This Row],[Start Date]],LeaveTracker[[#This Row],[End Date]],lstHolidays)</f>
        <v>1</v>
      </c>
      <c r="M2683" s="27"/>
    </row>
    <row r="2684" spans="1:13" ht="30" customHeight="1" x14ac:dyDescent="0.3">
      <c r="A2684" s="27">
        <f t="shared" si="16"/>
        <v>1101</v>
      </c>
      <c r="B2684" s="31">
        <v>44831</v>
      </c>
      <c r="C2684" s="31">
        <v>44799</v>
      </c>
      <c r="D2684" s="19" t="s">
        <v>473</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57" t="s">
        <v>299</v>
      </c>
      <c r="J2684" s="43" t="s">
        <v>1006</v>
      </c>
      <c r="K2684" s="51" t="str">
        <f ca="1">LeaveTracker[[#This Row],[Days]]&amp;" "&amp;LeaveTracker[[#This Row],[Type of Leave]]</f>
        <v>1 OTHER</v>
      </c>
      <c r="L2684" s="23">
        <f ca="1">NETWORKDAYS(LeaveTracker[[#This Row],[Start Date]],LeaveTracker[[#This Row],[End Date]],lstHolidays)</f>
        <v>1</v>
      </c>
      <c r="M2684" s="27"/>
    </row>
    <row r="2685" spans="1:13" ht="30" customHeight="1" x14ac:dyDescent="0.3">
      <c r="A2685" s="27">
        <f t="shared" si="16"/>
        <v>1102</v>
      </c>
      <c r="B2685" s="31">
        <v>44831</v>
      </c>
      <c r="C2685" s="31">
        <v>44799</v>
      </c>
      <c r="D2685" s="19" t="s">
        <v>473</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57" t="s">
        <v>299</v>
      </c>
      <c r="J2685" s="43" t="s">
        <v>1006</v>
      </c>
      <c r="K2685" s="51" t="str">
        <f ca="1">LeaveTracker[[#This Row],[Days]]&amp;" "&amp;LeaveTracker[[#This Row],[Type of Leave]]</f>
        <v>1 OTHER</v>
      </c>
      <c r="L2685" s="23">
        <f ca="1">NETWORKDAYS(LeaveTracker[[#This Row],[Start Date]],LeaveTracker[[#This Row],[End Date]],lstHolidays)</f>
        <v>1</v>
      </c>
      <c r="M2685" s="27"/>
    </row>
    <row r="2686" spans="1:13" ht="30" customHeight="1" x14ac:dyDescent="0.3">
      <c r="A2686" s="27">
        <f t="shared" si="16"/>
        <v>1103</v>
      </c>
      <c r="B2686" s="31">
        <v>44831</v>
      </c>
      <c r="C2686" s="31">
        <v>44769</v>
      </c>
      <c r="D2686" s="19" t="s">
        <v>877</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57" t="s">
        <v>81</v>
      </c>
      <c r="K2686" s="51" t="str">
        <f ca="1">LeaveTracker[[#This Row],[Days]]&amp;" "&amp;LeaveTracker[[#This Row],[Type of Leave]]</f>
        <v>1 SL</v>
      </c>
      <c r="L2686" s="23">
        <f ca="1">NETWORKDAYS(LeaveTracker[[#This Row],[Start Date]],LeaveTracker[[#This Row],[End Date]],lstHolidays)</f>
        <v>1</v>
      </c>
      <c r="M2686" s="27"/>
    </row>
    <row r="2687" spans="1:13" ht="30" customHeight="1" x14ac:dyDescent="0.3">
      <c r="A2687" s="27">
        <f t="shared" si="16"/>
        <v>1104</v>
      </c>
      <c r="B2687" s="31">
        <v>44831</v>
      </c>
      <c r="C2687" s="31">
        <v>44798</v>
      </c>
      <c r="D2687" s="19" t="s">
        <v>527</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57" t="s">
        <v>82</v>
      </c>
      <c r="K2687" s="51" t="str">
        <f ca="1">LeaveTracker[[#This Row],[Days]]&amp;" "&amp;LeaveTracker[[#This Row],[Type of Leave]]</f>
        <v>1 VL</v>
      </c>
      <c r="L2687" s="23">
        <f ca="1">NETWORKDAYS(LeaveTracker[[#This Row],[Start Date]],LeaveTracker[[#This Row],[End Date]],lstHolidays)</f>
        <v>1</v>
      </c>
      <c r="M2687" s="27"/>
    </row>
    <row r="2688" spans="1:13" ht="30" customHeight="1" x14ac:dyDescent="0.3">
      <c r="A2688" s="27">
        <f t="shared" si="16"/>
        <v>1105</v>
      </c>
      <c r="B2688" s="31">
        <v>44831</v>
      </c>
      <c r="C2688" s="31">
        <v>44798</v>
      </c>
      <c r="D2688" s="19" t="s">
        <v>779</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57" t="s">
        <v>81</v>
      </c>
      <c r="J2688" s="43" t="s">
        <v>1025</v>
      </c>
      <c r="K2688" s="51" t="str">
        <f ca="1">LeaveTracker[[#This Row],[Days]]&amp;" "&amp;LeaveTracker[[#This Row],[Type of Leave]]</f>
        <v>2 SL</v>
      </c>
      <c r="L2688" s="23">
        <f ca="1">NETWORKDAYS(LeaveTracker[[#This Row],[Start Date]],LeaveTracker[[#This Row],[End Date]],lstHolidays)</f>
        <v>2</v>
      </c>
      <c r="M2688" s="27"/>
    </row>
    <row r="2689" spans="1:13" ht="30" customHeight="1" x14ac:dyDescent="0.3">
      <c r="A2689" s="27">
        <v>1105</v>
      </c>
      <c r="B2689" s="31">
        <v>44831</v>
      </c>
      <c r="C2689" s="31">
        <v>44798</v>
      </c>
      <c r="D2689" s="19" t="s">
        <v>779</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57" t="s">
        <v>81</v>
      </c>
      <c r="J2689" s="43" t="s">
        <v>1025</v>
      </c>
      <c r="K2689" s="51" t="str">
        <f ca="1">LeaveTracker[[#This Row],[Days]]&amp;" "&amp;LeaveTracker[[#This Row],[Type of Leave]]</f>
        <v>2 SL</v>
      </c>
      <c r="L2689" s="23">
        <f ca="1">NETWORKDAYS(LeaveTracker[[#This Row],[Start Date]],LeaveTracker[[#This Row],[End Date]],lstHolidays)</f>
        <v>2</v>
      </c>
      <c r="M2689" s="27"/>
    </row>
    <row r="2690" spans="1:13" ht="30" customHeight="1" x14ac:dyDescent="0.3">
      <c r="A2690" s="27">
        <f t="shared" si="16"/>
        <v>1106</v>
      </c>
      <c r="B2690" s="31">
        <v>44831</v>
      </c>
      <c r="C2690" s="31">
        <v>44799</v>
      </c>
      <c r="D2690" s="19" t="s">
        <v>877</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57" t="s">
        <v>81</v>
      </c>
      <c r="K2690" s="51" t="str">
        <f ca="1">LeaveTracker[[#This Row],[Days]]&amp;" "&amp;LeaveTracker[[#This Row],[Type of Leave]]</f>
        <v>1 SL</v>
      </c>
      <c r="L2690" s="23">
        <f ca="1">NETWORKDAYS(LeaveTracker[[#This Row],[Start Date]],LeaveTracker[[#This Row],[End Date]],lstHolidays)</f>
        <v>1</v>
      </c>
      <c r="M2690" s="27"/>
    </row>
    <row r="2691" spans="1:13" ht="30" customHeight="1" x14ac:dyDescent="0.3">
      <c r="A2691" s="27">
        <v>1106</v>
      </c>
      <c r="B2691" s="31">
        <v>44831</v>
      </c>
      <c r="C2691" s="31">
        <v>44799</v>
      </c>
      <c r="D2691" s="19" t="s">
        <v>877</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57" t="s">
        <v>81</v>
      </c>
      <c r="K2691" s="51" t="str">
        <f ca="1">LeaveTracker[[#This Row],[Days]]&amp;" "&amp;LeaveTracker[[#This Row],[Type of Leave]]</f>
        <v>1 SL</v>
      </c>
      <c r="L2691" s="23">
        <f ca="1">NETWORKDAYS(LeaveTracker[[#This Row],[Start Date]],LeaveTracker[[#This Row],[End Date]],lstHolidays)</f>
        <v>1</v>
      </c>
      <c r="M2691" s="27"/>
    </row>
    <row r="2692" spans="1:13" ht="30" customHeight="1" x14ac:dyDescent="0.3">
      <c r="A2692" s="27">
        <f t="shared" si="16"/>
        <v>1107</v>
      </c>
      <c r="B2692" s="31">
        <v>44831</v>
      </c>
      <c r="C2692" s="31">
        <v>44798</v>
      </c>
      <c r="D2692" s="19" t="s">
        <v>877</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57" t="s">
        <v>81</v>
      </c>
      <c r="K2692" s="51" t="str">
        <f ca="1">LeaveTracker[[#This Row],[Days]]&amp;" "&amp;LeaveTracker[[#This Row],[Type of Leave]]</f>
        <v>3 SL</v>
      </c>
      <c r="L2692" s="23">
        <f ca="1">NETWORKDAYS(LeaveTracker[[#This Row],[Start Date]],LeaveTracker[[#This Row],[End Date]],lstHolidays)</f>
        <v>3</v>
      </c>
      <c r="M2692" s="27"/>
    </row>
    <row r="2693" spans="1:13" ht="30" customHeight="1" x14ac:dyDescent="0.3">
      <c r="A2693" s="27">
        <f t="shared" si="16"/>
        <v>1108</v>
      </c>
      <c r="B2693" s="31">
        <v>44831</v>
      </c>
      <c r="C2693" s="31">
        <v>44783</v>
      </c>
      <c r="D2693" s="19" t="s">
        <v>527</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57" t="s">
        <v>299</v>
      </c>
      <c r="J2693" s="43" t="s">
        <v>1006</v>
      </c>
      <c r="K2693" s="51" t="str">
        <f ca="1">LeaveTracker[[#This Row],[Days]]&amp;" "&amp;LeaveTracker[[#This Row],[Type of Leave]]</f>
        <v>1 OTHER</v>
      </c>
      <c r="L2693" s="23">
        <f ca="1">NETWORKDAYS(LeaveTracker[[#This Row],[Start Date]],LeaveTracker[[#This Row],[End Date]],lstHolidays)</f>
        <v>1</v>
      </c>
      <c r="M2693" s="27"/>
    </row>
    <row r="2694" spans="1:13" ht="30" customHeight="1" x14ac:dyDescent="0.3">
      <c r="A2694" s="27">
        <f t="shared" si="16"/>
        <v>1109</v>
      </c>
      <c r="B2694" s="31">
        <v>44831</v>
      </c>
      <c r="C2694" s="31">
        <v>44782</v>
      </c>
      <c r="D2694" s="19" t="s">
        <v>779</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57" t="s">
        <v>81</v>
      </c>
      <c r="K2694" s="51" t="str">
        <f ca="1">LeaveTracker[[#This Row],[Days]]&amp;" "&amp;LeaveTracker[[#This Row],[Type of Leave]]</f>
        <v>1 SL</v>
      </c>
      <c r="L2694" s="23">
        <f ca="1">NETWORKDAYS(LeaveTracker[[#This Row],[Start Date]],LeaveTracker[[#This Row],[End Date]],lstHolidays)</f>
        <v>1</v>
      </c>
      <c r="M2694" s="27"/>
    </row>
    <row r="2695" spans="1:13" ht="30" customHeight="1" x14ac:dyDescent="0.3">
      <c r="A2695" s="27">
        <f t="shared" si="16"/>
        <v>1110</v>
      </c>
      <c r="B2695" s="31">
        <v>44831</v>
      </c>
      <c r="C2695" s="31">
        <v>44783</v>
      </c>
      <c r="D2695" s="19" t="s">
        <v>881</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57" t="s">
        <v>81</v>
      </c>
      <c r="K2695" s="51" t="str">
        <f ca="1">LeaveTracker[[#This Row],[Days]]&amp;" "&amp;LeaveTracker[[#This Row],[Type of Leave]]</f>
        <v>1 SL</v>
      </c>
      <c r="L2695" s="23">
        <f ca="1">NETWORKDAYS(LeaveTracker[[#This Row],[Start Date]],LeaveTracker[[#This Row],[End Date]],lstHolidays)</f>
        <v>1</v>
      </c>
      <c r="M2695" s="27"/>
    </row>
    <row r="2696" spans="1:13" ht="30" customHeight="1" x14ac:dyDescent="0.3">
      <c r="A2696" s="27">
        <v>1110</v>
      </c>
      <c r="B2696" s="31">
        <v>44831</v>
      </c>
      <c r="C2696" s="31">
        <v>44783</v>
      </c>
      <c r="D2696" s="19" t="s">
        <v>881</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57" t="s">
        <v>81</v>
      </c>
      <c r="K2696" s="51" t="str">
        <f ca="1">LeaveTracker[[#This Row],[Days]]&amp;" "&amp;LeaveTracker[[#This Row],[Type of Leave]]</f>
        <v>2 SL</v>
      </c>
      <c r="L2696" s="23">
        <f ca="1">NETWORKDAYS(LeaveTracker[[#This Row],[Start Date]],LeaveTracker[[#This Row],[End Date]],lstHolidays)</f>
        <v>2</v>
      </c>
      <c r="M2696" s="27"/>
    </row>
    <row r="2697" spans="1:13" ht="30" customHeight="1" x14ac:dyDescent="0.3">
      <c r="A2697" s="27">
        <f t="shared" si="16"/>
        <v>1111</v>
      </c>
      <c r="B2697" s="31">
        <v>44831</v>
      </c>
      <c r="C2697" s="31">
        <v>44778</v>
      </c>
      <c r="D2697" s="19" t="s">
        <v>877</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57" t="s">
        <v>81</v>
      </c>
      <c r="K2697" s="51" t="str">
        <f ca="1">LeaveTracker[[#This Row],[Days]]&amp;" "&amp;LeaveTracker[[#This Row],[Type of Leave]]</f>
        <v>1 SL</v>
      </c>
      <c r="L2697" s="23">
        <f ca="1">NETWORKDAYS(LeaveTracker[[#This Row],[Start Date]],LeaveTracker[[#This Row],[End Date]],lstHolidays)</f>
        <v>1</v>
      </c>
      <c r="M2697" s="27"/>
    </row>
    <row r="2698" spans="1:13" ht="30" customHeight="1" x14ac:dyDescent="0.3">
      <c r="A2698" s="27">
        <f t="shared" si="16"/>
        <v>1112</v>
      </c>
      <c r="B2698" s="31">
        <v>44831</v>
      </c>
      <c r="C2698" s="31">
        <v>44817</v>
      </c>
      <c r="D2698" s="19" t="s">
        <v>611</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57" t="s">
        <v>81</v>
      </c>
      <c r="K2698" s="51" t="str">
        <f ca="1">LeaveTracker[[#This Row],[Days]]&amp;" "&amp;LeaveTracker[[#This Row],[Type of Leave]]</f>
        <v>1 SL</v>
      </c>
      <c r="L2698" s="23">
        <f ca="1">NETWORKDAYS(LeaveTracker[[#This Row],[Start Date]],LeaveTracker[[#This Row],[End Date]],lstHolidays)</f>
        <v>1</v>
      </c>
      <c r="M2698" s="27"/>
    </row>
    <row r="2699" spans="1:13" ht="30" customHeight="1" x14ac:dyDescent="0.3">
      <c r="A2699" s="27">
        <f t="shared" si="16"/>
        <v>1113</v>
      </c>
      <c r="B2699" s="31">
        <v>44831</v>
      </c>
      <c r="C2699" s="31">
        <v>44816</v>
      </c>
      <c r="D2699" s="19" t="s">
        <v>484</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57" t="s">
        <v>82</v>
      </c>
      <c r="K2699" s="51" t="str">
        <f ca="1">LeaveTracker[[#This Row],[Days]]&amp;" "&amp;LeaveTracker[[#This Row],[Type of Leave]]</f>
        <v>1 VL</v>
      </c>
      <c r="L2699" s="23">
        <f ca="1">NETWORKDAYS(LeaveTracker[[#This Row],[Start Date]],LeaveTracker[[#This Row],[End Date]],lstHolidays)</f>
        <v>1</v>
      </c>
      <c r="M2699" s="27"/>
    </row>
    <row r="2700" spans="1:13" ht="30" customHeight="1" x14ac:dyDescent="0.3">
      <c r="A2700" s="27">
        <f t="shared" si="16"/>
        <v>1114</v>
      </c>
      <c r="B2700" s="31">
        <v>44831</v>
      </c>
      <c r="C2700" s="31">
        <v>44812</v>
      </c>
      <c r="D2700" s="19" t="s">
        <v>279</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57" t="s">
        <v>299</v>
      </c>
      <c r="J2700" s="43" t="s">
        <v>1006</v>
      </c>
      <c r="K2700" s="51" t="str">
        <f ca="1">LeaveTracker[[#This Row],[Days]]&amp;" "&amp;LeaveTracker[[#This Row],[Type of Leave]]</f>
        <v>0 OTHER</v>
      </c>
      <c r="L2700" s="23">
        <f ca="1">NETWORKDAYS(LeaveTracker[[#This Row],[Start Date]],LeaveTracker[[#This Row],[End Date]],lstHolidays)</f>
        <v>0</v>
      </c>
      <c r="M2700" s="27"/>
    </row>
    <row r="2701" spans="1:13" ht="30" customHeight="1" x14ac:dyDescent="0.3">
      <c r="A2701" s="27">
        <f t="shared" si="16"/>
        <v>1115</v>
      </c>
      <c r="B2701" s="31">
        <v>44831</v>
      </c>
      <c r="C2701" s="31">
        <v>44804</v>
      </c>
      <c r="D2701" s="19" t="s">
        <v>1283</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57" t="s">
        <v>299</v>
      </c>
      <c r="J2701" s="43" t="s">
        <v>1025</v>
      </c>
      <c r="K2701" s="51" t="str">
        <f ca="1">LeaveTracker[[#This Row],[Days]]&amp;" "&amp;LeaveTracker[[#This Row],[Type of Leave]]</f>
        <v>6 OTHER</v>
      </c>
      <c r="L2701" s="23">
        <f ca="1">NETWORKDAYS(LeaveTracker[[#This Row],[Start Date]],LeaveTracker[[#This Row],[End Date]],lstHolidays)</f>
        <v>6</v>
      </c>
      <c r="M2701" s="27"/>
    </row>
    <row r="2702" spans="1:13" ht="30" customHeight="1" x14ac:dyDescent="0.3">
      <c r="A2702" s="27">
        <f t="shared" si="16"/>
        <v>1116</v>
      </c>
      <c r="B2702" s="31">
        <v>44831</v>
      </c>
      <c r="C2702" s="31">
        <v>44781</v>
      </c>
      <c r="D2702" s="19" t="s">
        <v>445</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57" t="s">
        <v>81</v>
      </c>
      <c r="K2702" s="51" t="str">
        <f ca="1">LeaveTracker[[#This Row],[Days]]&amp;" "&amp;LeaveTracker[[#This Row],[Type of Leave]]</f>
        <v>1 SL</v>
      </c>
      <c r="L2702" s="23">
        <f ca="1">NETWORKDAYS(LeaveTracker[[#This Row],[Start Date]],LeaveTracker[[#This Row],[End Date]],lstHolidays)</f>
        <v>1</v>
      </c>
      <c r="M2702" s="27"/>
    </row>
    <row r="2703" spans="1:13" ht="30" customHeight="1" x14ac:dyDescent="0.3">
      <c r="A2703" s="27">
        <f t="shared" si="16"/>
        <v>1117</v>
      </c>
      <c r="B2703" s="31">
        <v>44831</v>
      </c>
      <c r="C2703" s="31">
        <v>44819</v>
      </c>
      <c r="D2703" s="19" t="s">
        <v>781</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57" t="s">
        <v>82</v>
      </c>
      <c r="K2703" s="51" t="str">
        <f ca="1">LeaveTracker[[#This Row],[Days]]&amp;" "&amp;LeaveTracker[[#This Row],[Type of Leave]]</f>
        <v>2 VL</v>
      </c>
      <c r="L2703" s="23">
        <f ca="1">NETWORKDAYS(LeaveTracker[[#This Row],[Start Date]],LeaveTracker[[#This Row],[End Date]],lstHolidays)</f>
        <v>2</v>
      </c>
      <c r="M2703" s="27"/>
    </row>
    <row r="2704" spans="1:13" ht="30" customHeight="1" x14ac:dyDescent="0.3">
      <c r="A2704" s="27">
        <f t="shared" si="16"/>
        <v>1118</v>
      </c>
      <c r="B2704" s="31">
        <v>44831</v>
      </c>
      <c r="C2704" s="31">
        <v>44817</v>
      </c>
      <c r="D2704" s="19" t="s">
        <v>947</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57" t="s">
        <v>82</v>
      </c>
      <c r="K2704" s="51" t="str">
        <f ca="1">LeaveTracker[[#This Row],[Days]]&amp;" "&amp;LeaveTracker[[#This Row],[Type of Leave]]</f>
        <v>1 VL</v>
      </c>
      <c r="L2704" s="23">
        <f ca="1">NETWORKDAYS(LeaveTracker[[#This Row],[Start Date]],LeaveTracker[[#This Row],[End Date]],lstHolidays)</f>
        <v>1</v>
      </c>
      <c r="M2704" s="27"/>
    </row>
    <row r="2705" spans="1:13" ht="30" customHeight="1" x14ac:dyDescent="0.3">
      <c r="A2705" s="27">
        <v>1118</v>
      </c>
      <c r="B2705" s="31">
        <v>44831</v>
      </c>
      <c r="C2705" s="31">
        <v>44817</v>
      </c>
      <c r="D2705" s="19" t="s">
        <v>947</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57" t="s">
        <v>82</v>
      </c>
      <c r="K2705" s="51" t="str">
        <f ca="1">LeaveTracker[[#This Row],[Days]]&amp;" "&amp;LeaveTracker[[#This Row],[Type of Leave]]</f>
        <v>1 VL</v>
      </c>
      <c r="L2705" s="23">
        <f ca="1">NETWORKDAYS(LeaveTracker[[#This Row],[Start Date]],LeaveTracker[[#This Row],[End Date]],lstHolidays)</f>
        <v>1</v>
      </c>
      <c r="M2705" s="27"/>
    </row>
    <row r="2706" spans="1:13" ht="30" customHeight="1" x14ac:dyDescent="0.3">
      <c r="A2706" s="27">
        <v>1118</v>
      </c>
      <c r="B2706" s="31">
        <v>44831</v>
      </c>
      <c r="C2706" s="31">
        <v>44817</v>
      </c>
      <c r="D2706" s="19" t="s">
        <v>947</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57" t="s">
        <v>82</v>
      </c>
      <c r="K2706" s="51" t="str">
        <f ca="1">LeaveTracker[[#This Row],[Days]]&amp;" "&amp;LeaveTracker[[#This Row],[Type of Leave]]</f>
        <v>1 VL</v>
      </c>
      <c r="L2706" s="23">
        <f ca="1">NETWORKDAYS(LeaveTracker[[#This Row],[Start Date]],LeaveTracker[[#This Row],[End Date]],lstHolidays)</f>
        <v>1</v>
      </c>
      <c r="M2706" s="27"/>
    </row>
    <row r="2707" spans="1:13" ht="30" customHeight="1" x14ac:dyDescent="0.3">
      <c r="A2707" s="27">
        <f t="shared" si="16"/>
        <v>1119</v>
      </c>
      <c r="B2707" s="31">
        <v>44831</v>
      </c>
      <c r="C2707" s="31">
        <v>44817</v>
      </c>
      <c r="D2707" s="19" t="s">
        <v>695</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57" t="s">
        <v>81</v>
      </c>
      <c r="K2707" s="51" t="str">
        <f ca="1">LeaveTracker[[#This Row],[Days]]&amp;" "&amp;LeaveTracker[[#This Row],[Type of Leave]]</f>
        <v>1 SL</v>
      </c>
      <c r="L2707" s="23">
        <f ca="1">NETWORKDAYS(LeaveTracker[[#This Row],[Start Date]],LeaveTracker[[#This Row],[End Date]],lstHolidays)</f>
        <v>1</v>
      </c>
      <c r="M2707" s="27"/>
    </row>
    <row r="2708" spans="1:13" ht="30" customHeight="1" x14ac:dyDescent="0.3">
      <c r="A2708" s="27">
        <v>1119</v>
      </c>
      <c r="B2708" s="31">
        <v>44831</v>
      </c>
      <c r="C2708" s="31">
        <v>44817</v>
      </c>
      <c r="D2708" s="19" t="s">
        <v>695</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57" t="s">
        <v>81</v>
      </c>
      <c r="K2708" s="51" t="str">
        <f ca="1">LeaveTracker[[#This Row],[Days]]&amp;" "&amp;LeaveTracker[[#This Row],[Type of Leave]]</f>
        <v>5 SL</v>
      </c>
      <c r="L2708" s="23">
        <f ca="1">NETWORKDAYS(LeaveTracker[[#This Row],[Start Date]],LeaveTracker[[#This Row],[End Date]],lstHolidays)</f>
        <v>5</v>
      </c>
      <c r="M2708" s="27"/>
    </row>
    <row r="2709" spans="1:13" ht="30"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57" t="s">
        <v>81</v>
      </c>
      <c r="K2709" s="51" t="str">
        <f ca="1">LeaveTracker[[#This Row],[Days]]&amp;" "&amp;LeaveTracker[[#This Row],[Type of Leave]]</f>
        <v>5 SL</v>
      </c>
      <c r="L2709" s="23">
        <f ca="1">NETWORKDAYS(LeaveTracker[[#This Row],[Start Date]],LeaveTracker[[#This Row],[End Date]],lstHolidays)</f>
        <v>5</v>
      </c>
      <c r="M2709" s="27"/>
    </row>
    <row r="2710" spans="1:13" ht="30" customHeight="1" x14ac:dyDescent="0.3">
      <c r="A2710" s="27">
        <f t="shared" si="16"/>
        <v>1121</v>
      </c>
      <c r="B2710" s="31">
        <v>44831</v>
      </c>
      <c r="C2710" s="31">
        <v>44792</v>
      </c>
      <c r="D2710" s="19" t="s">
        <v>690</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57" t="s">
        <v>81</v>
      </c>
      <c r="K2710" s="51" t="str">
        <f ca="1">LeaveTracker[[#This Row],[Days]]&amp;" "&amp;LeaveTracker[[#This Row],[Type of Leave]]</f>
        <v>2 SL</v>
      </c>
      <c r="L2710" s="23">
        <f ca="1">NETWORKDAYS(LeaveTracker[[#This Row],[Start Date]],LeaveTracker[[#This Row],[End Date]],lstHolidays)</f>
        <v>2</v>
      </c>
      <c r="M2710" s="27"/>
    </row>
    <row r="2711" spans="1:13" ht="30" customHeight="1" x14ac:dyDescent="0.3">
      <c r="A2711" s="27">
        <f t="shared" si="16"/>
        <v>1122</v>
      </c>
      <c r="B2711" s="31">
        <v>44831</v>
      </c>
      <c r="C2711" s="31">
        <v>44791</v>
      </c>
      <c r="D2711" s="19" t="s">
        <v>829</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57" t="s">
        <v>81</v>
      </c>
      <c r="K2711" s="51" t="str">
        <f ca="1">LeaveTracker[[#This Row],[Days]]&amp;" "&amp;LeaveTracker[[#This Row],[Type of Leave]]</f>
        <v>2 SL</v>
      </c>
      <c r="L2711" s="23">
        <f ca="1">NETWORKDAYS(LeaveTracker[[#This Row],[Start Date]],LeaveTracker[[#This Row],[End Date]],lstHolidays)</f>
        <v>2</v>
      </c>
      <c r="M2711" s="27"/>
    </row>
    <row r="2712" spans="1:13" ht="30" customHeight="1" x14ac:dyDescent="0.3">
      <c r="A2712" s="27">
        <f t="shared" si="16"/>
        <v>1123</v>
      </c>
      <c r="B2712" s="31">
        <v>44831</v>
      </c>
      <c r="C2712" s="31">
        <v>44774</v>
      </c>
      <c r="D2712" s="19" t="s">
        <v>1286</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57" t="s">
        <v>82</v>
      </c>
      <c r="K2712" s="51" t="str">
        <f ca="1">LeaveTracker[[#This Row],[Days]]&amp;" "&amp;LeaveTracker[[#This Row],[Type of Leave]]</f>
        <v>1 VL</v>
      </c>
      <c r="L2712" s="23">
        <f ca="1">NETWORKDAYS(LeaveTracker[[#This Row],[Start Date]],LeaveTracker[[#This Row],[End Date]],lstHolidays)</f>
        <v>1</v>
      </c>
      <c r="M2712" s="27"/>
    </row>
    <row r="2713" spans="1:13" ht="30" customHeight="1" x14ac:dyDescent="0.3">
      <c r="A2713" s="27">
        <v>1123</v>
      </c>
      <c r="B2713" s="31">
        <v>44831</v>
      </c>
      <c r="C2713" s="31">
        <v>44774</v>
      </c>
      <c r="D2713" s="19" t="s">
        <v>1286</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57" t="s">
        <v>82</v>
      </c>
      <c r="K2713" s="51" t="str">
        <f ca="1">LeaveTracker[[#This Row],[Days]]&amp;" "&amp;LeaveTracker[[#This Row],[Type of Leave]]</f>
        <v>3 VL</v>
      </c>
      <c r="L2713" s="23">
        <f ca="1">NETWORKDAYS(LeaveTracker[[#This Row],[Start Date]],LeaveTracker[[#This Row],[End Date]],lstHolidays)</f>
        <v>3</v>
      </c>
      <c r="M2713" s="27"/>
    </row>
    <row r="2714" spans="1:13" ht="30" customHeight="1" x14ac:dyDescent="0.3">
      <c r="A2714" s="27">
        <f t="shared" si="16"/>
        <v>1124</v>
      </c>
      <c r="B2714" s="31">
        <v>44831</v>
      </c>
      <c r="C2714" s="31">
        <v>44790</v>
      </c>
      <c r="D2714" s="19" t="s">
        <v>466</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57" t="s">
        <v>82</v>
      </c>
      <c r="K2714" s="51" t="str">
        <f ca="1">LeaveTracker[[#This Row],[Days]]&amp;" "&amp;LeaveTracker[[#This Row],[Type of Leave]]</f>
        <v>2 VL</v>
      </c>
      <c r="L2714" s="23">
        <f ca="1">NETWORKDAYS(LeaveTracker[[#This Row],[Start Date]],LeaveTracker[[#This Row],[End Date]],lstHolidays)</f>
        <v>2</v>
      </c>
      <c r="M2714" s="27"/>
    </row>
    <row r="2715" spans="1:13" ht="30" customHeight="1" x14ac:dyDescent="0.3">
      <c r="A2715" s="27">
        <f t="shared" si="16"/>
        <v>1125</v>
      </c>
      <c r="B2715" s="31">
        <v>44831</v>
      </c>
      <c r="C2715" s="31">
        <v>44788</v>
      </c>
      <c r="D2715" s="19" t="s">
        <v>511</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57" t="s">
        <v>82</v>
      </c>
      <c r="K2715" s="51" t="str">
        <f ca="1">LeaveTracker[[#This Row],[Days]]&amp;" "&amp;LeaveTracker[[#This Row],[Type of Leave]]</f>
        <v>1 VL</v>
      </c>
      <c r="L2715" s="23">
        <f ca="1">NETWORKDAYS(LeaveTracker[[#This Row],[Start Date]],LeaveTracker[[#This Row],[End Date]],lstHolidays)</f>
        <v>1</v>
      </c>
      <c r="M2715" s="27"/>
    </row>
    <row r="2716" spans="1:13" ht="30" customHeight="1" x14ac:dyDescent="0.3">
      <c r="A2716" s="27">
        <f t="shared" si="16"/>
        <v>1126</v>
      </c>
      <c r="B2716" s="31">
        <v>44831</v>
      </c>
      <c r="C2716" s="31">
        <v>44789</v>
      </c>
      <c r="D2716" s="19" t="s">
        <v>511</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57" t="s">
        <v>299</v>
      </c>
      <c r="J2716" s="43" t="s">
        <v>1006</v>
      </c>
      <c r="K2716" s="51" t="str">
        <f ca="1">LeaveTracker[[#This Row],[Days]]&amp;" "&amp;LeaveTracker[[#This Row],[Type of Leave]]</f>
        <v>1 OTHER</v>
      </c>
      <c r="L2716" s="23">
        <f ca="1">NETWORKDAYS(LeaveTracker[[#This Row],[Start Date]],LeaveTracker[[#This Row],[End Date]],lstHolidays)</f>
        <v>1</v>
      </c>
      <c r="M2716" s="27"/>
    </row>
    <row r="2717" spans="1:13" ht="30" customHeight="1" x14ac:dyDescent="0.3">
      <c r="A2717" s="27">
        <f t="shared" si="16"/>
        <v>1127</v>
      </c>
      <c r="B2717" s="31">
        <v>44831</v>
      </c>
      <c r="C2717" s="31">
        <v>44782</v>
      </c>
      <c r="D2717" s="19" t="s">
        <v>521</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57" t="s">
        <v>81</v>
      </c>
      <c r="K2717" s="51" t="str">
        <f ca="1">LeaveTracker[[#This Row],[Days]]&amp;" "&amp;LeaveTracker[[#This Row],[Type of Leave]]</f>
        <v>2 SL</v>
      </c>
      <c r="L2717" s="23">
        <f ca="1">NETWORKDAYS(LeaveTracker[[#This Row],[Start Date]],LeaveTracker[[#This Row],[End Date]],lstHolidays)</f>
        <v>2</v>
      </c>
      <c r="M2717" s="27"/>
    </row>
    <row r="2718" spans="1:13" ht="30" customHeight="1" x14ac:dyDescent="0.3">
      <c r="A2718" s="27">
        <f t="shared" si="16"/>
        <v>1128</v>
      </c>
      <c r="B2718" s="31">
        <v>44831</v>
      </c>
      <c r="C2718" s="31">
        <v>44791</v>
      </c>
      <c r="D2718" s="19" t="s">
        <v>508</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57" t="s">
        <v>81</v>
      </c>
      <c r="K2718" s="51" t="str">
        <f ca="1">LeaveTracker[[#This Row],[Days]]&amp;" "&amp;LeaveTracker[[#This Row],[Type of Leave]]</f>
        <v>1 SL</v>
      </c>
      <c r="L2718" s="23">
        <f ca="1">NETWORKDAYS(LeaveTracker[[#This Row],[Start Date]],LeaveTracker[[#This Row],[End Date]],lstHolidays)</f>
        <v>1</v>
      </c>
      <c r="M2718" s="27"/>
    </row>
    <row r="2719" spans="1:13" ht="30" customHeight="1" x14ac:dyDescent="0.3">
      <c r="A2719" s="27">
        <f t="shared" si="16"/>
        <v>1129</v>
      </c>
      <c r="B2719" s="31">
        <v>44831</v>
      </c>
      <c r="C2719" s="31">
        <v>44791</v>
      </c>
      <c r="D2719" s="19" t="s">
        <v>1095</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57" t="s">
        <v>299</v>
      </c>
      <c r="J2719" s="43" t="s">
        <v>1006</v>
      </c>
      <c r="K2719" s="51" t="str">
        <f ca="1">LeaveTracker[[#This Row],[Days]]&amp;" "&amp;LeaveTracker[[#This Row],[Type of Leave]]</f>
        <v>1 OTHER</v>
      </c>
      <c r="L2719" s="23">
        <f ca="1">NETWORKDAYS(LeaveTracker[[#This Row],[Start Date]],LeaveTracker[[#This Row],[End Date]],lstHolidays)</f>
        <v>1</v>
      </c>
      <c r="M2719" s="27"/>
    </row>
    <row r="2720" spans="1:13" ht="30" customHeight="1" x14ac:dyDescent="0.3">
      <c r="A2720" s="27">
        <f t="shared" si="16"/>
        <v>1130</v>
      </c>
      <c r="B2720" s="31">
        <v>44831</v>
      </c>
      <c r="C2720" s="31">
        <v>44791</v>
      </c>
      <c r="D2720" s="19" t="s">
        <v>472</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57" t="s">
        <v>81</v>
      </c>
      <c r="K2720" s="51" t="str">
        <f ca="1">LeaveTracker[[#This Row],[Days]]&amp;" "&amp;LeaveTracker[[#This Row],[Type of Leave]]</f>
        <v>1 SL</v>
      </c>
      <c r="L2720" s="23">
        <f ca="1">NETWORKDAYS(LeaveTracker[[#This Row],[Start Date]],LeaveTracker[[#This Row],[End Date]],lstHolidays)</f>
        <v>1</v>
      </c>
      <c r="M2720" s="27"/>
    </row>
    <row r="2721" spans="1:13" ht="30" customHeight="1" x14ac:dyDescent="0.3">
      <c r="A2721" s="27">
        <f t="shared" si="16"/>
        <v>1131</v>
      </c>
      <c r="B2721" s="31">
        <v>44831</v>
      </c>
      <c r="C2721" s="31">
        <v>44791</v>
      </c>
      <c r="D2721" s="19" t="s">
        <v>751</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57" t="s">
        <v>81</v>
      </c>
      <c r="K2721" s="51" t="str">
        <f ca="1">LeaveTracker[[#This Row],[Days]]&amp;" "&amp;LeaveTracker[[#This Row],[Type of Leave]]</f>
        <v>3 SL</v>
      </c>
      <c r="L2721" s="23">
        <f ca="1">NETWORKDAYS(LeaveTracker[[#This Row],[Start Date]],LeaveTracker[[#This Row],[End Date]],lstHolidays)</f>
        <v>3</v>
      </c>
      <c r="M2721" s="27"/>
    </row>
    <row r="2722" spans="1:13" ht="30" customHeight="1" x14ac:dyDescent="0.3">
      <c r="A2722" s="27">
        <f t="shared" si="16"/>
        <v>1132</v>
      </c>
      <c r="B2722" s="31">
        <v>44831</v>
      </c>
      <c r="C2722" s="31">
        <v>44783</v>
      </c>
      <c r="D2722" s="19" t="s">
        <v>1287</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57" t="s">
        <v>299</v>
      </c>
      <c r="J2722" s="43" t="s">
        <v>1007</v>
      </c>
      <c r="K2722" s="51" t="str">
        <f ca="1">LeaveTracker[[#This Row],[Days]]&amp;" "&amp;LeaveTracker[[#This Row],[Type of Leave]]</f>
        <v>1 OTHER</v>
      </c>
      <c r="L2722" s="23">
        <f ca="1">NETWORKDAYS(LeaveTracker[[#This Row],[Start Date]],LeaveTracker[[#This Row],[End Date]],lstHolidays)</f>
        <v>1</v>
      </c>
      <c r="M2722" s="27"/>
    </row>
    <row r="2723" spans="1:13" ht="30" customHeight="1" x14ac:dyDescent="0.3">
      <c r="A2723" s="27">
        <v>1132</v>
      </c>
      <c r="B2723" s="31">
        <v>44831</v>
      </c>
      <c r="C2723" s="31">
        <v>44783</v>
      </c>
      <c r="D2723" s="19" t="s">
        <v>1287</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57" t="s">
        <v>299</v>
      </c>
      <c r="J2723" s="43" t="s">
        <v>1007</v>
      </c>
      <c r="K2723" s="51" t="str">
        <f ca="1">LeaveTracker[[#This Row],[Days]]&amp;" "&amp;LeaveTracker[[#This Row],[Type of Leave]]</f>
        <v>1 OTHER</v>
      </c>
      <c r="L2723" s="23">
        <f ca="1">NETWORKDAYS(LeaveTracker[[#This Row],[Start Date]],LeaveTracker[[#This Row],[End Date]],lstHolidays)</f>
        <v>1</v>
      </c>
      <c r="M2723" s="27"/>
    </row>
    <row r="2724" spans="1:13" ht="30" customHeight="1" x14ac:dyDescent="0.3">
      <c r="A2724" s="27">
        <f t="shared" si="16"/>
        <v>1133</v>
      </c>
      <c r="B2724" s="31">
        <v>44831</v>
      </c>
      <c r="C2724" s="31">
        <v>44792</v>
      </c>
      <c r="D2724" s="19" t="s">
        <v>963</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57" t="s">
        <v>299</v>
      </c>
      <c r="J2724" s="43" t="s">
        <v>1006</v>
      </c>
      <c r="K2724" s="51" t="str">
        <f ca="1">LeaveTracker[[#This Row],[Days]]&amp;" "&amp;LeaveTracker[[#This Row],[Type of Leave]]</f>
        <v>2 OTHER</v>
      </c>
      <c r="L2724" s="23">
        <f ca="1">NETWORKDAYS(LeaveTracker[[#This Row],[Start Date]],LeaveTracker[[#This Row],[End Date]],lstHolidays)</f>
        <v>2</v>
      </c>
      <c r="M2724" s="27"/>
    </row>
    <row r="2725" spans="1:13" ht="30" customHeight="1" x14ac:dyDescent="0.3">
      <c r="A2725" s="27">
        <f t="shared" si="16"/>
        <v>1134</v>
      </c>
      <c r="B2725" s="31">
        <v>44831</v>
      </c>
      <c r="C2725" s="31">
        <v>44781</v>
      </c>
      <c r="D2725" s="19" t="s">
        <v>466</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57" t="s">
        <v>81</v>
      </c>
      <c r="K2725" s="51" t="str">
        <f ca="1">LeaveTracker[[#This Row],[Days]]&amp;" "&amp;LeaveTracker[[#This Row],[Type of Leave]]</f>
        <v>1 SL</v>
      </c>
      <c r="L2725" s="23">
        <f ca="1">NETWORKDAYS(LeaveTracker[[#This Row],[Start Date]],LeaveTracker[[#This Row],[End Date]],lstHolidays)</f>
        <v>1</v>
      </c>
      <c r="M2725" s="27"/>
    </row>
    <row r="2726" spans="1:13" ht="30" customHeight="1" x14ac:dyDescent="0.3">
      <c r="A2726" s="27">
        <f t="shared" si="16"/>
        <v>1135</v>
      </c>
      <c r="B2726" s="31">
        <v>44831</v>
      </c>
      <c r="C2726" s="31">
        <v>44795</v>
      </c>
      <c r="D2726" s="19" t="s">
        <v>724</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57" t="s">
        <v>82</v>
      </c>
      <c r="K2726" s="51" t="str">
        <f ca="1">LeaveTracker[[#This Row],[Days]]&amp;" "&amp;LeaveTracker[[#This Row],[Type of Leave]]</f>
        <v>2 VL</v>
      </c>
      <c r="L2726" s="23">
        <f ca="1">NETWORKDAYS(LeaveTracker[[#This Row],[Start Date]],LeaveTracker[[#This Row],[End Date]],lstHolidays)</f>
        <v>2</v>
      </c>
      <c r="M2726" s="27"/>
    </row>
    <row r="2727" spans="1:13" ht="30" customHeight="1" x14ac:dyDescent="0.3">
      <c r="A2727" s="27">
        <v>1135</v>
      </c>
      <c r="B2727" s="31">
        <v>44831</v>
      </c>
      <c r="C2727" s="31">
        <v>44795</v>
      </c>
      <c r="D2727" s="19" t="s">
        <v>724</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57" t="s">
        <v>82</v>
      </c>
      <c r="K2727" s="51" t="str">
        <f ca="1">LeaveTracker[[#This Row],[Days]]&amp;" "&amp;LeaveTracker[[#This Row],[Type of Leave]]</f>
        <v>3 VL</v>
      </c>
      <c r="L2727" s="23">
        <f ca="1">NETWORKDAYS(LeaveTracker[[#This Row],[Start Date]],LeaveTracker[[#This Row],[End Date]],lstHolidays)</f>
        <v>3</v>
      </c>
      <c r="M2727" s="27"/>
    </row>
    <row r="2728" spans="1:13" ht="30" customHeight="1" x14ac:dyDescent="0.3">
      <c r="A2728" s="27">
        <f t="shared" si="16"/>
        <v>1136</v>
      </c>
      <c r="B2728" s="31">
        <v>44831</v>
      </c>
      <c r="C2728" s="31">
        <v>44788</v>
      </c>
      <c r="D2728" s="19" t="s">
        <v>852</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57" t="s">
        <v>299</v>
      </c>
      <c r="J2728" s="43" t="s">
        <v>1006</v>
      </c>
      <c r="K2728" s="51" t="str">
        <f ca="1">LeaveTracker[[#This Row],[Days]]&amp;" "&amp;LeaveTracker[[#This Row],[Type of Leave]]</f>
        <v>2 OTHER</v>
      </c>
      <c r="L2728" s="23">
        <f ca="1">NETWORKDAYS(LeaveTracker[[#This Row],[Start Date]],LeaveTracker[[#This Row],[End Date]],lstHolidays)</f>
        <v>2</v>
      </c>
      <c r="M2728" s="27"/>
    </row>
    <row r="2729" spans="1:13" ht="30"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57" t="s">
        <v>81</v>
      </c>
      <c r="K2729" s="51" t="str">
        <f ca="1">LeaveTracker[[#This Row],[Days]]&amp;" "&amp;LeaveTracker[[#This Row],[Type of Leave]]</f>
        <v>1 SL</v>
      </c>
      <c r="L2729" s="23">
        <f ca="1">NETWORKDAYS(LeaveTracker[[#This Row],[Start Date]],LeaveTracker[[#This Row],[End Date]],lstHolidays)</f>
        <v>1</v>
      </c>
      <c r="M2729" s="27"/>
    </row>
    <row r="2730" spans="1:13" ht="30" customHeight="1" x14ac:dyDescent="0.3">
      <c r="A2730" s="27">
        <f t="shared" si="17"/>
        <v>1138</v>
      </c>
      <c r="B2730" s="31">
        <v>44831</v>
      </c>
      <c r="C2730" s="31">
        <v>44791</v>
      </c>
      <c r="D2730" s="19" t="s">
        <v>266</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57" t="s">
        <v>81</v>
      </c>
      <c r="K2730" s="51" t="str">
        <f ca="1">LeaveTracker[[#This Row],[Days]]&amp;" "&amp;LeaveTracker[[#This Row],[Type of Leave]]</f>
        <v>3 SL</v>
      </c>
      <c r="L2730" s="23">
        <f ca="1">NETWORKDAYS(LeaveTracker[[#This Row],[Start Date]],LeaveTracker[[#This Row],[End Date]],lstHolidays)</f>
        <v>3</v>
      </c>
      <c r="M2730" s="27"/>
    </row>
    <row r="2731" spans="1:13" ht="30" customHeight="1" x14ac:dyDescent="0.3">
      <c r="A2731" s="27">
        <f t="shared" si="17"/>
        <v>1139</v>
      </c>
      <c r="B2731" s="31">
        <v>44831</v>
      </c>
      <c r="C2731" s="31">
        <v>44788</v>
      </c>
      <c r="D2731" s="19" t="s">
        <v>243</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57" t="s">
        <v>82</v>
      </c>
      <c r="K2731" s="51" t="str">
        <f ca="1">LeaveTracker[[#This Row],[Days]]&amp;" "&amp;LeaveTracker[[#This Row],[Type of Leave]]</f>
        <v>1 VL</v>
      </c>
      <c r="L2731" s="23">
        <f ca="1">NETWORKDAYS(LeaveTracker[[#This Row],[Start Date]],LeaveTracker[[#This Row],[End Date]],lstHolidays)</f>
        <v>1</v>
      </c>
      <c r="M2731" s="27"/>
    </row>
    <row r="2732" spans="1:13" ht="30" customHeight="1" x14ac:dyDescent="0.3">
      <c r="A2732" s="27">
        <f t="shared" si="17"/>
        <v>1140</v>
      </c>
      <c r="B2732" s="31">
        <v>44831</v>
      </c>
      <c r="C2732" s="31">
        <v>44795</v>
      </c>
      <c r="D2732" s="19" t="s">
        <v>812</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57" t="s">
        <v>82</v>
      </c>
      <c r="K2732" s="51" t="str">
        <f ca="1">LeaveTracker[[#This Row],[Days]]&amp;" "&amp;LeaveTracker[[#This Row],[Type of Leave]]</f>
        <v>5 VL</v>
      </c>
      <c r="L2732" s="23">
        <f ca="1">NETWORKDAYS(LeaveTracker[[#This Row],[Start Date]],LeaveTracker[[#This Row],[End Date]],lstHolidays)</f>
        <v>5</v>
      </c>
      <c r="M2732" s="27"/>
    </row>
    <row r="2733" spans="1:13" ht="30" customHeight="1" x14ac:dyDescent="0.3">
      <c r="A2733" s="27">
        <v>1140</v>
      </c>
      <c r="B2733" s="31">
        <v>44831</v>
      </c>
      <c r="C2733" s="31">
        <v>44795</v>
      </c>
      <c r="D2733" s="19" t="s">
        <v>812</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57" t="s">
        <v>82</v>
      </c>
      <c r="K2733" s="51" t="str">
        <f ca="1">LeaveTracker[[#This Row],[Days]]&amp;" "&amp;LeaveTracker[[#This Row],[Type of Leave]]</f>
        <v>5 VL</v>
      </c>
      <c r="L2733" s="23">
        <f ca="1">NETWORKDAYS(LeaveTracker[[#This Row],[Start Date]],LeaveTracker[[#This Row],[End Date]],lstHolidays)</f>
        <v>5</v>
      </c>
      <c r="M2733" s="27"/>
    </row>
    <row r="2734" spans="1:13" ht="30" customHeight="1" x14ac:dyDescent="0.3">
      <c r="A2734" s="27">
        <v>1140</v>
      </c>
      <c r="B2734" s="31">
        <v>44831</v>
      </c>
      <c r="C2734" s="31">
        <v>44795</v>
      </c>
      <c r="D2734" s="19" t="s">
        <v>812</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57" t="s">
        <v>82</v>
      </c>
      <c r="K2734" s="51" t="str">
        <f ca="1">LeaveTracker[[#This Row],[Days]]&amp;" "&amp;LeaveTracker[[#This Row],[Type of Leave]]</f>
        <v>2 VL</v>
      </c>
      <c r="L2734" s="23">
        <f ca="1">NETWORKDAYS(LeaveTracker[[#This Row],[Start Date]],LeaveTracker[[#This Row],[End Date]],lstHolidays)</f>
        <v>2</v>
      </c>
      <c r="M2734" s="27"/>
    </row>
    <row r="2735" spans="1:13" ht="30" customHeight="1" x14ac:dyDescent="0.3">
      <c r="A2735" s="27">
        <f t="shared" si="17"/>
        <v>1141</v>
      </c>
      <c r="B2735" s="31">
        <v>44831</v>
      </c>
      <c r="C2735" s="31">
        <v>44792</v>
      </c>
      <c r="D2735" s="19" t="s">
        <v>947</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57" t="s">
        <v>299</v>
      </c>
      <c r="J2735" s="43" t="s">
        <v>1006</v>
      </c>
      <c r="K2735" s="51" t="str">
        <f ca="1">LeaveTracker[[#This Row],[Days]]&amp;" "&amp;LeaveTracker[[#This Row],[Type of Leave]]</f>
        <v>1 OTHER</v>
      </c>
      <c r="L2735" s="23">
        <f ca="1">NETWORKDAYS(LeaveTracker[[#This Row],[Start Date]],LeaveTracker[[#This Row],[End Date]],lstHolidays)</f>
        <v>1</v>
      </c>
      <c r="M2735" s="27"/>
    </row>
    <row r="2736" spans="1:13" ht="30" customHeight="1" x14ac:dyDescent="0.3">
      <c r="A2736" s="27">
        <f t="shared" si="17"/>
        <v>1142</v>
      </c>
      <c r="B2736" s="31">
        <v>44831</v>
      </c>
      <c r="C2736" s="31">
        <v>44785</v>
      </c>
      <c r="D2736" s="19" t="s">
        <v>1226</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57" t="s">
        <v>299</v>
      </c>
      <c r="J2736" s="43" t="s">
        <v>1006</v>
      </c>
      <c r="K2736" s="51" t="str">
        <f ca="1">LeaveTracker[[#This Row],[Days]]&amp;" "&amp;LeaveTracker[[#This Row],[Type of Leave]]</f>
        <v>1 OTHER</v>
      </c>
      <c r="L2736" s="23">
        <f ca="1">NETWORKDAYS(LeaveTracker[[#This Row],[Start Date]],LeaveTracker[[#This Row],[End Date]],lstHolidays)</f>
        <v>1</v>
      </c>
      <c r="M2736" s="27"/>
    </row>
    <row r="2737" spans="1:13" ht="30" customHeight="1" x14ac:dyDescent="0.3">
      <c r="A2737" s="27">
        <v>1142</v>
      </c>
      <c r="B2737" s="31">
        <v>44831</v>
      </c>
      <c r="C2737" s="31">
        <v>44785</v>
      </c>
      <c r="D2737" s="19" t="s">
        <v>1226</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57" t="s">
        <v>299</v>
      </c>
      <c r="J2737" s="43" t="s">
        <v>1006</v>
      </c>
      <c r="K2737" s="51" t="str">
        <f ca="1">LeaveTracker[[#This Row],[Days]]&amp;" "&amp;LeaveTracker[[#This Row],[Type of Leave]]</f>
        <v>1 OTHER</v>
      </c>
      <c r="L2737" s="23">
        <f ca="1">NETWORKDAYS(LeaveTracker[[#This Row],[Start Date]],LeaveTracker[[#This Row],[End Date]],lstHolidays)</f>
        <v>1</v>
      </c>
      <c r="M2737" s="27"/>
    </row>
    <row r="2738" spans="1:13" ht="30" customHeight="1" x14ac:dyDescent="0.3">
      <c r="A2738" s="27">
        <v>1142</v>
      </c>
      <c r="B2738" s="31">
        <v>44831</v>
      </c>
      <c r="C2738" s="31">
        <v>44785</v>
      </c>
      <c r="D2738" s="19" t="s">
        <v>1226</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57" t="s">
        <v>299</v>
      </c>
      <c r="J2738" s="43" t="s">
        <v>1006</v>
      </c>
      <c r="K2738" s="51" t="str">
        <f ca="1">LeaveTracker[[#This Row],[Days]]&amp;" "&amp;LeaveTracker[[#This Row],[Type of Leave]]</f>
        <v>0 OTHER</v>
      </c>
      <c r="L2738" s="23">
        <f ca="1">NETWORKDAYS(LeaveTracker[[#This Row],[Start Date]],LeaveTracker[[#This Row],[End Date]],lstHolidays)</f>
        <v>0</v>
      </c>
      <c r="M2738" s="27"/>
    </row>
    <row r="2739" spans="1:13" ht="30" customHeight="1" x14ac:dyDescent="0.3">
      <c r="A2739" s="27">
        <f t="shared" si="17"/>
        <v>1143</v>
      </c>
      <c r="B2739" s="31">
        <v>44831</v>
      </c>
      <c r="C2739" s="31">
        <v>44795</v>
      </c>
      <c r="D2739" s="19" t="s">
        <v>340</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57" t="s">
        <v>299</v>
      </c>
      <c r="J2739" s="43" t="s">
        <v>1006</v>
      </c>
      <c r="K2739" s="51" t="str">
        <f ca="1">LeaveTracker[[#This Row],[Days]]&amp;" "&amp;LeaveTracker[[#This Row],[Type of Leave]]</f>
        <v>1 OTHER</v>
      </c>
      <c r="L2739" s="23">
        <f ca="1">NETWORKDAYS(LeaveTracker[[#This Row],[Start Date]],LeaveTracker[[#This Row],[End Date]],lstHolidays)</f>
        <v>1</v>
      </c>
      <c r="M2739" s="27"/>
    </row>
    <row r="2740" spans="1:13" ht="30" customHeight="1" x14ac:dyDescent="0.3">
      <c r="A2740" s="27">
        <f t="shared" si="17"/>
        <v>1144</v>
      </c>
      <c r="B2740" s="31">
        <v>44831</v>
      </c>
      <c r="C2740" s="31">
        <v>44795</v>
      </c>
      <c r="D2740" s="19" t="s">
        <v>728</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57" t="s">
        <v>81</v>
      </c>
      <c r="K2740" s="51" t="str">
        <f ca="1">LeaveTracker[[#This Row],[Days]]&amp;" "&amp;LeaveTracker[[#This Row],[Type of Leave]]</f>
        <v>1 SL</v>
      </c>
      <c r="L2740" s="23">
        <f ca="1">NETWORKDAYS(LeaveTracker[[#This Row],[Start Date]],LeaveTracker[[#This Row],[End Date]],lstHolidays)</f>
        <v>1</v>
      </c>
      <c r="M2740" s="27"/>
    </row>
    <row r="2741" spans="1:13" ht="30" customHeight="1" x14ac:dyDescent="0.3">
      <c r="A2741" s="27">
        <f t="shared" si="17"/>
        <v>1145</v>
      </c>
      <c r="B2741" s="31">
        <v>44831</v>
      </c>
      <c r="C2741" s="31">
        <v>44795</v>
      </c>
      <c r="D2741" s="19" t="s">
        <v>364</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57" t="s">
        <v>299</v>
      </c>
      <c r="J2741" s="43" t="s">
        <v>1006</v>
      </c>
      <c r="K2741" s="51" t="str">
        <f ca="1">LeaveTracker[[#This Row],[Days]]&amp;" "&amp;LeaveTracker[[#This Row],[Type of Leave]]</f>
        <v>3 OTHER</v>
      </c>
      <c r="L2741" s="23">
        <f ca="1">NETWORKDAYS(LeaveTracker[[#This Row],[Start Date]],LeaveTracker[[#This Row],[End Date]],lstHolidays)</f>
        <v>3</v>
      </c>
      <c r="M2741" s="27"/>
    </row>
    <row r="2742" spans="1:13" ht="30"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57" t="s">
        <v>81</v>
      </c>
      <c r="K2742" s="51" t="str">
        <f ca="1">LeaveTracker[[#This Row],[Days]]&amp;" "&amp;LeaveTracker[[#This Row],[Type of Leave]]</f>
        <v>1 SL</v>
      </c>
      <c r="L2742" s="23">
        <f ca="1">NETWORKDAYS(LeaveTracker[[#This Row],[Start Date]],LeaveTracker[[#This Row],[End Date]],lstHolidays)</f>
        <v>1</v>
      </c>
      <c r="M2742" s="27"/>
    </row>
    <row r="2743" spans="1:13" ht="30"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57" t="s">
        <v>81</v>
      </c>
      <c r="K2743" s="51" t="str">
        <f ca="1">LeaveTracker[[#This Row],[Days]]&amp;" "&amp;LeaveTracker[[#This Row],[Type of Leave]]</f>
        <v>1 SL</v>
      </c>
      <c r="L2743" s="23">
        <f ca="1">NETWORKDAYS(LeaveTracker[[#This Row],[Start Date]],LeaveTracker[[#This Row],[End Date]],lstHolidays)</f>
        <v>1</v>
      </c>
      <c r="M2743" s="27"/>
    </row>
    <row r="2744" spans="1:13" ht="30" customHeight="1" x14ac:dyDescent="0.3">
      <c r="A2744" s="27">
        <f t="shared" si="17"/>
        <v>1147</v>
      </c>
      <c r="B2744" s="31">
        <v>44831</v>
      </c>
      <c r="C2744" s="31">
        <v>44796</v>
      </c>
      <c r="D2744" s="19" t="s">
        <v>617</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57" t="s">
        <v>299</v>
      </c>
      <c r="J2744" s="43" t="s">
        <v>1006</v>
      </c>
      <c r="K2744" s="51" t="str">
        <f ca="1">LeaveTracker[[#This Row],[Days]]&amp;" "&amp;LeaveTracker[[#This Row],[Type of Leave]]</f>
        <v>1 OTHER</v>
      </c>
      <c r="L2744" s="23">
        <f ca="1">NETWORKDAYS(LeaveTracker[[#This Row],[Start Date]],LeaveTracker[[#This Row],[End Date]],lstHolidays)</f>
        <v>1</v>
      </c>
      <c r="M2744" s="27"/>
    </row>
    <row r="2745" spans="1:13" ht="30" customHeight="1" x14ac:dyDescent="0.3">
      <c r="A2745" s="27">
        <f t="shared" si="17"/>
        <v>1148</v>
      </c>
      <c r="B2745" s="31">
        <v>44831</v>
      </c>
      <c r="C2745" s="31">
        <v>44767</v>
      </c>
      <c r="D2745" s="19" t="s">
        <v>479</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57" t="s">
        <v>82</v>
      </c>
      <c r="K2745" s="51" t="str">
        <f ca="1">LeaveTracker[[#This Row],[Days]]&amp;" "&amp;LeaveTracker[[#This Row],[Type of Leave]]</f>
        <v>1 VL</v>
      </c>
      <c r="L2745" s="23">
        <f ca="1">NETWORKDAYS(LeaveTracker[[#This Row],[Start Date]],LeaveTracker[[#This Row],[End Date]],lstHolidays)</f>
        <v>1</v>
      </c>
      <c r="M2745" s="27"/>
    </row>
    <row r="2746" spans="1:13" ht="30" customHeight="1" x14ac:dyDescent="0.3">
      <c r="A2746" s="27">
        <f t="shared" si="17"/>
        <v>1149</v>
      </c>
      <c r="B2746" s="31">
        <v>44831</v>
      </c>
      <c r="C2746" s="31">
        <v>44767</v>
      </c>
      <c r="D2746" s="19" t="s">
        <v>479</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57" t="s">
        <v>299</v>
      </c>
      <c r="J2746" s="43" t="s">
        <v>1006</v>
      </c>
      <c r="K2746" s="51" t="str">
        <f ca="1">LeaveTracker[[#This Row],[Days]]&amp;" "&amp;LeaveTracker[[#This Row],[Type of Leave]]</f>
        <v>1 OTHER</v>
      </c>
      <c r="L2746" s="23">
        <f ca="1">NETWORKDAYS(LeaveTracker[[#This Row],[Start Date]],LeaveTracker[[#This Row],[End Date]],lstHolidays)</f>
        <v>1</v>
      </c>
      <c r="M2746" s="27"/>
    </row>
    <row r="2747" spans="1:13" ht="30" customHeight="1" x14ac:dyDescent="0.3">
      <c r="A2747" s="27">
        <f t="shared" si="17"/>
        <v>1150</v>
      </c>
      <c r="B2747" s="31">
        <v>44831</v>
      </c>
      <c r="C2747" s="31">
        <v>44789</v>
      </c>
      <c r="D2747" s="19" t="s">
        <v>555</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57" t="s">
        <v>81</v>
      </c>
      <c r="K2747" s="51" t="str">
        <f ca="1">LeaveTracker[[#This Row],[Days]]&amp;" "&amp;LeaveTracker[[#This Row],[Type of Leave]]</f>
        <v>1 SL</v>
      </c>
      <c r="L2747" s="23">
        <f ca="1">NETWORKDAYS(LeaveTracker[[#This Row],[Start Date]],LeaveTracker[[#This Row],[End Date]],lstHolidays)</f>
        <v>1</v>
      </c>
      <c r="M2747" s="27"/>
    </row>
    <row r="2748" spans="1:13" ht="30" customHeight="1" x14ac:dyDescent="0.3">
      <c r="A2748" s="27">
        <f t="shared" si="17"/>
        <v>1151</v>
      </c>
      <c r="B2748" s="31">
        <v>44831</v>
      </c>
      <c r="C2748" s="31">
        <v>44788</v>
      </c>
      <c r="D2748" s="19" t="s">
        <v>1290</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57" t="s">
        <v>299</v>
      </c>
      <c r="J2748" s="43" t="s">
        <v>1006</v>
      </c>
      <c r="K2748" s="51" t="str">
        <f ca="1">LeaveTracker[[#This Row],[Days]]&amp;" "&amp;LeaveTracker[[#This Row],[Type of Leave]]</f>
        <v>1 OTHER</v>
      </c>
      <c r="L2748" s="23">
        <f ca="1">NETWORKDAYS(LeaveTracker[[#This Row],[Start Date]],LeaveTracker[[#This Row],[End Date]],lstHolidays)</f>
        <v>1</v>
      </c>
      <c r="M2748" s="27"/>
    </row>
    <row r="2749" spans="1:13" ht="30" customHeight="1" x14ac:dyDescent="0.3">
      <c r="A2749" s="27">
        <v>1151</v>
      </c>
      <c r="B2749" s="31">
        <v>44831</v>
      </c>
      <c r="C2749" s="31">
        <v>44788</v>
      </c>
      <c r="D2749" s="19" t="s">
        <v>1290</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57" t="s">
        <v>299</v>
      </c>
      <c r="J2749" s="43" t="s">
        <v>1006</v>
      </c>
      <c r="K2749" s="51" t="str">
        <f ca="1">LeaveTracker[[#This Row],[Days]]&amp;" "&amp;LeaveTracker[[#This Row],[Type of Leave]]</f>
        <v>1 OTHER</v>
      </c>
      <c r="L2749" s="23">
        <f ca="1">NETWORKDAYS(LeaveTracker[[#This Row],[Start Date]],LeaveTracker[[#This Row],[End Date]],lstHolidays)</f>
        <v>1</v>
      </c>
      <c r="M2749" s="27"/>
    </row>
    <row r="2750" spans="1:13" ht="30" customHeight="1" x14ac:dyDescent="0.3">
      <c r="A2750" s="27">
        <f>A2749+1</f>
        <v>1152</v>
      </c>
      <c r="B2750" s="31">
        <v>44838</v>
      </c>
      <c r="C2750" s="31">
        <v>44826</v>
      </c>
      <c r="D2750" s="19" t="s">
        <v>1299</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57" t="s">
        <v>299</v>
      </c>
      <c r="J2750" s="43" t="s">
        <v>693</v>
      </c>
      <c r="K2750" s="51" t="str">
        <f ca="1">LeaveTracker[[#This Row],[Days]]&amp;" "&amp;LeaveTracker[[#This Row],[Type of Leave]]</f>
        <v>0 OTHER</v>
      </c>
      <c r="L2750" s="23">
        <f ca="1">NETWORKDAYS(LeaveTracker[[#This Row],[Start Date]],LeaveTracker[[#This Row],[End Date]],lstHolidays)</f>
        <v>0</v>
      </c>
      <c r="M2750" s="27"/>
    </row>
    <row r="2751" spans="1:13" ht="30" customHeight="1" x14ac:dyDescent="0.3">
      <c r="A2751" s="27">
        <f t="shared" ref="A2751:A2756" si="18">A2750+1</f>
        <v>1153</v>
      </c>
      <c r="B2751" s="31">
        <v>44838</v>
      </c>
      <c r="C2751" s="31">
        <v>44823</v>
      </c>
      <c r="D2751" s="19" t="s">
        <v>737</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57" t="s">
        <v>81</v>
      </c>
      <c r="K2751" s="51" t="str">
        <f ca="1">LeaveTracker[[#This Row],[Days]]&amp;" "&amp;LeaveTracker[[#This Row],[Type of Leave]]</f>
        <v>4 SL</v>
      </c>
      <c r="L2751" s="23">
        <f ca="1">NETWORKDAYS(LeaveTracker[[#This Row],[Start Date]],LeaveTracker[[#This Row],[End Date]],lstHolidays)</f>
        <v>4</v>
      </c>
      <c r="M2751" s="27"/>
    </row>
    <row r="2752" spans="1:13" ht="30" customHeight="1" x14ac:dyDescent="0.3">
      <c r="A2752" s="27">
        <f t="shared" si="18"/>
        <v>1154</v>
      </c>
      <c r="B2752" s="31">
        <v>44838</v>
      </c>
      <c r="C2752" s="31">
        <v>44795</v>
      </c>
      <c r="D2752" s="19" t="s">
        <v>1301</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57" t="s">
        <v>299</v>
      </c>
      <c r="J2752" s="43" t="s">
        <v>1006</v>
      </c>
      <c r="K2752" s="51" t="str">
        <f ca="1">LeaveTracker[[#This Row],[Days]]&amp;" "&amp;LeaveTracker[[#This Row],[Type of Leave]]</f>
        <v>1 OTHER</v>
      </c>
      <c r="L2752" s="23">
        <f ca="1">NETWORKDAYS(LeaveTracker[[#This Row],[Start Date]],LeaveTracker[[#This Row],[End Date]],lstHolidays)</f>
        <v>1</v>
      </c>
      <c r="M2752" s="27"/>
    </row>
    <row r="2753" spans="1:13" ht="30" customHeight="1" x14ac:dyDescent="0.3">
      <c r="A2753" s="27">
        <f t="shared" si="18"/>
        <v>1155</v>
      </c>
      <c r="B2753" s="31">
        <v>44838</v>
      </c>
      <c r="C2753" s="31">
        <v>44792</v>
      </c>
      <c r="D2753" s="19" t="s">
        <v>387</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57" t="s">
        <v>299</v>
      </c>
      <c r="J2753" s="43" t="s">
        <v>158</v>
      </c>
      <c r="K2753" s="51" t="str">
        <f ca="1">LeaveTracker[[#This Row],[Days]]&amp;" "&amp;LeaveTracker[[#This Row],[Type of Leave]]</f>
        <v>1 OTHER</v>
      </c>
      <c r="L2753" s="23">
        <f ca="1">NETWORKDAYS(LeaveTracker[[#This Row],[Start Date]],LeaveTracker[[#This Row],[End Date]],lstHolidays)</f>
        <v>1</v>
      </c>
      <c r="M2753" s="27"/>
    </row>
    <row r="2754" spans="1:13" ht="30" customHeight="1" x14ac:dyDescent="0.3">
      <c r="A2754" s="27">
        <f t="shared" si="18"/>
        <v>1156</v>
      </c>
      <c r="B2754" s="31">
        <v>44838</v>
      </c>
      <c r="C2754" s="31">
        <v>44831</v>
      </c>
      <c r="D2754" s="19" t="s">
        <v>632</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57" t="s">
        <v>299</v>
      </c>
      <c r="J2754" s="43" t="s">
        <v>1038</v>
      </c>
      <c r="K2754" s="51" t="str">
        <f ca="1">LeaveTracker[[#This Row],[Days]]&amp;" "&amp;LeaveTracker[[#This Row],[Type of Leave]]</f>
        <v>1 OTHER</v>
      </c>
      <c r="L2754" s="23">
        <f ca="1">NETWORKDAYS(LeaveTracker[[#This Row],[Start Date]],LeaveTracker[[#This Row],[End Date]],lstHolidays)</f>
        <v>1</v>
      </c>
      <c r="M2754" s="27"/>
    </row>
    <row r="2755" spans="1:13" ht="30" customHeight="1" x14ac:dyDescent="0.3">
      <c r="A2755" s="27">
        <f t="shared" si="18"/>
        <v>1157</v>
      </c>
      <c r="B2755" s="31">
        <v>44838</v>
      </c>
      <c r="C2755" s="31">
        <v>44826</v>
      </c>
      <c r="D2755" s="19" t="s">
        <v>232</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57" t="s">
        <v>81</v>
      </c>
      <c r="K2755" s="51" t="str">
        <f ca="1">LeaveTracker[[#This Row],[Days]]&amp;" "&amp;LeaveTracker[[#This Row],[Type of Leave]]</f>
        <v>2 SL</v>
      </c>
      <c r="L2755" s="23">
        <f ca="1">NETWORKDAYS(LeaveTracker[[#This Row],[Start Date]],LeaveTracker[[#This Row],[End Date]],lstHolidays)</f>
        <v>2</v>
      </c>
      <c r="M2755" s="27"/>
    </row>
    <row r="2756" spans="1:13" ht="30" customHeight="1" x14ac:dyDescent="0.3">
      <c r="A2756" s="27">
        <f t="shared" si="18"/>
        <v>1158</v>
      </c>
      <c r="B2756" s="31">
        <v>44844</v>
      </c>
      <c r="C2756" s="31">
        <v>44748</v>
      </c>
      <c r="D2756" s="19" t="s">
        <v>737</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57" t="s">
        <v>81</v>
      </c>
      <c r="K2756" s="51" t="str">
        <f ca="1">LeaveTracker[[#This Row],[Days]]&amp;" "&amp;LeaveTracker[[#This Row],[Type of Leave]]</f>
        <v>1 SL</v>
      </c>
      <c r="L2756" s="23">
        <f ca="1">NETWORKDAYS(LeaveTracker[[#This Row],[Start Date]],LeaveTracker[[#This Row],[End Date]],lstHolidays)</f>
        <v>1</v>
      </c>
      <c r="M2756" s="27"/>
    </row>
    <row r="2757" spans="1:13" ht="30" customHeight="1" x14ac:dyDescent="0.3">
      <c r="A2757" s="27">
        <v>1159</v>
      </c>
      <c r="B2757" s="31">
        <v>44845</v>
      </c>
      <c r="C2757" s="31">
        <v>44812</v>
      </c>
      <c r="D2757" s="19" t="s">
        <v>247</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57" t="s">
        <v>81</v>
      </c>
      <c r="K2757" s="51" t="str">
        <f ca="1">LeaveTracker[[#This Row],[Days]]&amp;" "&amp;LeaveTracker[[#This Row],[Type of Leave]]</f>
        <v>1 SL</v>
      </c>
      <c r="L2757" s="23">
        <f ca="1">NETWORKDAYS(LeaveTracker[[#This Row],[Start Date]],LeaveTracker[[#This Row],[End Date]],lstHolidays)</f>
        <v>1</v>
      </c>
      <c r="M2757" s="27"/>
    </row>
    <row r="2758" spans="1:13" ht="30" customHeight="1" x14ac:dyDescent="0.3">
      <c r="A2758" s="27">
        <v>1160</v>
      </c>
      <c r="B2758" s="31">
        <v>44845</v>
      </c>
      <c r="C2758" s="31">
        <v>44832</v>
      </c>
      <c r="D2758" s="19" t="s">
        <v>420</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57" t="s">
        <v>299</v>
      </c>
      <c r="J2758" s="43" t="s">
        <v>1007</v>
      </c>
      <c r="K2758" s="51" t="str">
        <f ca="1">LeaveTracker[[#This Row],[Days]]&amp;" "&amp;LeaveTracker[[#This Row],[Type of Leave]]</f>
        <v>1 OTHER</v>
      </c>
      <c r="L2758" s="23">
        <f ca="1">NETWORKDAYS(LeaveTracker[[#This Row],[Start Date]],LeaveTracker[[#This Row],[End Date]],lstHolidays)</f>
        <v>1</v>
      </c>
      <c r="M2758" s="27"/>
    </row>
    <row r="2759" spans="1:13" ht="30" customHeight="1" x14ac:dyDescent="0.3">
      <c r="A2759" s="27">
        <v>1161</v>
      </c>
      <c r="B2759" s="31">
        <v>44845</v>
      </c>
      <c r="C2759" s="31">
        <v>44832</v>
      </c>
      <c r="D2759" s="19" t="s">
        <v>1024</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57" t="s">
        <v>81</v>
      </c>
      <c r="K2759" s="51" t="str">
        <f ca="1">LeaveTracker[[#This Row],[Days]]&amp;" "&amp;LeaveTracker[[#This Row],[Type of Leave]]</f>
        <v>1 SL</v>
      </c>
      <c r="L2759" s="23">
        <f ca="1">NETWORKDAYS(LeaveTracker[[#This Row],[Start Date]],LeaveTracker[[#This Row],[End Date]],lstHolidays)</f>
        <v>1</v>
      </c>
      <c r="M2759" s="27"/>
    </row>
    <row r="2760" spans="1:13" ht="30" customHeight="1" x14ac:dyDescent="0.3">
      <c r="A2760" s="27">
        <v>1162</v>
      </c>
      <c r="B2760" s="31">
        <v>44845</v>
      </c>
      <c r="C2760" s="31">
        <v>44827</v>
      </c>
      <c r="D2760" s="19" t="s">
        <v>724</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57" t="s">
        <v>81</v>
      </c>
      <c r="K2760" s="51" t="str">
        <f ca="1">LeaveTracker[[#This Row],[Days]]&amp;" "&amp;LeaveTracker[[#This Row],[Type of Leave]]</f>
        <v>5 SL</v>
      </c>
      <c r="L2760" s="23">
        <f ca="1">NETWORKDAYS(LeaveTracker[[#This Row],[Start Date]],LeaveTracker[[#This Row],[End Date]],lstHolidays)</f>
        <v>5</v>
      </c>
      <c r="M2760" s="27"/>
    </row>
    <row r="2761" spans="1:13" ht="30" customHeight="1" x14ac:dyDescent="0.3">
      <c r="A2761" s="27">
        <v>1162</v>
      </c>
      <c r="B2761" s="31">
        <v>44845</v>
      </c>
      <c r="C2761" s="31">
        <v>44827</v>
      </c>
      <c r="D2761" s="19" t="s">
        <v>724</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57" t="s">
        <v>81</v>
      </c>
      <c r="K2761" s="51" t="str">
        <f ca="1">LeaveTracker[[#This Row],[Days]]&amp;" "&amp;LeaveTracker[[#This Row],[Type of Leave]]</f>
        <v>1 SL</v>
      </c>
      <c r="L2761" s="23">
        <f ca="1">NETWORKDAYS(LeaveTracker[[#This Row],[Start Date]],LeaveTracker[[#This Row],[End Date]],lstHolidays)</f>
        <v>1</v>
      </c>
      <c r="M2761" s="27"/>
    </row>
    <row r="2762" spans="1:13" ht="30" customHeight="1" x14ac:dyDescent="0.3">
      <c r="A2762" s="27">
        <v>1162</v>
      </c>
      <c r="B2762" s="31">
        <v>44845</v>
      </c>
      <c r="C2762" s="31">
        <v>44827</v>
      </c>
      <c r="D2762" s="19" t="s">
        <v>724</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57" t="s">
        <v>81</v>
      </c>
      <c r="K2762" s="51" t="str">
        <f ca="1">LeaveTracker[[#This Row],[Days]]&amp;" "&amp;LeaveTracker[[#This Row],[Type of Leave]]</f>
        <v>1 SL</v>
      </c>
      <c r="L2762" s="23">
        <f ca="1">NETWORKDAYS(LeaveTracker[[#This Row],[Start Date]],LeaveTracker[[#This Row],[End Date]],lstHolidays)</f>
        <v>1</v>
      </c>
      <c r="M2762" s="27"/>
    </row>
    <row r="2763" spans="1:13" ht="30" customHeight="1" x14ac:dyDescent="0.3">
      <c r="A2763" s="27">
        <v>1163</v>
      </c>
      <c r="B2763" s="31">
        <v>44845</v>
      </c>
      <c r="C2763" s="31">
        <v>44816</v>
      </c>
      <c r="D2763" s="19" t="s">
        <v>953</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57" t="s">
        <v>81</v>
      </c>
      <c r="K2763" s="51" t="str">
        <f ca="1">LeaveTracker[[#This Row],[Days]]&amp;" "&amp;LeaveTracker[[#This Row],[Type of Leave]]</f>
        <v>1 SL</v>
      </c>
      <c r="L2763" s="23">
        <f ca="1">NETWORKDAYS(LeaveTracker[[#This Row],[Start Date]],LeaveTracker[[#This Row],[End Date]],lstHolidays)</f>
        <v>1</v>
      </c>
      <c r="M2763" s="27"/>
    </row>
    <row r="2764" spans="1:13" ht="30" customHeight="1" x14ac:dyDescent="0.3">
      <c r="A2764" s="27">
        <v>1163</v>
      </c>
      <c r="B2764" s="31">
        <v>44845</v>
      </c>
      <c r="C2764" s="31">
        <v>44816</v>
      </c>
      <c r="D2764" s="19" t="s">
        <v>953</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57" t="s">
        <v>81</v>
      </c>
      <c r="K2764" s="51" t="str">
        <f ca="1">LeaveTracker[[#This Row],[Days]]&amp;" "&amp;LeaveTracker[[#This Row],[Type of Leave]]</f>
        <v>1 SL</v>
      </c>
      <c r="L2764" s="23">
        <f ca="1">NETWORKDAYS(LeaveTracker[[#This Row],[Start Date]],LeaveTracker[[#This Row],[End Date]],lstHolidays)</f>
        <v>1</v>
      </c>
      <c r="M2764" s="27"/>
    </row>
    <row r="2765" spans="1:13" ht="30" customHeight="1" x14ac:dyDescent="0.3">
      <c r="A2765" s="27">
        <v>1164</v>
      </c>
      <c r="B2765" s="31">
        <v>44845</v>
      </c>
      <c r="C2765" s="31">
        <v>44833</v>
      </c>
      <c r="D2765" s="19" t="s">
        <v>1304</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57" t="s">
        <v>81</v>
      </c>
      <c r="K2765" s="51" t="str">
        <f ca="1">LeaveTracker[[#This Row],[Days]]&amp;" "&amp;LeaveTracker[[#This Row],[Type of Leave]]</f>
        <v>1 SL</v>
      </c>
      <c r="L2765" s="23">
        <f ca="1">NETWORKDAYS(LeaveTracker[[#This Row],[Start Date]],LeaveTracker[[#This Row],[End Date]],lstHolidays)</f>
        <v>1</v>
      </c>
      <c r="M2765" s="27"/>
    </row>
    <row r="2766" spans="1:13" ht="30" customHeight="1" x14ac:dyDescent="0.3">
      <c r="A2766" s="27">
        <v>1165</v>
      </c>
      <c r="B2766" s="31">
        <v>44845</v>
      </c>
      <c r="C2766" s="31">
        <v>44834</v>
      </c>
      <c r="D2766" s="19" t="s">
        <v>775</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57" t="s">
        <v>81</v>
      </c>
      <c r="K2766" s="51" t="str">
        <f ca="1">LeaveTracker[[#This Row],[Days]]&amp;" "&amp;LeaveTracker[[#This Row],[Type of Leave]]</f>
        <v>1 SL</v>
      </c>
      <c r="L2766" s="23">
        <f ca="1">NETWORKDAYS(LeaveTracker[[#This Row],[Start Date]],LeaveTracker[[#This Row],[End Date]],lstHolidays)</f>
        <v>1</v>
      </c>
      <c r="M2766" s="27"/>
    </row>
    <row r="2767" spans="1:13" ht="30" customHeight="1" x14ac:dyDescent="0.3">
      <c r="A2767" s="27">
        <v>1166</v>
      </c>
      <c r="B2767" s="31">
        <v>44845</v>
      </c>
      <c r="C2767" s="31">
        <v>44831</v>
      </c>
      <c r="D2767" s="19" t="s">
        <v>473</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57" t="s">
        <v>81</v>
      </c>
      <c r="K2767" s="51" t="str">
        <f ca="1">LeaveTracker[[#This Row],[Days]]&amp;" "&amp;LeaveTracker[[#This Row],[Type of Leave]]</f>
        <v>2 SL</v>
      </c>
      <c r="L2767" s="23">
        <f ca="1">NETWORKDAYS(LeaveTracker[[#This Row],[Start Date]],LeaveTracker[[#This Row],[End Date]],lstHolidays)</f>
        <v>2</v>
      </c>
      <c r="M2767" s="27"/>
    </row>
    <row r="2768" spans="1:13" ht="30" customHeight="1" x14ac:dyDescent="0.3">
      <c r="A2768" s="27">
        <v>1167</v>
      </c>
      <c r="B2768" s="31">
        <v>44845</v>
      </c>
      <c r="C2768" s="31">
        <v>44830</v>
      </c>
      <c r="D2768" s="19" t="s">
        <v>858</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57" t="s">
        <v>81</v>
      </c>
      <c r="K2768" s="51" t="str">
        <f ca="1">LeaveTracker[[#This Row],[Days]]&amp;" "&amp;LeaveTracker[[#This Row],[Type of Leave]]</f>
        <v>1 SL</v>
      </c>
      <c r="L2768" s="23">
        <f ca="1">NETWORKDAYS(LeaveTracker[[#This Row],[Start Date]],LeaveTracker[[#This Row],[End Date]],lstHolidays)</f>
        <v>1</v>
      </c>
      <c r="M2768" s="27"/>
    </row>
    <row r="2769" spans="1:13" ht="30" customHeight="1" x14ac:dyDescent="0.3">
      <c r="A2769" s="27">
        <v>1167</v>
      </c>
      <c r="B2769" s="31">
        <v>44845</v>
      </c>
      <c r="C2769" s="31">
        <v>44830</v>
      </c>
      <c r="D2769" s="19" t="s">
        <v>858</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57" t="s">
        <v>81</v>
      </c>
      <c r="K2769" s="51" t="str">
        <f ca="1">LeaveTracker[[#This Row],[Days]]&amp;" "&amp;LeaveTracker[[#This Row],[Type of Leave]]</f>
        <v>1 SL</v>
      </c>
      <c r="L2769" s="23">
        <f ca="1">NETWORKDAYS(LeaveTracker[[#This Row],[Start Date]],LeaveTracker[[#This Row],[End Date]],lstHolidays)</f>
        <v>1</v>
      </c>
      <c r="M2769" s="27"/>
    </row>
    <row r="2770" spans="1:13" ht="30" customHeight="1" x14ac:dyDescent="0.3">
      <c r="A2770" s="27">
        <v>1168</v>
      </c>
      <c r="B2770" s="31">
        <v>44845</v>
      </c>
      <c r="C2770" s="31">
        <v>44826</v>
      </c>
      <c r="D2770" s="19" t="s">
        <v>928</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57" t="s">
        <v>82</v>
      </c>
      <c r="J2770" s="43" t="s">
        <v>1305</v>
      </c>
      <c r="K2770" s="51" t="str">
        <f ca="1">LeaveTracker[[#This Row],[Days]]&amp;" "&amp;LeaveTracker[[#This Row],[Type of Leave]]</f>
        <v>2 VL</v>
      </c>
      <c r="L2770" s="23">
        <f ca="1">NETWORKDAYS(LeaveTracker[[#This Row],[Start Date]],LeaveTracker[[#This Row],[End Date]],lstHolidays)</f>
        <v>2</v>
      </c>
      <c r="M2770" s="27"/>
    </row>
    <row r="2771" spans="1:13" ht="30" customHeight="1" x14ac:dyDescent="0.3">
      <c r="A2771" s="27">
        <v>1168</v>
      </c>
      <c r="B2771" s="31">
        <v>44845</v>
      </c>
      <c r="C2771" s="31">
        <v>44826</v>
      </c>
      <c r="D2771" s="19" t="s">
        <v>928</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57" t="s">
        <v>82</v>
      </c>
      <c r="J2771" s="43" t="s">
        <v>1305</v>
      </c>
      <c r="K2771" s="51" t="str">
        <f ca="1">LeaveTracker[[#This Row],[Days]]&amp;" "&amp;LeaveTracker[[#This Row],[Type of Leave]]</f>
        <v>5 VL</v>
      </c>
      <c r="L2771" s="23">
        <f ca="1">NETWORKDAYS(LeaveTracker[[#This Row],[Start Date]],LeaveTracker[[#This Row],[End Date]],lstHolidays)</f>
        <v>5</v>
      </c>
      <c r="M2771" s="27"/>
    </row>
    <row r="2772" spans="1:13" ht="30" customHeight="1" x14ac:dyDescent="0.3">
      <c r="A2772" s="27">
        <v>1168</v>
      </c>
      <c r="B2772" s="31">
        <v>44845</v>
      </c>
      <c r="C2772" s="31">
        <v>44826</v>
      </c>
      <c r="D2772" s="19" t="s">
        <v>928</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57" t="s">
        <v>82</v>
      </c>
      <c r="J2772" s="43" t="s">
        <v>1305</v>
      </c>
      <c r="K2772" s="51" t="str">
        <f ca="1">LeaveTracker[[#This Row],[Days]]&amp;" "&amp;LeaveTracker[[#This Row],[Type of Leave]]</f>
        <v>2 VL</v>
      </c>
      <c r="L2772" s="23">
        <f ca="1">NETWORKDAYS(LeaveTracker[[#This Row],[Start Date]],LeaveTracker[[#This Row],[End Date]],lstHolidays)</f>
        <v>2</v>
      </c>
      <c r="M2772" s="27"/>
    </row>
    <row r="2773" spans="1:13" ht="30" customHeight="1" x14ac:dyDescent="0.3">
      <c r="A2773" s="27">
        <v>1169</v>
      </c>
      <c r="B2773" s="31">
        <v>44845</v>
      </c>
      <c r="C2773" s="31">
        <v>44831</v>
      </c>
      <c r="D2773" s="19" t="s">
        <v>928</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57" t="s">
        <v>82</v>
      </c>
      <c r="J2773" s="43" t="s">
        <v>1305</v>
      </c>
      <c r="K2773" s="51" t="str">
        <f ca="1">LeaveTracker[[#This Row],[Days]]&amp;" "&amp;LeaveTracker[[#This Row],[Type of Leave]]</f>
        <v>5 VL</v>
      </c>
      <c r="L2773" s="23">
        <f ca="1">NETWORKDAYS(LeaveTracker[[#This Row],[Start Date]],LeaveTracker[[#This Row],[End Date]],lstHolidays)</f>
        <v>5</v>
      </c>
      <c r="M2773" s="27"/>
    </row>
    <row r="2774" spans="1:13" ht="30" customHeight="1" x14ac:dyDescent="0.3">
      <c r="A2774" s="27">
        <v>1169</v>
      </c>
      <c r="B2774" s="31">
        <v>44845</v>
      </c>
      <c r="C2774" s="31">
        <v>44831</v>
      </c>
      <c r="D2774" s="19" t="s">
        <v>928</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57" t="s">
        <v>82</v>
      </c>
      <c r="J2774" s="43" t="s">
        <v>1305</v>
      </c>
      <c r="K2774" s="51" t="str">
        <f ca="1">LeaveTracker[[#This Row],[Days]]&amp;" "&amp;LeaveTracker[[#This Row],[Type of Leave]]</f>
        <v>1 VL</v>
      </c>
      <c r="L2774" s="23">
        <f ca="1">NETWORKDAYS(LeaveTracker[[#This Row],[Start Date]],LeaveTracker[[#This Row],[End Date]],lstHolidays)</f>
        <v>1</v>
      </c>
      <c r="M2774" s="27"/>
    </row>
    <row r="2775" spans="1:13" ht="30" customHeight="1" x14ac:dyDescent="0.3">
      <c r="A2775" s="27">
        <v>1170</v>
      </c>
      <c r="B2775" s="31">
        <v>44845</v>
      </c>
      <c r="C2775" s="31">
        <v>44832</v>
      </c>
      <c r="D2775" s="19" t="s">
        <v>874</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57" t="s">
        <v>82</v>
      </c>
      <c r="K2775" s="51" t="str">
        <f ca="1">LeaveTracker[[#This Row],[Days]]&amp;" "&amp;LeaveTracker[[#This Row],[Type of Leave]]</f>
        <v>1 VL</v>
      </c>
      <c r="L2775" s="23">
        <f ca="1">NETWORKDAYS(LeaveTracker[[#This Row],[Start Date]],LeaveTracker[[#This Row],[End Date]],lstHolidays)</f>
        <v>1</v>
      </c>
      <c r="M2775" s="27"/>
    </row>
    <row r="2776" spans="1:13" ht="30" customHeight="1" x14ac:dyDescent="0.3">
      <c r="A2776" s="27">
        <v>1171</v>
      </c>
      <c r="B2776" s="31">
        <v>44845</v>
      </c>
      <c r="C2776" s="31">
        <v>44832</v>
      </c>
      <c r="D2776" s="19" t="s">
        <v>874</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57" t="s">
        <v>81</v>
      </c>
      <c r="K2776" s="51" t="str">
        <f ca="1">LeaveTracker[[#This Row],[Days]]&amp;" "&amp;LeaveTracker[[#This Row],[Type of Leave]]</f>
        <v>1 SL</v>
      </c>
      <c r="L2776" s="23">
        <f ca="1">NETWORKDAYS(LeaveTracker[[#This Row],[Start Date]],LeaveTracker[[#This Row],[End Date]],lstHolidays)</f>
        <v>1</v>
      </c>
      <c r="M2776" s="27"/>
    </row>
    <row r="2777" spans="1:13" ht="30" customHeight="1" x14ac:dyDescent="0.3">
      <c r="A2777" s="27">
        <v>1172</v>
      </c>
      <c r="B2777" s="31">
        <v>44845</v>
      </c>
      <c r="C2777" s="31">
        <v>44831</v>
      </c>
      <c r="D2777" s="19" t="s">
        <v>1095</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57" t="s">
        <v>82</v>
      </c>
      <c r="K2777" s="51" t="str">
        <f ca="1">LeaveTracker[[#This Row],[Days]]&amp;" "&amp;LeaveTracker[[#This Row],[Type of Leave]]</f>
        <v>2 VL</v>
      </c>
      <c r="L2777" s="23">
        <f ca="1">NETWORKDAYS(LeaveTracker[[#This Row],[Start Date]],LeaveTracker[[#This Row],[End Date]],lstHolidays)</f>
        <v>2</v>
      </c>
      <c r="M2777" s="27"/>
    </row>
    <row r="2778" spans="1:13" ht="30" customHeight="1" x14ac:dyDescent="0.3">
      <c r="A2778" s="27">
        <v>1173</v>
      </c>
      <c r="B2778" s="31">
        <v>44845</v>
      </c>
      <c r="C2778" s="31">
        <v>44831</v>
      </c>
      <c r="D2778" s="19" t="s">
        <v>953</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57" t="s">
        <v>82</v>
      </c>
      <c r="K2778" s="51" t="str">
        <f ca="1">LeaveTracker[[#This Row],[Days]]&amp;" "&amp;LeaveTracker[[#This Row],[Type of Leave]]</f>
        <v>1 VL</v>
      </c>
      <c r="L2778" s="23">
        <f ca="1">NETWORKDAYS(LeaveTracker[[#This Row],[Start Date]],LeaveTracker[[#This Row],[End Date]],lstHolidays)</f>
        <v>1</v>
      </c>
      <c r="M2778" s="27"/>
    </row>
    <row r="2779" spans="1:13" ht="30" customHeight="1" x14ac:dyDescent="0.3">
      <c r="A2779" s="27">
        <v>1173</v>
      </c>
      <c r="B2779" s="31">
        <v>44845</v>
      </c>
      <c r="C2779" s="31">
        <v>44831</v>
      </c>
      <c r="D2779" s="19" t="s">
        <v>953</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57" t="s">
        <v>82</v>
      </c>
      <c r="K2779" s="51" t="str">
        <f ca="1">LeaveTracker[[#This Row],[Days]]&amp;" "&amp;LeaveTracker[[#This Row],[Type of Leave]]</f>
        <v>1 VL</v>
      </c>
      <c r="L2779" s="23">
        <f ca="1">NETWORKDAYS(LeaveTracker[[#This Row],[Start Date]],LeaveTracker[[#This Row],[End Date]],lstHolidays)</f>
        <v>1</v>
      </c>
      <c r="M2779" s="27"/>
    </row>
    <row r="2780" spans="1:13" ht="30" customHeight="1" x14ac:dyDescent="0.3">
      <c r="A2780" s="27">
        <v>1174</v>
      </c>
      <c r="B2780" s="31">
        <v>44845</v>
      </c>
      <c r="C2780" s="31">
        <v>44827</v>
      </c>
      <c r="D2780" s="19" t="s">
        <v>521</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57" t="s">
        <v>81</v>
      </c>
      <c r="K2780" s="51" t="str">
        <f ca="1">LeaveTracker[[#This Row],[Days]]&amp;" "&amp;LeaveTracker[[#This Row],[Type of Leave]]</f>
        <v>1 SL</v>
      </c>
      <c r="L2780" s="23">
        <f ca="1">NETWORKDAYS(LeaveTracker[[#This Row],[Start Date]],LeaveTracker[[#This Row],[End Date]],lstHolidays)</f>
        <v>1</v>
      </c>
      <c r="M2780" s="27"/>
    </row>
    <row r="2781" spans="1:13" ht="30" customHeight="1" x14ac:dyDescent="0.3">
      <c r="A2781" s="27">
        <v>1175</v>
      </c>
      <c r="B2781" s="31">
        <v>44845</v>
      </c>
      <c r="C2781" s="31">
        <v>44813</v>
      </c>
      <c r="D2781" s="19" t="s">
        <v>1095</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57" t="s">
        <v>81</v>
      </c>
      <c r="K2781" s="51" t="str">
        <f ca="1">LeaveTracker[[#This Row],[Days]]&amp;" "&amp;LeaveTracker[[#This Row],[Type of Leave]]</f>
        <v>1 SL</v>
      </c>
      <c r="L2781" s="23">
        <f ca="1">NETWORKDAYS(LeaveTracker[[#This Row],[Start Date]],LeaveTracker[[#This Row],[End Date]],lstHolidays)</f>
        <v>1</v>
      </c>
      <c r="M2781" s="27"/>
    </row>
    <row r="2782" spans="1:13" ht="30" customHeight="1" x14ac:dyDescent="0.3">
      <c r="A2782" s="27">
        <v>1175</v>
      </c>
      <c r="B2782" s="31">
        <v>44845</v>
      </c>
      <c r="C2782" s="31">
        <v>44813</v>
      </c>
      <c r="D2782" s="19" t="s">
        <v>1095</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57" t="s">
        <v>81</v>
      </c>
      <c r="K2782" s="51" t="str">
        <f ca="1">LeaveTracker[[#This Row],[Days]]&amp;" "&amp;LeaveTracker[[#This Row],[Type of Leave]]</f>
        <v>1 SL</v>
      </c>
      <c r="L2782" s="23">
        <f ca="1">NETWORKDAYS(LeaveTracker[[#This Row],[Start Date]],LeaveTracker[[#This Row],[End Date]],lstHolidays)</f>
        <v>1</v>
      </c>
      <c r="M2782" s="27"/>
    </row>
    <row r="2783" spans="1:13" ht="30" customHeight="1" x14ac:dyDescent="0.3">
      <c r="A2783" s="27">
        <v>1176</v>
      </c>
      <c r="B2783" s="31">
        <v>44845</v>
      </c>
      <c r="C2783" s="31">
        <v>44826</v>
      </c>
      <c r="D2783" s="19" t="s">
        <v>1167</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57" t="s">
        <v>81</v>
      </c>
      <c r="K2783" s="51" t="str">
        <f ca="1">LeaveTracker[[#This Row],[Days]]&amp;" "&amp;LeaveTracker[[#This Row],[Type of Leave]]</f>
        <v>3 SL</v>
      </c>
      <c r="L2783" s="23">
        <f ca="1">NETWORKDAYS(LeaveTracker[[#This Row],[Start Date]],LeaveTracker[[#This Row],[End Date]],lstHolidays)</f>
        <v>3</v>
      </c>
      <c r="M2783" s="27"/>
    </row>
    <row r="2784" spans="1:13" ht="30" customHeight="1" x14ac:dyDescent="0.3">
      <c r="A2784" s="27">
        <v>1177</v>
      </c>
      <c r="B2784" s="31">
        <v>44845</v>
      </c>
      <c r="C2784" s="31">
        <v>44824</v>
      </c>
      <c r="D2784" s="19" t="s">
        <v>1037</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57" t="s">
        <v>81</v>
      </c>
      <c r="K2784" s="51" t="str">
        <f>LeaveTracker[[#This Row],[Days]]&amp;" "&amp;LeaveTracker[[#This Row],[Type of Leave]]</f>
        <v>6 SL</v>
      </c>
      <c r="L2784" s="23">
        <v>6</v>
      </c>
      <c r="M2784" s="27"/>
    </row>
    <row r="2785" spans="1:13" ht="30" customHeight="1" x14ac:dyDescent="0.3">
      <c r="A2785" s="27">
        <v>1178</v>
      </c>
      <c r="B2785" s="31">
        <v>44845</v>
      </c>
      <c r="C2785" s="31">
        <v>44831</v>
      </c>
      <c r="D2785" s="19" t="s">
        <v>712</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57" t="s">
        <v>81</v>
      </c>
      <c r="K2785" s="51" t="str">
        <f ca="1">LeaveTracker[[#This Row],[Days]]&amp;" "&amp;LeaveTracker[[#This Row],[Type of Leave]]</f>
        <v>1 SL</v>
      </c>
      <c r="L2785" s="23">
        <f ca="1">NETWORKDAYS(LeaveTracker[[#This Row],[Start Date]],LeaveTracker[[#This Row],[End Date]],lstHolidays)</f>
        <v>1</v>
      </c>
      <c r="M2785" s="27"/>
    </row>
    <row r="2786" spans="1:13" ht="30" customHeight="1" x14ac:dyDescent="0.3">
      <c r="A2786" s="27">
        <v>1178</v>
      </c>
      <c r="B2786" s="31">
        <v>44845</v>
      </c>
      <c r="C2786" s="31">
        <v>44831</v>
      </c>
      <c r="D2786" s="19" t="s">
        <v>712</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57" t="s">
        <v>81</v>
      </c>
      <c r="K2786" s="51" t="str">
        <f>LeaveTracker[[#This Row],[Days]]&amp;" "&amp;LeaveTracker[[#This Row],[Type of Leave]]</f>
        <v>4 SL</v>
      </c>
      <c r="L2786" s="23">
        <v>4</v>
      </c>
      <c r="M2786" s="27"/>
    </row>
    <row r="2787" spans="1:13" ht="30" customHeight="1" x14ac:dyDescent="0.3">
      <c r="A2787" s="27">
        <v>1179</v>
      </c>
      <c r="B2787" s="31">
        <v>44845</v>
      </c>
      <c r="C2787" s="31">
        <v>44820</v>
      </c>
      <c r="D2787" s="19" t="s">
        <v>1310</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57" t="s">
        <v>82</v>
      </c>
      <c r="K2787" s="51" t="str">
        <f>LeaveTracker[[#This Row],[Days]]&amp;" "&amp;LeaveTracker[[#This Row],[Type of Leave]]</f>
        <v>2 VL</v>
      </c>
      <c r="L2787" s="23">
        <v>2</v>
      </c>
      <c r="M2787" s="27"/>
    </row>
    <row r="2788" spans="1:13" ht="30" customHeight="1" x14ac:dyDescent="0.3">
      <c r="A2788" s="27">
        <v>1180</v>
      </c>
      <c r="B2788" s="31">
        <v>44845</v>
      </c>
      <c r="C2788" s="31">
        <v>44820</v>
      </c>
      <c r="D2788" s="19" t="s">
        <v>1310</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57" t="s">
        <v>299</v>
      </c>
      <c r="J2788" s="43" t="s">
        <v>1006</v>
      </c>
      <c r="K2788" s="51" t="str">
        <f>LeaveTracker[[#This Row],[Days]]&amp;" "&amp;LeaveTracker[[#This Row],[Type of Leave]]</f>
        <v>2 OTHER</v>
      </c>
      <c r="L2788" s="23">
        <v>2</v>
      </c>
      <c r="M2788" s="27"/>
    </row>
    <row r="2789" spans="1:13" ht="30" customHeight="1" x14ac:dyDescent="0.3">
      <c r="A2789" s="27">
        <v>1181</v>
      </c>
      <c r="B2789" s="31">
        <v>44845</v>
      </c>
      <c r="C2789" s="31">
        <v>44821</v>
      </c>
      <c r="D2789" s="19" t="s">
        <v>1042</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57" t="s">
        <v>82</v>
      </c>
      <c r="K2789" s="51" t="str">
        <f ca="1">LeaveTracker[[#This Row],[Days]]&amp;" "&amp;LeaveTracker[[#This Row],[Type of Leave]]</f>
        <v>2 VL</v>
      </c>
      <c r="L2789" s="23">
        <f ca="1">NETWORKDAYS(LeaveTracker[[#This Row],[Start Date]],LeaveTracker[[#This Row],[End Date]],lstHolidays)</f>
        <v>2</v>
      </c>
      <c r="M2789" s="27"/>
    </row>
    <row r="2790" spans="1:13" ht="30" customHeight="1" x14ac:dyDescent="0.3">
      <c r="A2790" s="27">
        <v>1182</v>
      </c>
      <c r="B2790" s="31">
        <v>44845</v>
      </c>
      <c r="C2790" s="31">
        <v>44826</v>
      </c>
      <c r="D2790" s="19" t="s">
        <v>801</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57" t="s">
        <v>81</v>
      </c>
      <c r="K2790" s="51" t="str">
        <f ca="1">LeaveTracker[[#This Row],[Days]]&amp;" "&amp;LeaveTracker[[#This Row],[Type of Leave]]</f>
        <v>1 SL</v>
      </c>
      <c r="L2790" s="23">
        <f ca="1">NETWORKDAYS(LeaveTracker[[#This Row],[Start Date]],LeaveTracker[[#This Row],[End Date]],lstHolidays)</f>
        <v>1</v>
      </c>
      <c r="M2790" s="27"/>
    </row>
    <row r="2791" spans="1:13" ht="30" customHeight="1" x14ac:dyDescent="0.3">
      <c r="A2791" s="27">
        <v>1183</v>
      </c>
      <c r="B2791" s="31">
        <v>44845</v>
      </c>
      <c r="C2791" s="31">
        <v>44832</v>
      </c>
      <c r="D2791" s="19" t="s">
        <v>580</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57" t="s">
        <v>81</v>
      </c>
      <c r="K2791" s="51" t="str">
        <f ca="1">LeaveTracker[[#This Row],[Days]]&amp;" "&amp;LeaveTracker[[#This Row],[Type of Leave]]</f>
        <v>5 SL</v>
      </c>
      <c r="L2791" s="23">
        <f ca="1">NETWORKDAYS(LeaveTracker[[#This Row],[Start Date]],LeaveTracker[[#This Row],[End Date]],lstHolidays)</f>
        <v>5</v>
      </c>
      <c r="M2791" s="27"/>
    </row>
    <row r="2792" spans="1:13" ht="30" customHeight="1" x14ac:dyDescent="0.3">
      <c r="A2792" s="27">
        <v>1183</v>
      </c>
      <c r="B2792" s="31">
        <v>44845</v>
      </c>
      <c r="C2792" s="31">
        <v>44832</v>
      </c>
      <c r="D2792" s="19" t="s">
        <v>580</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57" t="s">
        <v>81</v>
      </c>
      <c r="K2792" s="51" t="str">
        <f ca="1">LeaveTracker[[#This Row],[Days]]&amp;" "&amp;LeaveTracker[[#This Row],[Type of Leave]]</f>
        <v>1 SL</v>
      </c>
      <c r="L2792" s="23">
        <f ca="1">NETWORKDAYS(LeaveTracker[[#This Row],[Start Date]],LeaveTracker[[#This Row],[End Date]],lstHolidays)</f>
        <v>1</v>
      </c>
      <c r="M2792" s="27"/>
    </row>
    <row r="2793" spans="1:13" ht="30" customHeight="1" x14ac:dyDescent="0.3">
      <c r="A2793" s="27">
        <v>1184</v>
      </c>
      <c r="B2793" s="31">
        <v>44845</v>
      </c>
      <c r="C2793" s="31">
        <v>44830</v>
      </c>
      <c r="D2793" s="19" t="s">
        <v>343</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57" t="s">
        <v>299</v>
      </c>
      <c r="J2793" s="43" t="s">
        <v>1006</v>
      </c>
      <c r="K2793" s="51" t="str">
        <f ca="1">LeaveTracker[[#This Row],[Days]]&amp;" "&amp;LeaveTracker[[#This Row],[Type of Leave]]</f>
        <v>3 OTHER</v>
      </c>
      <c r="L2793" s="23">
        <f ca="1">NETWORKDAYS(LeaveTracker[[#This Row],[Start Date]],LeaveTracker[[#This Row],[End Date]],lstHolidays)</f>
        <v>3</v>
      </c>
      <c r="M2793" s="27"/>
    </row>
    <row r="2794" spans="1:13" ht="30" customHeight="1" x14ac:dyDescent="0.3">
      <c r="A2794" s="27">
        <v>1185</v>
      </c>
      <c r="B2794" s="31">
        <v>44845</v>
      </c>
      <c r="C2794" s="31">
        <v>44825</v>
      </c>
      <c r="D2794" s="19" t="s">
        <v>532</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57" t="s">
        <v>81</v>
      </c>
      <c r="K2794" s="51" t="str">
        <f ca="1">LeaveTracker[[#This Row],[Days]]&amp;" "&amp;LeaveTracker[[#This Row],[Type of Leave]]</f>
        <v>1 SL</v>
      </c>
      <c r="L2794" s="23">
        <f ca="1">NETWORKDAYS(LeaveTracker[[#This Row],[Start Date]],LeaveTracker[[#This Row],[End Date]],lstHolidays)</f>
        <v>1</v>
      </c>
      <c r="M2794" s="27"/>
    </row>
    <row r="2795" spans="1:13" ht="30" customHeight="1" x14ac:dyDescent="0.3">
      <c r="A2795" s="27">
        <v>1186</v>
      </c>
      <c r="B2795" s="31">
        <v>44845</v>
      </c>
      <c r="C2795" s="31">
        <v>44831</v>
      </c>
      <c r="D2795" s="19" t="s">
        <v>445</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57" t="s">
        <v>299</v>
      </c>
      <c r="J2795" s="43" t="s">
        <v>1007</v>
      </c>
      <c r="K2795" s="51" t="str">
        <f ca="1">LeaveTracker[[#This Row],[Days]]&amp;" "&amp;LeaveTracker[[#This Row],[Type of Leave]]</f>
        <v>1 OTHER</v>
      </c>
      <c r="L2795" s="23">
        <f ca="1">NETWORKDAYS(LeaveTracker[[#This Row],[Start Date]],LeaveTracker[[#This Row],[End Date]],lstHolidays)</f>
        <v>1</v>
      </c>
      <c r="M2795" s="27"/>
    </row>
    <row r="2796" spans="1:13" ht="30"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57" t="s">
        <v>82</v>
      </c>
      <c r="K2796" s="51" t="str">
        <f ca="1">LeaveTracker[[#This Row],[Days]]&amp;" "&amp;LeaveTracker[[#This Row],[Type of Leave]]</f>
        <v>3 VL</v>
      </c>
      <c r="L2796" s="23">
        <f ca="1">NETWORKDAYS(LeaveTracker[[#This Row],[Start Date]],LeaveTracker[[#This Row],[End Date]],lstHolidays)</f>
        <v>3</v>
      </c>
      <c r="M2796" s="27"/>
    </row>
    <row r="2797" spans="1:13" ht="30"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57" t="s">
        <v>81</v>
      </c>
      <c r="K2797" s="51" t="str">
        <f ca="1">LeaveTracker[[#This Row],[Days]]&amp;" "&amp;LeaveTracker[[#This Row],[Type of Leave]]</f>
        <v>1 SL</v>
      </c>
      <c r="L2797" s="23">
        <f ca="1">NETWORKDAYS(LeaveTracker[[#This Row],[Start Date]],LeaveTracker[[#This Row],[End Date]],lstHolidays)</f>
        <v>1</v>
      </c>
      <c r="M2797" s="27"/>
    </row>
    <row r="2798" spans="1:13" ht="30"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57" t="s">
        <v>81</v>
      </c>
      <c r="K2798" s="51" t="str">
        <f ca="1">LeaveTracker[[#This Row],[Days]]&amp;" "&amp;LeaveTracker[[#This Row],[Type of Leave]]</f>
        <v>1 SL</v>
      </c>
      <c r="L2798" s="23">
        <f ca="1">NETWORKDAYS(LeaveTracker[[#This Row],[Start Date]],LeaveTracker[[#This Row],[End Date]],lstHolidays)</f>
        <v>1</v>
      </c>
      <c r="M2798" s="27"/>
    </row>
    <row r="2799" spans="1:13" ht="30" customHeight="1" x14ac:dyDescent="0.3">
      <c r="A2799" s="27">
        <v>1189</v>
      </c>
      <c r="B2799" s="31">
        <v>44845</v>
      </c>
      <c r="C2799" s="31">
        <v>44831</v>
      </c>
      <c r="D2799" s="19" t="s">
        <v>1059</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57" t="s">
        <v>81</v>
      </c>
      <c r="K2799" s="51" t="str">
        <f ca="1">LeaveTracker[[#This Row],[Days]]&amp;" "&amp;LeaveTracker[[#This Row],[Type of Leave]]</f>
        <v>1 SL</v>
      </c>
      <c r="L2799" s="23">
        <f ca="1">NETWORKDAYS(LeaveTracker[[#This Row],[Start Date]],LeaveTracker[[#This Row],[End Date]],lstHolidays)</f>
        <v>1</v>
      </c>
      <c r="M2799" s="27"/>
    </row>
    <row r="2800" spans="1:13" ht="30" customHeight="1" x14ac:dyDescent="0.3">
      <c r="A2800" s="27">
        <v>1190</v>
      </c>
      <c r="B2800" s="31">
        <v>44845</v>
      </c>
      <c r="C2800" s="31">
        <v>44816</v>
      </c>
      <c r="D2800" s="19" t="s">
        <v>1063</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57" t="s">
        <v>299</v>
      </c>
      <c r="J2800" s="43" t="s">
        <v>1006</v>
      </c>
      <c r="K2800" s="51" t="str">
        <f ca="1">LeaveTracker[[#This Row],[Days]]&amp;" "&amp;LeaveTracker[[#This Row],[Type of Leave]]</f>
        <v>2 OTHER</v>
      </c>
      <c r="L2800" s="23">
        <f ca="1">NETWORKDAYS(LeaveTracker[[#This Row],[Start Date]],LeaveTracker[[#This Row],[End Date]],lstHolidays)</f>
        <v>2</v>
      </c>
      <c r="M2800" s="27"/>
    </row>
    <row r="2801" spans="1:13" ht="30" customHeight="1" x14ac:dyDescent="0.3">
      <c r="A2801" s="27">
        <v>1191</v>
      </c>
      <c r="B2801" s="31">
        <v>44845</v>
      </c>
      <c r="C2801" s="31">
        <v>44831</v>
      </c>
      <c r="D2801" s="19" t="s">
        <v>765</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57" t="s">
        <v>299</v>
      </c>
      <c r="J2801" s="43" t="s">
        <v>1006</v>
      </c>
      <c r="K2801" s="51" t="str">
        <f ca="1">LeaveTracker[[#This Row],[Days]]&amp;" "&amp;LeaveTracker[[#This Row],[Type of Leave]]</f>
        <v>1 OTHER</v>
      </c>
      <c r="L2801" s="23">
        <f ca="1">NETWORKDAYS(LeaveTracker[[#This Row],[Start Date]],LeaveTracker[[#This Row],[End Date]],lstHolidays)</f>
        <v>1</v>
      </c>
      <c r="M2801" s="27"/>
    </row>
    <row r="2802" spans="1:13" ht="30" customHeight="1" x14ac:dyDescent="0.3">
      <c r="A2802" s="27">
        <v>1192</v>
      </c>
      <c r="B2802" s="31">
        <v>44845</v>
      </c>
      <c r="C2802" s="31">
        <v>44831</v>
      </c>
      <c r="D2802" s="19" t="s">
        <v>1020</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57" t="s">
        <v>299</v>
      </c>
      <c r="J2802" s="43" t="s">
        <v>1006</v>
      </c>
      <c r="K2802" s="51" t="str">
        <f ca="1">LeaveTracker[[#This Row],[Days]]&amp;" "&amp;LeaveTracker[[#This Row],[Type of Leave]]</f>
        <v>1 OTHER</v>
      </c>
      <c r="L2802" s="23">
        <f ca="1">NETWORKDAYS(LeaveTracker[[#This Row],[Start Date]],LeaveTracker[[#This Row],[End Date]],lstHolidays)</f>
        <v>1</v>
      </c>
      <c r="M2802" s="27"/>
    </row>
    <row r="2803" spans="1:13" ht="30" customHeight="1" x14ac:dyDescent="0.3">
      <c r="A2803" s="27">
        <v>1193</v>
      </c>
      <c r="B2803" s="31">
        <v>44845</v>
      </c>
      <c r="C2803" s="31">
        <v>44831</v>
      </c>
      <c r="D2803" s="19" t="s">
        <v>1063</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57" t="s">
        <v>81</v>
      </c>
      <c r="K2803" s="51" t="str">
        <f ca="1">LeaveTracker[[#This Row],[Days]]&amp;" "&amp;LeaveTracker[[#This Row],[Type of Leave]]</f>
        <v>1 SL</v>
      </c>
      <c r="L2803" s="23">
        <f ca="1">NETWORKDAYS(LeaveTracker[[#This Row],[Start Date]],LeaveTracker[[#This Row],[End Date]],lstHolidays)</f>
        <v>1</v>
      </c>
      <c r="M2803" s="27"/>
    </row>
    <row r="2804" spans="1:13" ht="30" customHeight="1" x14ac:dyDescent="0.3">
      <c r="A2804" s="27">
        <v>1194</v>
      </c>
      <c r="B2804" s="31">
        <v>44845</v>
      </c>
      <c r="C2804" s="31">
        <v>44824</v>
      </c>
      <c r="D2804" s="19" t="s">
        <v>1312</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57" t="s">
        <v>299</v>
      </c>
      <c r="J2804" s="43" t="s">
        <v>1007</v>
      </c>
      <c r="K2804" s="51" t="str">
        <f ca="1">LeaveTracker[[#This Row],[Days]]&amp;" "&amp;LeaveTracker[[#This Row],[Type of Leave]]</f>
        <v>1 OTHER</v>
      </c>
      <c r="L2804" s="23">
        <f ca="1">NETWORKDAYS(LeaveTracker[[#This Row],[Start Date]],LeaveTracker[[#This Row],[End Date]],lstHolidays)</f>
        <v>1</v>
      </c>
      <c r="M2804" s="27"/>
    </row>
    <row r="2805" spans="1:13" ht="30" customHeight="1" x14ac:dyDescent="0.3">
      <c r="A2805" s="27">
        <v>1195</v>
      </c>
      <c r="B2805" s="31">
        <v>44845</v>
      </c>
      <c r="C2805" s="31">
        <v>44831</v>
      </c>
      <c r="D2805" s="19" t="s">
        <v>1290</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57" t="s">
        <v>299</v>
      </c>
      <c r="J2805" s="43" t="s">
        <v>1006</v>
      </c>
      <c r="K2805" s="51" t="str">
        <f ca="1">LeaveTracker[[#This Row],[Days]]&amp;" "&amp;LeaveTracker[[#This Row],[Type of Leave]]</f>
        <v>1 OTHER</v>
      </c>
      <c r="L2805" s="23">
        <f ca="1">NETWORKDAYS(LeaveTracker[[#This Row],[Start Date]],LeaveTracker[[#This Row],[End Date]],lstHolidays)</f>
        <v>1</v>
      </c>
      <c r="M2805" s="27"/>
    </row>
    <row r="2806" spans="1:13" ht="30" customHeight="1" x14ac:dyDescent="0.3">
      <c r="A2806" s="27">
        <v>1196</v>
      </c>
      <c r="B2806" s="31">
        <v>44845</v>
      </c>
      <c r="C2806" s="31">
        <v>44831</v>
      </c>
      <c r="D2806" s="19" t="s">
        <v>1301</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57" t="s">
        <v>299</v>
      </c>
      <c r="J2806" s="43" t="s">
        <v>1007</v>
      </c>
      <c r="K2806" s="51" t="str">
        <f ca="1">LeaveTracker[[#This Row],[Days]]&amp;" "&amp;LeaveTracker[[#This Row],[Type of Leave]]</f>
        <v>1 OTHER</v>
      </c>
      <c r="L2806" s="23">
        <f ca="1">NETWORKDAYS(LeaveTracker[[#This Row],[Start Date]],LeaveTracker[[#This Row],[End Date]],lstHolidays)</f>
        <v>1</v>
      </c>
      <c r="M2806" s="27"/>
    </row>
    <row r="2807" spans="1:13" ht="30" customHeight="1" x14ac:dyDescent="0.3">
      <c r="A2807" s="27">
        <v>1197</v>
      </c>
      <c r="B2807" s="31">
        <v>44845</v>
      </c>
      <c r="C2807" s="31">
        <v>44831</v>
      </c>
      <c r="D2807" s="19" t="s">
        <v>1020</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57" t="s">
        <v>82</v>
      </c>
      <c r="K2807" s="51" t="str">
        <f ca="1">LeaveTracker[[#This Row],[Days]]&amp;" "&amp;LeaveTracker[[#This Row],[Type of Leave]]</f>
        <v>3 VL</v>
      </c>
      <c r="L2807" s="23">
        <f ca="1">NETWORKDAYS(LeaveTracker[[#This Row],[Start Date]],LeaveTracker[[#This Row],[End Date]],lstHolidays)</f>
        <v>3</v>
      </c>
      <c r="M2807" s="27"/>
    </row>
    <row r="2808" spans="1:13" ht="30" customHeight="1" x14ac:dyDescent="0.3">
      <c r="A2808" s="27">
        <v>1198</v>
      </c>
      <c r="B2808" s="31">
        <v>44845</v>
      </c>
      <c r="C2808" s="31">
        <v>44831</v>
      </c>
      <c r="D2808" s="19" t="s">
        <v>1315</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57" t="s">
        <v>299</v>
      </c>
      <c r="J2808" s="43" t="s">
        <v>1007</v>
      </c>
      <c r="K2808" s="51" t="str">
        <f ca="1">LeaveTracker[[#This Row],[Days]]&amp;" "&amp;LeaveTracker[[#This Row],[Type of Leave]]</f>
        <v>2 OTHER</v>
      </c>
      <c r="L2808" s="23">
        <f ca="1">NETWORKDAYS(LeaveTracker[[#This Row],[Start Date]],LeaveTracker[[#This Row],[End Date]],lstHolidays)</f>
        <v>2</v>
      </c>
      <c r="M2808" s="27"/>
    </row>
    <row r="2809" spans="1:13" ht="30" customHeight="1" x14ac:dyDescent="0.3">
      <c r="A2809" s="27">
        <v>1199</v>
      </c>
      <c r="B2809" s="31">
        <v>44845</v>
      </c>
      <c r="C2809" s="31">
        <v>44827</v>
      </c>
      <c r="D2809" s="19" t="s">
        <v>325</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57" t="s">
        <v>81</v>
      </c>
      <c r="K2809" s="51" t="str">
        <f ca="1">LeaveTracker[[#This Row],[Days]]&amp;" "&amp;LeaveTracker[[#This Row],[Type of Leave]]</f>
        <v>1 SL</v>
      </c>
      <c r="L2809" s="23">
        <f ca="1">NETWORKDAYS(LeaveTracker[[#This Row],[Start Date]],LeaveTracker[[#This Row],[End Date]],lstHolidays)</f>
        <v>1</v>
      </c>
      <c r="M2809" s="27"/>
    </row>
    <row r="2810" spans="1:13" ht="30" customHeight="1" x14ac:dyDescent="0.3">
      <c r="A2810" s="27">
        <v>1200</v>
      </c>
      <c r="B2810" s="31">
        <v>44845</v>
      </c>
      <c r="C2810" s="31">
        <v>44817</v>
      </c>
      <c r="D2810" s="19" t="s">
        <v>871</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57" t="s">
        <v>81</v>
      </c>
      <c r="K2810" s="51" t="str">
        <f ca="1">LeaveTracker[[#This Row],[Days]]&amp;" "&amp;LeaveTracker[[#This Row],[Type of Leave]]</f>
        <v>1 SL</v>
      </c>
      <c r="L2810" s="23">
        <f ca="1">NETWORKDAYS(LeaveTracker[[#This Row],[Start Date]],LeaveTracker[[#This Row],[End Date]],lstHolidays)</f>
        <v>1</v>
      </c>
      <c r="M2810" s="27"/>
    </row>
    <row r="2811" spans="1:13" ht="30" customHeight="1" x14ac:dyDescent="0.3">
      <c r="A2811" s="27">
        <v>1201</v>
      </c>
      <c r="B2811" s="31">
        <v>44846</v>
      </c>
      <c r="C2811" s="31">
        <v>44817</v>
      </c>
      <c r="D2811" s="19" t="s">
        <v>1011</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57" t="s">
        <v>81</v>
      </c>
      <c r="K2811" s="51" t="str">
        <f ca="1">LeaveTracker[[#This Row],[Days]]&amp;" "&amp;LeaveTracker[[#This Row],[Type of Leave]]</f>
        <v>1 SL</v>
      </c>
      <c r="L2811" s="23">
        <f ca="1">NETWORKDAYS(LeaveTracker[[#This Row],[Start Date]],LeaveTracker[[#This Row],[End Date]],lstHolidays)</f>
        <v>1</v>
      </c>
      <c r="M2811" s="27"/>
    </row>
    <row r="2812" spans="1:13" ht="30" customHeight="1" x14ac:dyDescent="0.3">
      <c r="A2812" s="27">
        <v>1202</v>
      </c>
      <c r="B2812" s="31">
        <v>44846</v>
      </c>
      <c r="C2812" s="31">
        <v>44835</v>
      </c>
      <c r="D2812" s="19" t="s">
        <v>779</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57" t="s">
        <v>81</v>
      </c>
      <c r="K2812" s="51" t="str">
        <f ca="1">LeaveTracker[[#This Row],[Days]]&amp;" "&amp;LeaveTracker[[#This Row],[Type of Leave]]</f>
        <v>1 SL</v>
      </c>
      <c r="L2812" s="23">
        <f ca="1">NETWORKDAYS(LeaveTracker[[#This Row],[Start Date]],LeaveTracker[[#This Row],[End Date]],lstHolidays)</f>
        <v>1</v>
      </c>
      <c r="M2812" s="27"/>
    </row>
    <row r="2813" spans="1:13" ht="30" customHeight="1" x14ac:dyDescent="0.3">
      <c r="A2813" s="27">
        <v>1202</v>
      </c>
      <c r="B2813" s="31">
        <v>44846</v>
      </c>
      <c r="C2813" s="31">
        <v>44835</v>
      </c>
      <c r="D2813" s="19" t="s">
        <v>779</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57" t="s">
        <v>81</v>
      </c>
      <c r="K2813" s="51" t="str">
        <f ca="1">LeaveTracker[[#This Row],[Days]]&amp;" "&amp;LeaveTracker[[#This Row],[Type of Leave]]</f>
        <v>1 SL</v>
      </c>
      <c r="L2813" s="23">
        <f ca="1">NETWORKDAYS(LeaveTracker[[#This Row],[Start Date]],LeaveTracker[[#This Row],[End Date]],lstHolidays)</f>
        <v>1</v>
      </c>
      <c r="M2813" s="27"/>
    </row>
    <row r="2814" spans="1:13" ht="30" customHeight="1" x14ac:dyDescent="0.3">
      <c r="A2814" s="27">
        <v>1203</v>
      </c>
      <c r="B2814" s="31">
        <v>44846</v>
      </c>
      <c r="C2814" s="31">
        <v>44816</v>
      </c>
      <c r="D2814" s="19" t="s">
        <v>555</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57" t="s">
        <v>81</v>
      </c>
      <c r="K2814" s="51" t="str">
        <f ca="1">LeaveTracker[[#This Row],[Days]]&amp;" "&amp;LeaveTracker[[#This Row],[Type of Leave]]</f>
        <v>1 SL</v>
      </c>
      <c r="L2814" s="23">
        <f ca="1">NETWORKDAYS(LeaveTracker[[#This Row],[Start Date]],LeaveTracker[[#This Row],[End Date]],lstHolidays)</f>
        <v>1</v>
      </c>
      <c r="M2814" s="27"/>
    </row>
    <row r="2815" spans="1:13" ht="30" customHeight="1" x14ac:dyDescent="0.3">
      <c r="A2815" s="27">
        <v>1204</v>
      </c>
      <c r="B2815" s="31">
        <v>44846</v>
      </c>
      <c r="C2815" s="31">
        <v>44844</v>
      </c>
      <c r="D2815" s="19" t="s">
        <v>1062</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57" t="s">
        <v>81</v>
      </c>
      <c r="K2815" s="51" t="str">
        <f ca="1">LeaveTracker[[#This Row],[Days]]&amp;" "&amp;LeaveTracker[[#This Row],[Type of Leave]]</f>
        <v>1 SL</v>
      </c>
      <c r="L2815" s="23">
        <f ca="1">NETWORKDAYS(LeaveTracker[[#This Row],[Start Date]],LeaveTracker[[#This Row],[End Date]],lstHolidays)</f>
        <v>1</v>
      </c>
      <c r="M2815" s="27"/>
    </row>
    <row r="2816" spans="1:13" ht="30" customHeight="1" x14ac:dyDescent="0.3">
      <c r="A2816" s="27">
        <v>1205</v>
      </c>
      <c r="B2816" s="31">
        <v>44846</v>
      </c>
      <c r="C2816" s="31">
        <v>44839</v>
      </c>
      <c r="D2816" s="19" t="s">
        <v>1024</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57" t="s">
        <v>299</v>
      </c>
      <c r="J2816" s="43" t="s">
        <v>1007</v>
      </c>
      <c r="K2816" s="51" t="str">
        <f ca="1">LeaveTracker[[#This Row],[Days]]&amp;" "&amp;LeaveTracker[[#This Row],[Type of Leave]]</f>
        <v>1 OTHER</v>
      </c>
      <c r="L2816" s="23">
        <f ca="1">NETWORKDAYS(LeaveTracker[[#This Row],[Start Date]],LeaveTracker[[#This Row],[End Date]],lstHolidays)</f>
        <v>1</v>
      </c>
      <c r="M2816" s="27"/>
    </row>
    <row r="2817" spans="1:13" ht="30" customHeight="1" x14ac:dyDescent="0.3">
      <c r="A2817" s="27">
        <v>1206</v>
      </c>
      <c r="B2817" s="31">
        <v>44846</v>
      </c>
      <c r="C2817" s="31">
        <v>44841</v>
      </c>
      <c r="D2817" s="19" t="s">
        <v>508</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57" t="s">
        <v>81</v>
      </c>
      <c r="K2817" s="51" t="str">
        <f ca="1">LeaveTracker[[#This Row],[Days]]&amp;" "&amp;LeaveTracker[[#This Row],[Type of Leave]]</f>
        <v>1 SL</v>
      </c>
      <c r="L2817" s="23">
        <f ca="1">NETWORKDAYS(LeaveTracker[[#This Row],[Start Date]],LeaveTracker[[#This Row],[End Date]],lstHolidays)</f>
        <v>1</v>
      </c>
      <c r="M2817" s="27"/>
    </row>
    <row r="2818" spans="1:13" ht="30" customHeight="1" x14ac:dyDescent="0.3">
      <c r="A2818" s="27">
        <v>1206</v>
      </c>
      <c r="B2818" s="31">
        <v>44846</v>
      </c>
      <c r="C2818" s="31">
        <v>44841</v>
      </c>
      <c r="D2818" s="19" t="s">
        <v>508</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57" t="s">
        <v>81</v>
      </c>
      <c r="K2818" s="51" t="str">
        <f ca="1">LeaveTracker[[#This Row],[Days]]&amp;" "&amp;LeaveTracker[[#This Row],[Type of Leave]]</f>
        <v>1 SL</v>
      </c>
      <c r="L2818" s="23">
        <f ca="1">NETWORKDAYS(LeaveTracker[[#This Row],[Start Date]],LeaveTracker[[#This Row],[End Date]],lstHolidays)</f>
        <v>1</v>
      </c>
      <c r="M2818" s="27"/>
    </row>
    <row r="2819" spans="1:13" ht="30" customHeight="1" x14ac:dyDescent="0.3">
      <c r="A2819" s="27">
        <v>1207</v>
      </c>
      <c r="B2819" s="31">
        <v>44846</v>
      </c>
      <c r="C2819" s="31">
        <v>44844</v>
      </c>
      <c r="D2819" s="19" t="s">
        <v>953</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57" t="s">
        <v>81</v>
      </c>
      <c r="K2819" s="51" t="str">
        <f ca="1">LeaveTracker[[#This Row],[Days]]&amp;" "&amp;LeaveTracker[[#This Row],[Type of Leave]]</f>
        <v>4 SL</v>
      </c>
      <c r="L2819" s="23">
        <f ca="1">NETWORKDAYS(LeaveTracker[[#This Row],[Start Date]],LeaveTracker[[#This Row],[End Date]],lstHolidays)</f>
        <v>4</v>
      </c>
      <c r="M2819" s="27"/>
    </row>
    <row r="2820" spans="1:13" ht="30" customHeight="1" x14ac:dyDescent="0.3">
      <c r="A2820" s="27">
        <v>1208</v>
      </c>
      <c r="B2820" s="31">
        <v>44846</v>
      </c>
      <c r="C2820" s="31">
        <v>44844</v>
      </c>
      <c r="D2820" s="19" t="s">
        <v>511</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57" t="s">
        <v>82</v>
      </c>
      <c r="K2820" s="51" t="str">
        <f ca="1">LeaveTracker[[#This Row],[Days]]&amp;" "&amp;LeaveTracker[[#This Row],[Type of Leave]]</f>
        <v>1 VL</v>
      </c>
      <c r="L2820" s="23">
        <f ca="1">NETWORKDAYS(LeaveTracker[[#This Row],[Start Date]],LeaveTracker[[#This Row],[End Date]],lstHolidays)</f>
        <v>1</v>
      </c>
      <c r="M2820" s="27"/>
    </row>
    <row r="2821" spans="1:13" ht="30" customHeight="1" x14ac:dyDescent="0.3">
      <c r="A2821" s="27">
        <v>1209</v>
      </c>
      <c r="B2821" s="31">
        <v>44846</v>
      </c>
      <c r="C2821" s="31">
        <v>44844</v>
      </c>
      <c r="D2821" s="19" t="s">
        <v>1086</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57" t="s">
        <v>82</v>
      </c>
      <c r="K2821" s="51" t="str">
        <f ca="1">LeaveTracker[[#This Row],[Days]]&amp;" "&amp;LeaveTracker[[#This Row],[Type of Leave]]</f>
        <v>1 VL</v>
      </c>
      <c r="L2821" s="23">
        <f ca="1">NETWORKDAYS(LeaveTracker[[#This Row],[Start Date]],LeaveTracker[[#This Row],[End Date]],lstHolidays)</f>
        <v>1</v>
      </c>
      <c r="M2821" s="27"/>
    </row>
    <row r="2822" spans="1:13" ht="30" customHeight="1" x14ac:dyDescent="0.3">
      <c r="A2822" s="27">
        <v>1210</v>
      </c>
      <c r="B2822" s="31">
        <v>44846</v>
      </c>
      <c r="C2822" s="31">
        <v>44841</v>
      </c>
      <c r="D2822" s="19" t="s">
        <v>866</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57" t="s">
        <v>299</v>
      </c>
      <c r="J2822" s="43" t="s">
        <v>1007</v>
      </c>
      <c r="K2822" s="51" t="str">
        <f ca="1">LeaveTracker[[#This Row],[Days]]&amp;" "&amp;LeaveTracker[[#This Row],[Type of Leave]]</f>
        <v>2 OTHER</v>
      </c>
      <c r="L2822" s="23">
        <f ca="1">NETWORKDAYS(LeaveTracker[[#This Row],[Start Date]],LeaveTracker[[#This Row],[End Date]],lstHolidays)</f>
        <v>2</v>
      </c>
      <c r="M2822" s="27"/>
    </row>
    <row r="2823" spans="1:13" ht="30" customHeight="1" x14ac:dyDescent="0.3">
      <c r="A2823" s="27">
        <v>1211</v>
      </c>
      <c r="B2823" s="31">
        <v>44846</v>
      </c>
      <c r="C2823" s="31">
        <v>44844</v>
      </c>
      <c r="D2823" s="19" t="s">
        <v>305</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57" t="s">
        <v>81</v>
      </c>
      <c r="K2823" s="51" t="str">
        <f ca="1">LeaveTracker[[#This Row],[Days]]&amp;" "&amp;LeaveTracker[[#This Row],[Type of Leave]]</f>
        <v>1 SL</v>
      </c>
      <c r="L2823" s="23">
        <f ca="1">NETWORKDAYS(LeaveTracker[[#This Row],[Start Date]],LeaveTracker[[#This Row],[End Date]],lstHolidays)</f>
        <v>1</v>
      </c>
      <c r="M2823" s="27"/>
    </row>
    <row r="2824" spans="1:13" ht="30" customHeight="1" x14ac:dyDescent="0.3">
      <c r="A2824" s="27">
        <v>1212</v>
      </c>
      <c r="B2824" s="31">
        <v>44846</v>
      </c>
      <c r="C2824" s="31">
        <v>44841</v>
      </c>
      <c r="D2824" s="19" t="s">
        <v>232</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57" t="s">
        <v>82</v>
      </c>
      <c r="K2824" s="51" t="str">
        <f ca="1">LeaveTracker[[#This Row],[Days]]&amp;" "&amp;LeaveTracker[[#This Row],[Type of Leave]]</f>
        <v>2 VL</v>
      </c>
      <c r="L2824" s="23">
        <f ca="1">NETWORKDAYS(LeaveTracker[[#This Row],[Start Date]],LeaveTracker[[#This Row],[End Date]],lstHolidays)</f>
        <v>2</v>
      </c>
      <c r="M2824" s="27"/>
    </row>
    <row r="2825" spans="1:13" ht="30" customHeight="1" x14ac:dyDescent="0.3">
      <c r="A2825" s="27">
        <v>1213</v>
      </c>
      <c r="B2825" s="31">
        <v>44846</v>
      </c>
      <c r="C2825" s="31">
        <v>44846</v>
      </c>
      <c r="D2825" s="19" t="s">
        <v>1102</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57" t="s">
        <v>299</v>
      </c>
      <c r="J2825" s="43" t="s">
        <v>693</v>
      </c>
      <c r="K2825" s="51" t="str">
        <f ca="1">LeaveTracker[[#This Row],[Days]]&amp;" "&amp;LeaveTracker[[#This Row],[Type of Leave]]</f>
        <v>0 OTHER</v>
      </c>
      <c r="L2825" s="23">
        <f ca="1">NETWORKDAYS(LeaveTracker[[#This Row],[Start Date]],LeaveTracker[[#This Row],[End Date]],lstHolidays)</f>
        <v>0</v>
      </c>
      <c r="M2825" s="27"/>
    </row>
    <row r="2826" spans="1:13" ht="30" customHeight="1" x14ac:dyDescent="0.3">
      <c r="A2826" s="27">
        <v>1214</v>
      </c>
      <c r="B2826" s="31">
        <v>44846</v>
      </c>
      <c r="C2826" s="31">
        <v>44804</v>
      </c>
      <c r="D2826" s="19" t="s">
        <v>1325</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57" t="s">
        <v>82</v>
      </c>
      <c r="K2826" s="51" t="str">
        <f ca="1">LeaveTracker[[#This Row],[Days]]&amp;" "&amp;LeaveTracker[[#This Row],[Type of Leave]]</f>
        <v>2 VL</v>
      </c>
      <c r="L2826" s="23">
        <f ca="1">NETWORKDAYS(LeaveTracker[[#This Row],[Start Date]],LeaveTracker[[#This Row],[End Date]],lstHolidays)</f>
        <v>2</v>
      </c>
      <c r="M2826" s="27"/>
    </row>
    <row r="2827" spans="1:13" ht="30" customHeight="1" x14ac:dyDescent="0.3">
      <c r="A2827" s="27">
        <v>1215</v>
      </c>
      <c r="B2827" s="31">
        <v>44846</v>
      </c>
      <c r="C2827" s="31">
        <v>44813</v>
      </c>
      <c r="D2827" s="19" t="s">
        <v>747</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57" t="s">
        <v>81</v>
      </c>
      <c r="K2827" s="51" t="str">
        <f ca="1">LeaveTracker[[#This Row],[Days]]&amp;" "&amp;LeaveTracker[[#This Row],[Type of Leave]]</f>
        <v>1 SL</v>
      </c>
      <c r="L2827" s="23">
        <f ca="1">NETWORKDAYS(LeaveTracker[[#This Row],[Start Date]],LeaveTracker[[#This Row],[End Date]],lstHolidays)</f>
        <v>1</v>
      </c>
      <c r="M2827" s="27"/>
    </row>
    <row r="2828" spans="1:13" ht="30" customHeight="1" x14ac:dyDescent="0.3">
      <c r="A2828" s="27">
        <v>1216</v>
      </c>
      <c r="B2828" s="31">
        <v>44846</v>
      </c>
      <c r="C2828" s="31">
        <v>44805</v>
      </c>
      <c r="D2828" s="19" t="s">
        <v>832</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57" t="s">
        <v>81</v>
      </c>
      <c r="K2828" s="51" t="str">
        <f ca="1">LeaveTracker[[#This Row],[Days]]&amp;" "&amp;LeaveTracker[[#This Row],[Type of Leave]]</f>
        <v>1 SL</v>
      </c>
      <c r="L2828" s="23">
        <f ca="1">NETWORKDAYS(LeaveTracker[[#This Row],[Start Date]],LeaveTracker[[#This Row],[End Date]],lstHolidays)</f>
        <v>1</v>
      </c>
      <c r="M2828" s="27"/>
    </row>
    <row r="2829" spans="1:13" ht="30" customHeight="1" x14ac:dyDescent="0.3">
      <c r="A2829" s="27">
        <v>1217</v>
      </c>
      <c r="B2829" s="31">
        <v>44846</v>
      </c>
      <c r="C2829" s="31">
        <v>44803</v>
      </c>
      <c r="D2829" s="19" t="s">
        <v>1330</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57" t="s">
        <v>81</v>
      </c>
      <c r="K2829" s="51" t="str">
        <f ca="1">LeaveTracker[[#This Row],[Days]]&amp;" "&amp;LeaveTracker[[#This Row],[Type of Leave]]</f>
        <v>2 SL</v>
      </c>
      <c r="L2829" s="23">
        <f ca="1">NETWORKDAYS(LeaveTracker[[#This Row],[Start Date]],LeaveTracker[[#This Row],[End Date]],lstHolidays)</f>
        <v>2</v>
      </c>
      <c r="M2829" s="27"/>
    </row>
    <row r="2830" spans="1:13" ht="30" customHeight="1" x14ac:dyDescent="0.3">
      <c r="A2830" s="27">
        <v>1218</v>
      </c>
      <c r="B2830" s="31">
        <v>44846</v>
      </c>
      <c r="C2830" s="31">
        <v>44828</v>
      </c>
      <c r="D2830" s="19" t="s">
        <v>398</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57" t="s">
        <v>81</v>
      </c>
      <c r="K2830" s="51" t="str">
        <f ca="1">LeaveTracker[[#This Row],[Days]]&amp;" "&amp;LeaveTracker[[#This Row],[Type of Leave]]</f>
        <v>1 SL</v>
      </c>
      <c r="L2830" s="23">
        <f ca="1">NETWORKDAYS(LeaveTracker[[#This Row],[Start Date]],LeaveTracker[[#This Row],[End Date]],lstHolidays)</f>
        <v>1</v>
      </c>
      <c r="M2830" s="27"/>
    </row>
    <row r="2831" spans="1:13" ht="30" customHeight="1" x14ac:dyDescent="0.3">
      <c r="A2831" s="27">
        <v>1219</v>
      </c>
      <c r="B2831" s="31">
        <v>44846</v>
      </c>
      <c r="C2831" s="31">
        <v>44804</v>
      </c>
      <c r="D2831" s="19" t="s">
        <v>614</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57" t="s">
        <v>81</v>
      </c>
      <c r="K2831" s="51" t="str">
        <f ca="1">LeaveTracker[[#This Row],[Days]]&amp;" "&amp;LeaveTracker[[#This Row],[Type of Leave]]</f>
        <v>1 SL</v>
      </c>
      <c r="L2831" s="23">
        <f ca="1">NETWORKDAYS(LeaveTracker[[#This Row],[Start Date]],LeaveTracker[[#This Row],[End Date]],lstHolidays)</f>
        <v>1</v>
      </c>
      <c r="M2831" s="27"/>
    </row>
    <row r="2832" spans="1:13" ht="30" customHeight="1" x14ac:dyDescent="0.3">
      <c r="A2832" s="27">
        <v>1220</v>
      </c>
      <c r="B2832" s="31">
        <v>44846</v>
      </c>
      <c r="C2832" s="31">
        <v>44803</v>
      </c>
      <c r="D2832" s="19" t="s">
        <v>329</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57" t="s">
        <v>81</v>
      </c>
      <c r="K2832" s="51" t="str">
        <f ca="1">LeaveTracker[[#This Row],[Days]]&amp;" "&amp;LeaveTracker[[#This Row],[Type of Leave]]</f>
        <v>1 SL</v>
      </c>
      <c r="L2832" s="23">
        <f ca="1">NETWORKDAYS(LeaveTracker[[#This Row],[Start Date]],LeaveTracker[[#This Row],[End Date]],lstHolidays)</f>
        <v>1</v>
      </c>
      <c r="M2832" s="27"/>
    </row>
    <row r="2833" spans="1:13" ht="30" customHeight="1" x14ac:dyDescent="0.3">
      <c r="A2833" s="27">
        <v>1220</v>
      </c>
      <c r="B2833" s="31">
        <v>44846</v>
      </c>
      <c r="C2833" s="31">
        <v>44803</v>
      </c>
      <c r="D2833" s="19" t="s">
        <v>329</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57" t="s">
        <v>81</v>
      </c>
      <c r="K2833" s="51" t="str">
        <f ca="1">LeaveTracker[[#This Row],[Days]]&amp;" "&amp;LeaveTracker[[#This Row],[Type of Leave]]</f>
        <v>2 SL</v>
      </c>
      <c r="L2833" s="23">
        <f ca="1">NETWORKDAYS(LeaveTracker[[#This Row],[Start Date]],LeaveTracker[[#This Row],[End Date]],lstHolidays)</f>
        <v>2</v>
      </c>
      <c r="M2833" s="27"/>
    </row>
    <row r="2834" spans="1:13" ht="30" customHeight="1" x14ac:dyDescent="0.3">
      <c r="A2834" s="27">
        <v>1221</v>
      </c>
      <c r="B2834" s="31">
        <v>44846</v>
      </c>
      <c r="C2834" s="31">
        <v>44803</v>
      </c>
      <c r="D2834" s="19" t="s">
        <v>1333</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57" t="s">
        <v>82</v>
      </c>
      <c r="K2834" s="51" t="str">
        <f ca="1">LeaveTracker[[#This Row],[Days]]&amp;" "&amp;LeaveTracker[[#This Row],[Type of Leave]]</f>
        <v>3 VL</v>
      </c>
      <c r="L2834" s="23">
        <f ca="1">NETWORKDAYS(LeaveTracker[[#This Row],[Start Date]],LeaveTracker[[#This Row],[End Date]],lstHolidays)</f>
        <v>3</v>
      </c>
      <c r="M2834" s="27"/>
    </row>
    <row r="2835" spans="1:13" ht="30" customHeight="1" x14ac:dyDescent="0.3">
      <c r="A2835" s="27">
        <v>1222</v>
      </c>
      <c r="B2835" s="31">
        <v>44846</v>
      </c>
      <c r="C2835" s="31">
        <v>44805</v>
      </c>
      <c r="D2835" s="19" t="s">
        <v>617</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57" t="s">
        <v>81</v>
      </c>
      <c r="K2835" s="51" t="str">
        <f ca="1">LeaveTracker[[#This Row],[Days]]&amp;" "&amp;LeaveTracker[[#This Row],[Type of Leave]]</f>
        <v>1 SL</v>
      </c>
      <c r="L2835" s="23">
        <f ca="1">NETWORKDAYS(LeaveTracker[[#This Row],[Start Date]],LeaveTracker[[#This Row],[End Date]],lstHolidays)</f>
        <v>1</v>
      </c>
      <c r="M2835" s="27"/>
    </row>
    <row r="2836" spans="1:13" ht="30" customHeight="1" x14ac:dyDescent="0.3">
      <c r="A2836" s="27">
        <v>1223</v>
      </c>
      <c r="B2836" s="31">
        <v>44846</v>
      </c>
      <c r="C2836" s="31">
        <v>44803</v>
      </c>
      <c r="D2836" s="19" t="s">
        <v>521</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57" t="s">
        <v>81</v>
      </c>
      <c r="K2836" s="51" t="str">
        <f ca="1">LeaveTracker[[#This Row],[Days]]&amp;" "&amp;LeaveTracker[[#This Row],[Type of Leave]]</f>
        <v>1 SL</v>
      </c>
      <c r="L2836" s="23">
        <f ca="1">NETWORKDAYS(LeaveTracker[[#This Row],[Start Date]],LeaveTracker[[#This Row],[End Date]],lstHolidays)</f>
        <v>1</v>
      </c>
      <c r="M2836" s="27"/>
    </row>
    <row r="2837" spans="1:13" ht="30" customHeight="1" x14ac:dyDescent="0.3">
      <c r="A2837" s="27">
        <v>1224</v>
      </c>
      <c r="B2837" s="31">
        <v>44846</v>
      </c>
      <c r="C2837" s="31">
        <v>44798</v>
      </c>
      <c r="D2837" s="19" t="s">
        <v>1011</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57" t="s">
        <v>81</v>
      </c>
      <c r="K2837" s="51" t="str">
        <f ca="1">LeaveTracker[[#This Row],[Days]]&amp;" "&amp;LeaveTracker[[#This Row],[Type of Leave]]</f>
        <v>1 SL</v>
      </c>
      <c r="L2837" s="23">
        <f ca="1">NETWORKDAYS(LeaveTracker[[#This Row],[Start Date]],LeaveTracker[[#This Row],[End Date]],lstHolidays)</f>
        <v>1</v>
      </c>
      <c r="M2837" s="27"/>
    </row>
    <row r="2838" spans="1:13" ht="30" customHeight="1" x14ac:dyDescent="0.3">
      <c r="A2838" s="27">
        <v>1225</v>
      </c>
      <c r="B2838" s="31">
        <v>44846</v>
      </c>
      <c r="C2838" s="31">
        <v>44796</v>
      </c>
      <c r="D2838" s="19" t="s">
        <v>866</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57" t="s">
        <v>81</v>
      </c>
      <c r="K2838" s="51" t="str">
        <f ca="1">LeaveTracker[[#This Row],[Days]]&amp;" "&amp;LeaveTracker[[#This Row],[Type of Leave]]</f>
        <v>1 SL</v>
      </c>
      <c r="L2838" s="23">
        <f ca="1">NETWORKDAYS(LeaveTracker[[#This Row],[Start Date]],LeaveTracker[[#This Row],[End Date]],lstHolidays)</f>
        <v>1</v>
      </c>
      <c r="M2838" s="27"/>
    </row>
    <row r="2839" spans="1:13" ht="30" customHeight="1" x14ac:dyDescent="0.3">
      <c r="A2839" s="27">
        <v>1225</v>
      </c>
      <c r="B2839" s="31">
        <v>44846</v>
      </c>
      <c r="C2839" s="31">
        <v>44796</v>
      </c>
      <c r="D2839" s="19" t="s">
        <v>866</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57" t="s">
        <v>81</v>
      </c>
      <c r="K2839" s="51" t="str">
        <f ca="1">LeaveTracker[[#This Row],[Days]]&amp;" "&amp;LeaveTracker[[#This Row],[Type of Leave]]</f>
        <v>1 SL</v>
      </c>
      <c r="L2839" s="23">
        <f ca="1">NETWORKDAYS(LeaveTracker[[#This Row],[Start Date]],LeaveTracker[[#This Row],[End Date]],lstHolidays)</f>
        <v>1</v>
      </c>
      <c r="M2839" s="27"/>
    </row>
    <row r="2840" spans="1:13" ht="30" customHeight="1" x14ac:dyDescent="0.3">
      <c r="A2840" s="27">
        <v>1226</v>
      </c>
      <c r="B2840" s="31">
        <v>44846</v>
      </c>
      <c r="C2840" s="31">
        <v>44798</v>
      </c>
      <c r="D2840" s="19" t="s">
        <v>874</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57" t="s">
        <v>81</v>
      </c>
      <c r="K2840" s="51" t="str">
        <f ca="1">LeaveTracker[[#This Row],[Days]]&amp;" "&amp;LeaveTracker[[#This Row],[Type of Leave]]</f>
        <v>1 SL</v>
      </c>
      <c r="L2840" s="23">
        <f ca="1">NETWORKDAYS(LeaveTracker[[#This Row],[Start Date]],LeaveTracker[[#This Row],[End Date]],lstHolidays)</f>
        <v>1</v>
      </c>
      <c r="M2840" s="27"/>
    </row>
    <row r="2841" spans="1:13" ht="30" customHeight="1" x14ac:dyDescent="0.3">
      <c r="A2841" s="27">
        <v>1227</v>
      </c>
      <c r="B2841" s="31">
        <v>44846</v>
      </c>
      <c r="C2841" s="31">
        <v>44798</v>
      </c>
      <c r="D2841" s="19" t="s">
        <v>540</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57" t="s">
        <v>81</v>
      </c>
      <c r="K2841" s="51" t="str">
        <f ca="1">LeaveTracker[[#This Row],[Days]]&amp;" "&amp;LeaveTracker[[#This Row],[Type of Leave]]</f>
        <v>2 SL</v>
      </c>
      <c r="L2841" s="23">
        <f ca="1">NETWORKDAYS(LeaveTracker[[#This Row],[Start Date]],LeaveTracker[[#This Row],[End Date]],lstHolidays)</f>
        <v>2</v>
      </c>
      <c r="M2841" s="27"/>
    </row>
    <row r="2842" spans="1:13" ht="30" customHeight="1" x14ac:dyDescent="0.3">
      <c r="A2842" s="27">
        <v>1228</v>
      </c>
      <c r="B2842" s="31">
        <v>44846</v>
      </c>
      <c r="C2842" s="31">
        <v>44803</v>
      </c>
      <c r="D2842" s="19" t="s">
        <v>877</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57" t="s">
        <v>81</v>
      </c>
      <c r="K2842" s="51" t="str">
        <f ca="1">LeaveTracker[[#This Row],[Days]]&amp;" "&amp;LeaveTracker[[#This Row],[Type of Leave]]</f>
        <v>1 SL</v>
      </c>
      <c r="L2842" s="23">
        <f ca="1">NETWORKDAYS(LeaveTracker[[#This Row],[Start Date]],LeaveTracker[[#This Row],[End Date]],lstHolidays)</f>
        <v>1</v>
      </c>
      <c r="M2842" s="27"/>
    </row>
    <row r="2843" spans="1:13" ht="30" customHeight="1" x14ac:dyDescent="0.3">
      <c r="A2843" s="27">
        <v>1229</v>
      </c>
      <c r="B2843" s="31">
        <v>44846</v>
      </c>
      <c r="C2843" s="31">
        <v>44797</v>
      </c>
      <c r="D2843" s="19" t="s">
        <v>1312</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57" t="s">
        <v>299</v>
      </c>
      <c r="J2843" s="43" t="s">
        <v>1007</v>
      </c>
      <c r="K2843" s="51" t="str">
        <f ca="1">LeaveTracker[[#This Row],[Days]]&amp;" "&amp;LeaveTracker[[#This Row],[Type of Leave]]</f>
        <v>1 OTHER</v>
      </c>
      <c r="L2843" s="23">
        <f ca="1">NETWORKDAYS(LeaveTracker[[#This Row],[Start Date]],LeaveTracker[[#This Row],[End Date]],lstHolidays)</f>
        <v>1</v>
      </c>
      <c r="M2843" s="27"/>
    </row>
    <row r="2844" spans="1:13" ht="30" customHeight="1" x14ac:dyDescent="0.3">
      <c r="A2844" s="27">
        <v>1230</v>
      </c>
      <c r="B2844" s="31">
        <v>44846</v>
      </c>
      <c r="C2844" s="31">
        <v>44803</v>
      </c>
      <c r="D2844" s="19" t="s">
        <v>1020</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57" t="s">
        <v>81</v>
      </c>
      <c r="K2844" s="51" t="str">
        <f ca="1">LeaveTracker[[#This Row],[Days]]&amp;" "&amp;LeaveTracker[[#This Row],[Type of Leave]]</f>
        <v>1 SL</v>
      </c>
      <c r="L2844" s="23">
        <f ca="1">NETWORKDAYS(LeaveTracker[[#This Row],[Start Date]],LeaveTracker[[#This Row],[End Date]],lstHolidays)</f>
        <v>1</v>
      </c>
      <c r="M2844" s="27"/>
    </row>
    <row r="2845" spans="1:13" ht="30" customHeight="1" x14ac:dyDescent="0.3">
      <c r="A2845" s="27">
        <v>1231</v>
      </c>
      <c r="B2845" s="31">
        <v>44846</v>
      </c>
      <c r="C2845" s="31">
        <v>44804</v>
      </c>
      <c r="D2845" s="19" t="s">
        <v>1020</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57" t="s">
        <v>82</v>
      </c>
      <c r="K2845" s="51" t="str">
        <f ca="1">LeaveTracker[[#This Row],[Days]]&amp;" "&amp;LeaveTracker[[#This Row],[Type of Leave]]</f>
        <v>2 VL</v>
      </c>
      <c r="L2845" s="23">
        <f ca="1">NETWORKDAYS(LeaveTracker[[#This Row],[Start Date]],LeaveTracker[[#This Row],[End Date]],lstHolidays)</f>
        <v>2</v>
      </c>
      <c r="M2845" s="27"/>
    </row>
    <row r="2846" spans="1:13" ht="30" customHeight="1" x14ac:dyDescent="0.3">
      <c r="A2846" s="27">
        <v>1232</v>
      </c>
      <c r="B2846" s="31">
        <v>44846</v>
      </c>
      <c r="C2846" s="31">
        <v>44796</v>
      </c>
      <c r="D2846" s="19" t="s">
        <v>765</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57" t="s">
        <v>299</v>
      </c>
      <c r="J2846" s="43" t="s">
        <v>158</v>
      </c>
      <c r="K2846" s="51" t="str">
        <f ca="1">LeaveTracker[[#This Row],[Days]]&amp;" "&amp;LeaveTracker[[#This Row],[Type of Leave]]</f>
        <v>1 OTHER</v>
      </c>
      <c r="L2846" s="23">
        <f ca="1">NETWORKDAYS(LeaveTracker[[#This Row],[Start Date]],LeaveTracker[[#This Row],[End Date]],lstHolidays)</f>
        <v>1</v>
      </c>
      <c r="M2846" s="27"/>
    </row>
    <row r="2847" spans="1:13" ht="30" customHeight="1" x14ac:dyDescent="0.3">
      <c r="A2847" s="27">
        <v>1233</v>
      </c>
      <c r="B2847" s="31">
        <v>44846</v>
      </c>
      <c r="C2847" s="31">
        <v>44796</v>
      </c>
      <c r="D2847" s="19" t="s">
        <v>765</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57" t="s">
        <v>299</v>
      </c>
      <c r="J2847" s="43" t="s">
        <v>1007</v>
      </c>
      <c r="K2847" s="51" t="str">
        <f ca="1">LeaveTracker[[#This Row],[Days]]&amp;" "&amp;LeaveTracker[[#This Row],[Type of Leave]]</f>
        <v>1 OTHER</v>
      </c>
      <c r="L2847" s="23">
        <f ca="1">NETWORKDAYS(LeaveTracker[[#This Row],[Start Date]],LeaveTracker[[#This Row],[End Date]],lstHolidays)</f>
        <v>1</v>
      </c>
      <c r="M2847" s="27"/>
    </row>
    <row r="2848" spans="1:13" ht="30" customHeight="1" x14ac:dyDescent="0.3">
      <c r="A2848" s="27">
        <v>1234</v>
      </c>
      <c r="B2848" s="31">
        <v>44846</v>
      </c>
      <c r="C2848" s="31">
        <v>44743</v>
      </c>
      <c r="D2848" s="19" t="s">
        <v>1337</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57" t="s">
        <v>299</v>
      </c>
      <c r="J2848" s="43" t="s">
        <v>693</v>
      </c>
      <c r="K2848" s="51" t="str">
        <f ca="1">LeaveTracker[[#This Row],[Days]]&amp;" "&amp;LeaveTracker[[#This Row],[Type of Leave]]</f>
        <v>0 OTHER</v>
      </c>
      <c r="L2848" s="23">
        <f ca="1">NETWORKDAYS(LeaveTracker[[#This Row],[Start Date]],LeaveTracker[[#This Row],[End Date]],lstHolidays)</f>
        <v>0</v>
      </c>
      <c r="M2848" s="27"/>
    </row>
    <row r="2849" spans="1:13" ht="30" customHeight="1" x14ac:dyDescent="0.3">
      <c r="A2849" s="27">
        <v>1235</v>
      </c>
      <c r="B2849" s="31">
        <v>44846</v>
      </c>
      <c r="C2849" s="31">
        <v>44777</v>
      </c>
      <c r="D2849" s="19" t="s">
        <v>393</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57" t="s">
        <v>81</v>
      </c>
      <c r="K2849" s="51" t="str">
        <f ca="1">LeaveTracker[[#This Row],[Days]]&amp;" "&amp;LeaveTracker[[#This Row],[Type of Leave]]</f>
        <v>2 SL</v>
      </c>
      <c r="L2849" s="23">
        <f ca="1">NETWORKDAYS(LeaveTracker[[#This Row],[Start Date]],LeaveTracker[[#This Row],[End Date]],lstHolidays)</f>
        <v>2</v>
      </c>
      <c r="M2849" s="27"/>
    </row>
    <row r="2850" spans="1:13" ht="30" customHeight="1" x14ac:dyDescent="0.3">
      <c r="A2850" s="27">
        <v>1235</v>
      </c>
      <c r="B2850" s="31">
        <v>44846</v>
      </c>
      <c r="C2850" s="31">
        <v>44777</v>
      </c>
      <c r="D2850" s="19" t="s">
        <v>393</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57" t="s">
        <v>81</v>
      </c>
      <c r="K2850" s="51" t="str">
        <f ca="1">LeaveTracker[[#This Row],[Days]]&amp;" "&amp;LeaveTracker[[#This Row],[Type of Leave]]</f>
        <v>2 SL</v>
      </c>
      <c r="L2850" s="23">
        <f ca="1">NETWORKDAYS(LeaveTracker[[#This Row],[Start Date]],LeaveTracker[[#This Row],[End Date]],lstHolidays)</f>
        <v>2</v>
      </c>
      <c r="M2850" s="27"/>
    </row>
    <row r="2851" spans="1:13" ht="30" customHeight="1" x14ac:dyDescent="0.3">
      <c r="A2851" s="27">
        <v>1236</v>
      </c>
      <c r="B2851" s="31">
        <v>44846</v>
      </c>
      <c r="C2851" s="31">
        <v>44804</v>
      </c>
      <c r="D2851" s="19" t="s">
        <v>1063</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57" t="s">
        <v>81</v>
      </c>
      <c r="K2851" s="51" t="str">
        <f ca="1">LeaveTracker[[#This Row],[Days]]&amp;" "&amp;LeaveTracker[[#This Row],[Type of Leave]]</f>
        <v>1 SL</v>
      </c>
      <c r="L2851" s="23">
        <f ca="1">NETWORKDAYS(LeaveTracker[[#This Row],[Start Date]],LeaveTracker[[#This Row],[End Date]],lstHolidays)</f>
        <v>1</v>
      </c>
      <c r="M2851" s="27"/>
    </row>
    <row r="2852" spans="1:13" ht="30" customHeight="1" x14ac:dyDescent="0.3">
      <c r="A2852" s="27">
        <v>1237</v>
      </c>
      <c r="B2852" s="31">
        <v>44846</v>
      </c>
      <c r="C2852" s="31">
        <v>44804</v>
      </c>
      <c r="D2852" s="19" t="s">
        <v>424</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57" t="s">
        <v>81</v>
      </c>
      <c r="K2852" s="51" t="str">
        <f ca="1">LeaveTracker[[#This Row],[Days]]&amp;" "&amp;LeaveTracker[[#This Row],[Type of Leave]]</f>
        <v>1 SL</v>
      </c>
      <c r="L2852" s="23">
        <f ca="1">NETWORKDAYS(LeaveTracker[[#This Row],[Start Date]],LeaveTracker[[#This Row],[End Date]],lstHolidays)</f>
        <v>1</v>
      </c>
      <c r="M2852" s="27"/>
    </row>
    <row r="2853" spans="1:13" ht="30" customHeight="1" x14ac:dyDescent="0.3">
      <c r="A2853" s="27">
        <v>1238</v>
      </c>
      <c r="B2853" s="31">
        <v>44846</v>
      </c>
      <c r="C2853" s="31">
        <v>44804</v>
      </c>
      <c r="D2853" s="19" t="s">
        <v>566</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57" t="s">
        <v>81</v>
      </c>
      <c r="K2853" s="51" t="str">
        <f ca="1">LeaveTracker[[#This Row],[Days]]&amp;" "&amp;LeaveTracker[[#This Row],[Type of Leave]]</f>
        <v>1 SL</v>
      </c>
      <c r="L2853" s="23">
        <f ca="1">NETWORKDAYS(LeaveTracker[[#This Row],[Start Date]],LeaveTracker[[#This Row],[End Date]],lstHolidays)</f>
        <v>1</v>
      </c>
      <c r="M2853" s="27"/>
    </row>
    <row r="2854" spans="1:13" ht="30" customHeight="1" x14ac:dyDescent="0.3">
      <c r="A2854" s="27">
        <v>1238</v>
      </c>
      <c r="B2854" s="31">
        <v>44846</v>
      </c>
      <c r="C2854" s="31">
        <v>44804</v>
      </c>
      <c r="D2854" s="19" t="s">
        <v>566</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57" t="s">
        <v>81</v>
      </c>
      <c r="K2854" s="51" t="str">
        <f ca="1">LeaveTracker[[#This Row],[Days]]&amp;" "&amp;LeaveTracker[[#This Row],[Type of Leave]]</f>
        <v>1 SL</v>
      </c>
      <c r="L2854" s="23">
        <f ca="1">NETWORKDAYS(LeaveTracker[[#This Row],[Start Date]],LeaveTracker[[#This Row],[End Date]],lstHolidays)</f>
        <v>1</v>
      </c>
      <c r="M2854" s="27"/>
    </row>
    <row r="2855" spans="1:13" ht="30" customHeight="1" x14ac:dyDescent="0.3">
      <c r="A2855" s="27">
        <v>1239</v>
      </c>
      <c r="B2855" s="31">
        <v>44846</v>
      </c>
      <c r="C2855" s="31">
        <v>44804</v>
      </c>
      <c r="D2855" s="19" t="s">
        <v>571</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57" t="s">
        <v>81</v>
      </c>
      <c r="K2855" s="51" t="str">
        <f ca="1">LeaveTracker[[#This Row],[Days]]&amp;" "&amp;LeaveTracker[[#This Row],[Type of Leave]]</f>
        <v>1 SL</v>
      </c>
      <c r="L2855" s="23">
        <f ca="1">NETWORKDAYS(LeaveTracker[[#This Row],[Start Date]],LeaveTracker[[#This Row],[End Date]],lstHolidays)</f>
        <v>1</v>
      </c>
      <c r="M2855" s="27"/>
    </row>
    <row r="2856" spans="1:13" ht="30" customHeight="1" x14ac:dyDescent="0.3">
      <c r="A2856" s="27">
        <v>1240</v>
      </c>
      <c r="B2856" s="31">
        <v>44846</v>
      </c>
      <c r="C2856" s="31">
        <v>44805</v>
      </c>
      <c r="D2856" s="19" t="s">
        <v>779</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57" t="s">
        <v>81</v>
      </c>
      <c r="K2856" s="51" t="str">
        <f ca="1">LeaveTracker[[#This Row],[Days]]&amp;" "&amp;LeaveTracker[[#This Row],[Type of Leave]]</f>
        <v>1 SL</v>
      </c>
      <c r="L2856" s="23">
        <f ca="1">NETWORKDAYS(LeaveTracker[[#This Row],[Start Date]],LeaveTracker[[#This Row],[End Date]],lstHolidays)</f>
        <v>1</v>
      </c>
      <c r="M2856" s="27"/>
    </row>
    <row r="2857" spans="1:13" ht="30" customHeight="1" x14ac:dyDescent="0.3">
      <c r="A2857" s="27">
        <v>1240</v>
      </c>
      <c r="B2857" s="31">
        <v>44846</v>
      </c>
      <c r="C2857" s="31">
        <v>44805</v>
      </c>
      <c r="D2857" s="19" t="s">
        <v>779</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57" t="s">
        <v>81</v>
      </c>
      <c r="K2857" s="51" t="str">
        <f ca="1">LeaveTracker[[#This Row],[Days]]&amp;" "&amp;LeaveTracker[[#This Row],[Type of Leave]]</f>
        <v>2 SL</v>
      </c>
      <c r="L2857" s="23">
        <f ca="1">NETWORKDAYS(LeaveTracker[[#This Row],[Start Date]],LeaveTracker[[#This Row],[End Date]],lstHolidays)</f>
        <v>2</v>
      </c>
      <c r="M2857" s="27"/>
    </row>
    <row r="2858" spans="1:13" ht="30" customHeight="1" x14ac:dyDescent="0.3">
      <c r="A2858" s="27">
        <v>1241</v>
      </c>
      <c r="B2858" s="31">
        <v>44846</v>
      </c>
      <c r="C2858" s="31">
        <v>44739</v>
      </c>
      <c r="D2858" s="19" t="s">
        <v>1315</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57" t="s">
        <v>81</v>
      </c>
      <c r="K2858" s="51" t="str">
        <f ca="1">LeaveTracker[[#This Row],[Days]]&amp;" "&amp;LeaveTracker[[#This Row],[Type of Leave]]</f>
        <v>1 SL</v>
      </c>
      <c r="L2858" s="23">
        <f ca="1">NETWORKDAYS(LeaveTracker[[#This Row],[Start Date]],LeaveTracker[[#This Row],[End Date]],lstHolidays)</f>
        <v>1</v>
      </c>
      <c r="M2858" s="27"/>
    </row>
    <row r="2859" spans="1:13" ht="30" customHeight="1" x14ac:dyDescent="0.3">
      <c r="A2859" s="27">
        <v>1242</v>
      </c>
      <c r="B2859" s="31">
        <v>44846</v>
      </c>
      <c r="C2859" s="31">
        <v>44753</v>
      </c>
      <c r="D2859" s="19" t="s">
        <v>1269</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57" t="s">
        <v>81</v>
      </c>
      <c r="K2859" s="51" t="str">
        <f ca="1">LeaveTracker[[#This Row],[Days]]&amp;" "&amp;LeaveTracker[[#This Row],[Type of Leave]]</f>
        <v>1 SL</v>
      </c>
      <c r="L2859" s="23">
        <f ca="1">NETWORKDAYS(LeaveTracker[[#This Row],[Start Date]],LeaveTracker[[#This Row],[End Date]],lstHolidays)</f>
        <v>1</v>
      </c>
      <c r="M2859" s="27"/>
    </row>
    <row r="2860" spans="1:13" ht="30" customHeight="1" x14ac:dyDescent="0.3">
      <c r="A2860" s="27">
        <v>1243</v>
      </c>
      <c r="B2860" s="31">
        <v>44846</v>
      </c>
      <c r="C2860" s="31">
        <v>44734</v>
      </c>
      <c r="D2860" s="19" t="s">
        <v>1301</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57" t="s">
        <v>299</v>
      </c>
      <c r="J2860" s="43" t="s">
        <v>1006</v>
      </c>
      <c r="K2860" s="51" t="str">
        <f ca="1">LeaveTracker[[#This Row],[Days]]&amp;" "&amp;LeaveTracker[[#This Row],[Type of Leave]]</f>
        <v>1 OTHER</v>
      </c>
      <c r="L2860" s="23">
        <f ca="1">NETWORKDAYS(LeaveTracker[[#This Row],[Start Date]],LeaveTracker[[#This Row],[End Date]],lstHolidays)</f>
        <v>1</v>
      </c>
      <c r="M2860" s="27"/>
    </row>
    <row r="2861" spans="1:13" ht="30" customHeight="1" x14ac:dyDescent="0.3">
      <c r="A2861" s="27">
        <v>1244</v>
      </c>
      <c r="B2861" s="31">
        <v>44846</v>
      </c>
      <c r="C2861" s="31">
        <v>44767</v>
      </c>
      <c r="D2861" s="19" t="s">
        <v>1301</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57" t="s">
        <v>299</v>
      </c>
      <c r="J2861" s="43" t="s">
        <v>1007</v>
      </c>
      <c r="K2861" s="51" t="str">
        <f ca="1">LeaveTracker[[#This Row],[Days]]&amp;" "&amp;LeaveTracker[[#This Row],[Type of Leave]]</f>
        <v>1 OTHER</v>
      </c>
      <c r="L2861" s="23">
        <f ca="1">NETWORKDAYS(LeaveTracker[[#This Row],[Start Date]],LeaveTracker[[#This Row],[End Date]],lstHolidays)</f>
        <v>1</v>
      </c>
      <c r="M2861" s="27"/>
    </row>
    <row r="2862" spans="1:13" ht="30" customHeight="1" x14ac:dyDescent="0.3">
      <c r="A2862" s="27">
        <v>1245</v>
      </c>
      <c r="B2862" s="31">
        <v>44846</v>
      </c>
      <c r="C2862" s="31">
        <v>44778</v>
      </c>
      <c r="D2862" s="19" t="s">
        <v>1301</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57" t="s">
        <v>299</v>
      </c>
      <c r="J2862" s="43" t="s">
        <v>1007</v>
      </c>
      <c r="K2862" s="51" t="str">
        <f ca="1">LeaveTracker[[#This Row],[Days]]&amp;" "&amp;LeaveTracker[[#This Row],[Type of Leave]]</f>
        <v>1 OTHER</v>
      </c>
      <c r="L2862" s="23">
        <f ca="1">NETWORKDAYS(LeaveTracker[[#This Row],[Start Date]],LeaveTracker[[#This Row],[End Date]],lstHolidays)</f>
        <v>1</v>
      </c>
      <c r="M2862" s="27"/>
    </row>
    <row r="2863" spans="1:13" ht="30" customHeight="1" x14ac:dyDescent="0.3">
      <c r="A2863" s="27">
        <v>1246</v>
      </c>
      <c r="B2863" s="31">
        <v>44846</v>
      </c>
      <c r="C2863" s="31">
        <v>44740</v>
      </c>
      <c r="D2863" s="19" t="s">
        <v>1312</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57" t="s">
        <v>299</v>
      </c>
      <c r="J2863" s="43" t="s">
        <v>1007</v>
      </c>
      <c r="K2863" s="51" t="str">
        <f ca="1">LeaveTracker[[#This Row],[Days]]&amp;" "&amp;LeaveTracker[[#This Row],[Type of Leave]]</f>
        <v>1 OTHER</v>
      </c>
      <c r="L2863" s="23">
        <f ca="1">NETWORKDAYS(LeaveTracker[[#This Row],[Start Date]],LeaveTracker[[#This Row],[End Date]],lstHolidays)</f>
        <v>1</v>
      </c>
      <c r="M2863" s="27"/>
    </row>
    <row r="2864" spans="1:13" ht="30" customHeight="1" x14ac:dyDescent="0.3">
      <c r="A2864" s="27">
        <v>1247</v>
      </c>
      <c r="B2864" s="31">
        <v>44846</v>
      </c>
      <c r="C2864" s="31">
        <v>44764</v>
      </c>
      <c r="D2864" s="19" t="s">
        <v>1312</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57" t="s">
        <v>81</v>
      </c>
      <c r="K2864" s="51" t="str">
        <f ca="1">LeaveTracker[[#This Row],[Days]]&amp;" "&amp;LeaveTracker[[#This Row],[Type of Leave]]</f>
        <v>1 SL</v>
      </c>
      <c r="L2864" s="23">
        <f ca="1">NETWORKDAYS(LeaveTracker[[#This Row],[Start Date]],LeaveTracker[[#This Row],[End Date]],lstHolidays)</f>
        <v>1</v>
      </c>
      <c r="M2864" s="27"/>
    </row>
    <row r="2865" spans="1:13" ht="30" customHeight="1" x14ac:dyDescent="0.3">
      <c r="A2865" s="27">
        <v>1248</v>
      </c>
      <c r="B2865" s="31">
        <v>44846</v>
      </c>
      <c r="C2865" s="31">
        <v>44764</v>
      </c>
      <c r="D2865" s="19" t="s">
        <v>1063</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57" t="s">
        <v>81</v>
      </c>
      <c r="K2865" s="51" t="str">
        <f ca="1">LeaveTracker[[#This Row],[Days]]&amp;" "&amp;LeaveTracker[[#This Row],[Type of Leave]]</f>
        <v>1 SL</v>
      </c>
      <c r="L2865" s="23">
        <f ca="1">NETWORKDAYS(LeaveTracker[[#This Row],[Start Date]],LeaveTracker[[#This Row],[End Date]],lstHolidays)</f>
        <v>1</v>
      </c>
      <c r="M2865" s="27"/>
    </row>
    <row r="2866" spans="1:13" ht="30" customHeight="1" x14ac:dyDescent="0.3">
      <c r="A2866" s="27">
        <v>1249</v>
      </c>
      <c r="B2866" s="31">
        <v>44846</v>
      </c>
      <c r="C2866" s="31">
        <v>44757</v>
      </c>
      <c r="D2866" s="19" t="s">
        <v>1290</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57" t="s">
        <v>82</v>
      </c>
      <c r="K2866" s="51" t="str">
        <f ca="1">LeaveTracker[[#This Row],[Days]]&amp;" "&amp;LeaveTracker[[#This Row],[Type of Leave]]</f>
        <v>1 VL</v>
      </c>
      <c r="L2866" s="23">
        <f ca="1">NETWORKDAYS(LeaveTracker[[#This Row],[Start Date]],LeaveTracker[[#This Row],[End Date]],lstHolidays)</f>
        <v>1</v>
      </c>
      <c r="M2866" s="27"/>
    </row>
    <row r="2867" spans="1:13" ht="30" customHeight="1" x14ac:dyDescent="0.3">
      <c r="A2867" s="27">
        <v>1250</v>
      </c>
      <c r="B2867" s="31">
        <v>44846</v>
      </c>
      <c r="C2867" s="31">
        <v>44776</v>
      </c>
      <c r="D2867" s="19" t="s">
        <v>1290</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57" t="s">
        <v>82</v>
      </c>
      <c r="K2867" s="51" t="str">
        <f ca="1">LeaveTracker[[#This Row],[Days]]&amp;" "&amp;LeaveTracker[[#This Row],[Type of Leave]]</f>
        <v>1 VL</v>
      </c>
      <c r="L2867" s="23">
        <f ca="1">NETWORKDAYS(LeaveTracker[[#This Row],[Start Date]],LeaveTracker[[#This Row],[End Date]],lstHolidays)</f>
        <v>1</v>
      </c>
      <c r="M2867" s="27"/>
    </row>
    <row r="2868" spans="1:13" ht="30" customHeight="1" x14ac:dyDescent="0.3">
      <c r="A2868" s="27">
        <v>1250</v>
      </c>
      <c r="B2868" s="31">
        <v>44846</v>
      </c>
      <c r="C2868" s="31">
        <v>44776</v>
      </c>
      <c r="D2868" s="19" t="s">
        <v>1290</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57" t="s">
        <v>82</v>
      </c>
      <c r="K2868" s="51" t="str">
        <f ca="1">LeaveTracker[[#This Row],[Days]]&amp;" "&amp;LeaveTracker[[#This Row],[Type of Leave]]</f>
        <v>1 VL</v>
      </c>
      <c r="L2868" s="23">
        <f ca="1">NETWORKDAYS(LeaveTracker[[#This Row],[Start Date]],LeaveTracker[[#This Row],[End Date]],lstHolidays)</f>
        <v>1</v>
      </c>
      <c r="M2868" s="27"/>
    </row>
    <row r="2869" spans="1:13" ht="30" customHeight="1" x14ac:dyDescent="0.3">
      <c r="A2869" s="27">
        <f>A2868+1</f>
        <v>1251</v>
      </c>
      <c r="B2869" s="31">
        <v>44860</v>
      </c>
      <c r="C2869" s="31">
        <v>44827</v>
      </c>
      <c r="D2869" s="19" t="s">
        <v>1299</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57" t="s">
        <v>299</v>
      </c>
      <c r="J2869" s="43" t="s">
        <v>693</v>
      </c>
      <c r="K2869" s="51" t="str">
        <f ca="1">LeaveTracker[[#This Row],[Days]]&amp;" "&amp;LeaveTracker[[#This Row],[Type of Leave]]</f>
        <v>5 OTHER</v>
      </c>
      <c r="L2869" s="23">
        <f ca="1">NETWORKDAYS(LeaveTracker[[#This Row],[Start Date]],LeaveTracker[[#This Row],[End Date]],lstHolidays)</f>
        <v>5</v>
      </c>
      <c r="M2869" s="27"/>
    </row>
    <row r="2870" spans="1:13" ht="30" customHeight="1" x14ac:dyDescent="0.3">
      <c r="A2870" s="27">
        <v>1251</v>
      </c>
      <c r="B2870" s="31">
        <v>44860</v>
      </c>
      <c r="C2870" s="31">
        <v>44827</v>
      </c>
      <c r="D2870" s="19" t="s">
        <v>1299</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57" t="s">
        <v>299</v>
      </c>
      <c r="J2870" s="43" t="s">
        <v>693</v>
      </c>
      <c r="K2870" s="51" t="str">
        <f ca="1">LeaveTracker[[#This Row],[Days]]&amp;" "&amp;LeaveTracker[[#This Row],[Type of Leave]]</f>
        <v>5 OTHER</v>
      </c>
      <c r="L2870" s="23">
        <f ca="1">NETWORKDAYS(LeaveTracker[[#This Row],[Start Date]],LeaveTracker[[#This Row],[End Date]],lstHolidays)</f>
        <v>5</v>
      </c>
      <c r="M2870" s="27"/>
    </row>
    <row r="2871" spans="1:13" ht="30" customHeight="1" x14ac:dyDescent="0.3">
      <c r="A2871" s="27">
        <v>1251</v>
      </c>
      <c r="B2871" s="31">
        <v>44860</v>
      </c>
      <c r="C2871" s="31">
        <v>44827</v>
      </c>
      <c r="D2871" s="19" t="s">
        <v>1299</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57" t="s">
        <v>299</v>
      </c>
      <c r="J2871" s="43" t="s">
        <v>693</v>
      </c>
      <c r="K2871" s="51" t="str">
        <f ca="1">LeaveTracker[[#This Row],[Days]]&amp;" "&amp;LeaveTracker[[#This Row],[Type of Leave]]</f>
        <v>5 OTHER</v>
      </c>
      <c r="L2871" s="23">
        <f ca="1">NETWORKDAYS(LeaveTracker[[#This Row],[Start Date]],LeaveTracker[[#This Row],[End Date]],lstHolidays)</f>
        <v>5</v>
      </c>
      <c r="M2871" s="27"/>
    </row>
    <row r="2872" spans="1:13" ht="30" customHeight="1" x14ac:dyDescent="0.3">
      <c r="A2872" s="27">
        <v>1251</v>
      </c>
      <c r="B2872" s="31">
        <v>44860</v>
      </c>
      <c r="C2872" s="31">
        <v>44827</v>
      </c>
      <c r="D2872" s="19" t="s">
        <v>1299</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57" t="s">
        <v>299</v>
      </c>
      <c r="J2872" s="43" t="s">
        <v>693</v>
      </c>
      <c r="K2872" s="51" t="str">
        <f ca="1">LeaveTracker[[#This Row],[Days]]&amp;" "&amp;LeaveTracker[[#This Row],[Type of Leave]]</f>
        <v>5 OTHER</v>
      </c>
      <c r="L2872" s="23">
        <f ca="1">NETWORKDAYS(LeaveTracker[[#This Row],[Start Date]],LeaveTracker[[#This Row],[End Date]],lstHolidays)</f>
        <v>5</v>
      </c>
      <c r="M2872" s="27"/>
    </row>
    <row r="2873" spans="1:13" ht="30" customHeight="1" x14ac:dyDescent="0.3">
      <c r="A2873" s="27">
        <v>1251</v>
      </c>
      <c r="B2873" s="31">
        <v>44860</v>
      </c>
      <c r="C2873" s="31">
        <v>44827</v>
      </c>
      <c r="D2873" s="19" t="s">
        <v>1299</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57" t="s">
        <v>299</v>
      </c>
      <c r="J2873" s="43" t="s">
        <v>693</v>
      </c>
      <c r="K2873" s="51" t="str">
        <f ca="1">LeaveTracker[[#This Row],[Days]]&amp;" "&amp;LeaveTracker[[#This Row],[Type of Leave]]</f>
        <v>5 OTHER</v>
      </c>
      <c r="L2873" s="23">
        <f ca="1">NETWORKDAYS(LeaveTracker[[#This Row],[Start Date]],LeaveTracker[[#This Row],[End Date]],lstHolidays)</f>
        <v>5</v>
      </c>
      <c r="M2873" s="27"/>
    </row>
    <row r="2874" spans="1:13" ht="30" customHeight="1" x14ac:dyDescent="0.3">
      <c r="A2874" s="27">
        <f t="shared" ref="A2874:A2937" si="19">A2873+1</f>
        <v>1252</v>
      </c>
      <c r="B2874" s="31">
        <v>44860</v>
      </c>
      <c r="C2874" s="31">
        <v>44788</v>
      </c>
      <c r="D2874" s="19" t="s">
        <v>461</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57" t="s">
        <v>82</v>
      </c>
      <c r="K2874" s="51" t="str">
        <f ca="1">LeaveTracker[[#This Row],[Days]]&amp;" "&amp;LeaveTracker[[#This Row],[Type of Leave]]</f>
        <v>1 VL</v>
      </c>
      <c r="L2874" s="23">
        <f ca="1">NETWORKDAYS(LeaveTracker[[#This Row],[Start Date]],LeaveTracker[[#This Row],[End Date]],lstHolidays)</f>
        <v>1</v>
      </c>
      <c r="M2874" s="27"/>
    </row>
    <row r="2875" spans="1:13" ht="30" customHeight="1" x14ac:dyDescent="0.3">
      <c r="A2875" s="27">
        <f t="shared" si="19"/>
        <v>1253</v>
      </c>
      <c r="B2875" s="31">
        <v>44860</v>
      </c>
      <c r="C2875" s="31">
        <v>44809</v>
      </c>
      <c r="D2875" s="19" t="s">
        <v>781</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57" t="s">
        <v>299</v>
      </c>
      <c r="J2875" s="43" t="s">
        <v>1006</v>
      </c>
      <c r="K2875" s="51" t="str">
        <f ca="1">LeaveTracker[[#This Row],[Days]]&amp;" "&amp;LeaveTracker[[#This Row],[Type of Leave]]</f>
        <v>1 OTHER</v>
      </c>
      <c r="L2875" s="23">
        <f ca="1">NETWORKDAYS(LeaveTracker[[#This Row],[Start Date]],LeaveTracker[[#This Row],[End Date]],lstHolidays)</f>
        <v>1</v>
      </c>
      <c r="M2875" s="27"/>
    </row>
    <row r="2876" spans="1:13" ht="30" customHeight="1" x14ac:dyDescent="0.3">
      <c r="A2876" s="27">
        <f t="shared" si="19"/>
        <v>1254</v>
      </c>
      <c r="B2876" s="31">
        <v>44860</v>
      </c>
      <c r="C2876" s="31">
        <v>44838</v>
      </c>
      <c r="D2876" s="19" t="s">
        <v>1287</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57" t="s">
        <v>82</v>
      </c>
      <c r="K2876" s="51" t="str">
        <f ca="1">LeaveTracker[[#This Row],[Days]]&amp;" "&amp;LeaveTracker[[#This Row],[Type of Leave]]</f>
        <v>2 VL</v>
      </c>
      <c r="L2876" s="23">
        <f ca="1">NETWORKDAYS(LeaveTracker[[#This Row],[Start Date]],LeaveTracker[[#This Row],[End Date]],lstHolidays)</f>
        <v>2</v>
      </c>
      <c r="M2876" s="27"/>
    </row>
    <row r="2877" spans="1:13" ht="30" customHeight="1" x14ac:dyDescent="0.3">
      <c r="A2877" s="27">
        <f t="shared" si="19"/>
        <v>1255</v>
      </c>
      <c r="B2877" s="31">
        <v>44860</v>
      </c>
      <c r="C2877" s="31">
        <v>44827</v>
      </c>
      <c r="D2877" s="19" t="s">
        <v>1287</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57" t="s">
        <v>81</v>
      </c>
      <c r="K2877" s="51" t="str">
        <f ca="1">LeaveTracker[[#This Row],[Days]]&amp;" "&amp;LeaveTracker[[#This Row],[Type of Leave]]</f>
        <v>1 SL</v>
      </c>
      <c r="L2877" s="23">
        <f ca="1">NETWORKDAYS(LeaveTracker[[#This Row],[Start Date]],LeaveTracker[[#This Row],[End Date]],lstHolidays)</f>
        <v>1</v>
      </c>
      <c r="M2877" s="27"/>
    </row>
    <row r="2878" spans="1:13" ht="30"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57" t="s">
        <v>81</v>
      </c>
      <c r="K2878" s="51" t="str">
        <f ca="1">LeaveTracker[[#This Row],[Days]]&amp;" "&amp;LeaveTracker[[#This Row],[Type of Leave]]</f>
        <v>1 SL</v>
      </c>
      <c r="L2878" s="23">
        <f ca="1">NETWORKDAYS(LeaveTracker[[#This Row],[Start Date]],LeaveTracker[[#This Row],[End Date]],lstHolidays)</f>
        <v>1</v>
      </c>
      <c r="M2878" s="27"/>
    </row>
    <row r="2879" spans="1:13" ht="30"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57" t="s">
        <v>81</v>
      </c>
      <c r="K2879" s="51" t="str">
        <f ca="1">LeaveTracker[[#This Row],[Days]]&amp;" "&amp;LeaveTracker[[#This Row],[Type of Leave]]</f>
        <v>2 SL</v>
      </c>
      <c r="L2879" s="23">
        <f ca="1">NETWORKDAYS(LeaveTracker[[#This Row],[Start Date]],LeaveTracker[[#This Row],[End Date]],lstHolidays)</f>
        <v>2</v>
      </c>
      <c r="M2879" s="27"/>
    </row>
    <row r="2880" spans="1:13" ht="30" customHeight="1" x14ac:dyDescent="0.3">
      <c r="A2880" s="27">
        <f t="shared" si="19"/>
        <v>1258</v>
      </c>
      <c r="B2880" s="31">
        <v>44860</v>
      </c>
      <c r="C2880" s="31">
        <v>44787</v>
      </c>
      <c r="D2880" s="19" t="s">
        <v>269</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57" t="s">
        <v>299</v>
      </c>
      <c r="J2880" s="43" t="s">
        <v>1038</v>
      </c>
      <c r="K2880" s="51" t="str">
        <f ca="1">LeaveTracker[[#This Row],[Days]]&amp;" "&amp;LeaveTracker[[#This Row],[Type of Leave]]</f>
        <v>3 OTHER</v>
      </c>
      <c r="L2880" s="23">
        <f ca="1">NETWORKDAYS(LeaveTracker[[#This Row],[Start Date]],LeaveTracker[[#This Row],[End Date]],lstHolidays)</f>
        <v>3</v>
      </c>
      <c r="M2880" s="27"/>
    </row>
    <row r="2881" spans="1:13" ht="30" customHeight="1" x14ac:dyDescent="0.3">
      <c r="A2881" s="27">
        <f t="shared" si="19"/>
        <v>1259</v>
      </c>
      <c r="B2881" s="31">
        <v>44893</v>
      </c>
      <c r="C2881" s="31">
        <v>44839</v>
      </c>
      <c r="D2881" s="19" t="s">
        <v>1340</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57" t="s">
        <v>82</v>
      </c>
      <c r="K2881" s="51" t="str">
        <f ca="1">LeaveTracker[[#This Row],[Days]]&amp;" "&amp;LeaveTracker[[#This Row],[Type of Leave]]</f>
        <v>5 VL</v>
      </c>
      <c r="L2881" s="23">
        <f ca="1">NETWORKDAYS(LeaveTracker[[#This Row],[Start Date]],LeaveTracker[[#This Row],[End Date]],lstHolidays)</f>
        <v>5</v>
      </c>
      <c r="M2881" s="27"/>
    </row>
    <row r="2882" spans="1:13" ht="30" customHeight="1" x14ac:dyDescent="0.3">
      <c r="A2882" s="27">
        <f t="shared" si="19"/>
        <v>1260</v>
      </c>
      <c r="B2882" s="31">
        <v>44893</v>
      </c>
      <c r="C2882" s="31">
        <v>44868</v>
      </c>
      <c r="D2882" s="19" t="s">
        <v>781</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57" t="s">
        <v>82</v>
      </c>
      <c r="K2882" s="51" t="str">
        <f ca="1">LeaveTracker[[#This Row],[Days]]&amp;" "&amp;LeaveTracker[[#This Row],[Type of Leave]]</f>
        <v>-31258 VL</v>
      </c>
      <c r="L2882" s="23">
        <f ca="1">NETWORKDAYS(LeaveTracker[[#This Row],[Start Date]],LeaveTracker[[#This Row],[End Date]],lstHolidays)</f>
        <v>-31258</v>
      </c>
      <c r="M2882" s="27"/>
    </row>
    <row r="2883" spans="1:13" ht="30" customHeight="1" x14ac:dyDescent="0.3">
      <c r="A2883" s="27">
        <f t="shared" si="19"/>
        <v>1261</v>
      </c>
      <c r="B2883" s="31">
        <v>44893</v>
      </c>
      <c r="C2883" s="31">
        <v>44868</v>
      </c>
      <c r="D2883" s="19" t="s">
        <v>781</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57" t="s">
        <v>82</v>
      </c>
      <c r="K2883" s="51" t="str">
        <f ca="1">LeaveTracker[[#This Row],[Days]]&amp;" "&amp;LeaveTracker[[#This Row],[Type of Leave]]</f>
        <v>1 VL</v>
      </c>
      <c r="L2883" s="23">
        <f ca="1">NETWORKDAYS(LeaveTracker[[#This Row],[Start Date]],LeaveTracker[[#This Row],[End Date]],lstHolidays)</f>
        <v>1</v>
      </c>
      <c r="M2883" s="27"/>
    </row>
    <row r="2884" spans="1:13" ht="30" customHeight="1" x14ac:dyDescent="0.3">
      <c r="A2884" s="27">
        <f t="shared" si="19"/>
        <v>1262</v>
      </c>
      <c r="B2884" s="31">
        <v>44893</v>
      </c>
      <c r="C2884" s="31">
        <v>44868</v>
      </c>
      <c r="D2884" s="19" t="s">
        <v>781</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57" t="s">
        <v>82</v>
      </c>
      <c r="K2884" s="51" t="str">
        <f ca="1">LeaveTracker[[#This Row],[Days]]&amp;" "&amp;LeaveTracker[[#This Row],[Type of Leave]]</f>
        <v>1 VL</v>
      </c>
      <c r="L2884" s="23">
        <f ca="1">NETWORKDAYS(LeaveTracker[[#This Row],[Start Date]],LeaveTracker[[#This Row],[End Date]],lstHolidays)</f>
        <v>1</v>
      </c>
      <c r="M2884" s="27"/>
    </row>
    <row r="2885" spans="1:13" ht="30" customHeight="1" x14ac:dyDescent="0.3">
      <c r="A2885" s="27">
        <f t="shared" si="19"/>
        <v>1263</v>
      </c>
      <c r="B2885" s="31">
        <v>44893</v>
      </c>
      <c r="C2885" s="31">
        <v>44882</v>
      </c>
      <c r="D2885" s="19" t="s">
        <v>461</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57" t="s">
        <v>82</v>
      </c>
      <c r="K2885" s="51" t="str">
        <f ca="1">LeaveTracker[[#This Row],[Days]]&amp;" "&amp;LeaveTracker[[#This Row],[Type of Leave]]</f>
        <v>1 VL</v>
      </c>
      <c r="L2885" s="23">
        <f ca="1">NETWORKDAYS(LeaveTracker[[#This Row],[Start Date]],LeaveTracker[[#This Row],[End Date]],lstHolidays)</f>
        <v>1</v>
      </c>
      <c r="M2885" s="27"/>
    </row>
    <row r="2886" spans="1:13" ht="30" customHeight="1" x14ac:dyDescent="0.3">
      <c r="A2886" s="27">
        <f t="shared" si="19"/>
        <v>1264</v>
      </c>
      <c r="B2886" s="31">
        <v>44893</v>
      </c>
      <c r="C2886" s="31">
        <v>44882</v>
      </c>
      <c r="D2886" s="19" t="s">
        <v>461</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57" t="s">
        <v>82</v>
      </c>
      <c r="K2886" s="51" t="str">
        <f ca="1">LeaveTracker[[#This Row],[Days]]&amp;" "&amp;LeaveTracker[[#This Row],[Type of Leave]]</f>
        <v>1 VL</v>
      </c>
      <c r="L2886" s="23">
        <f ca="1">NETWORKDAYS(LeaveTracker[[#This Row],[Start Date]],LeaveTracker[[#This Row],[End Date]],lstHolidays)</f>
        <v>1</v>
      </c>
      <c r="M2886" s="27"/>
    </row>
    <row r="2887" spans="1:13" ht="30" customHeight="1" x14ac:dyDescent="0.3">
      <c r="A2887" s="27">
        <f t="shared" si="19"/>
        <v>1265</v>
      </c>
      <c r="B2887" s="31">
        <v>44893</v>
      </c>
      <c r="C2887" s="31">
        <v>44837</v>
      </c>
      <c r="D2887" s="19" t="s">
        <v>1269</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57" t="s">
        <v>81</v>
      </c>
      <c r="K2887" s="51" t="str">
        <f ca="1">LeaveTracker[[#This Row],[Days]]&amp;" "&amp;LeaveTracker[[#This Row],[Type of Leave]]</f>
        <v>1 SL</v>
      </c>
      <c r="L2887" s="23">
        <f ca="1">NETWORKDAYS(LeaveTracker[[#This Row],[Start Date]],LeaveTracker[[#This Row],[End Date]],lstHolidays)</f>
        <v>1</v>
      </c>
      <c r="M2887" s="27"/>
    </row>
    <row r="2888" spans="1:13" ht="30" customHeight="1" x14ac:dyDescent="0.3">
      <c r="A2888" s="27">
        <f t="shared" si="19"/>
        <v>1266</v>
      </c>
      <c r="B2888" s="31">
        <v>44893</v>
      </c>
      <c r="C2888" s="31">
        <v>44888</v>
      </c>
      <c r="D2888" s="19" t="s">
        <v>1269</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57" t="s">
        <v>299</v>
      </c>
      <c r="J2888" s="43" t="s">
        <v>1006</v>
      </c>
      <c r="K2888" s="51" t="str">
        <f ca="1">LeaveTracker[[#This Row],[Days]]&amp;" "&amp;LeaveTracker[[#This Row],[Type of Leave]]</f>
        <v>1 OTHER</v>
      </c>
      <c r="L2888" s="23">
        <f ca="1">NETWORKDAYS(LeaveTracker[[#This Row],[Start Date]],LeaveTracker[[#This Row],[End Date]],lstHolidays)</f>
        <v>1</v>
      </c>
      <c r="M2888" s="27"/>
    </row>
    <row r="2889" spans="1:13" ht="30" customHeight="1" x14ac:dyDescent="0.3">
      <c r="A2889" s="27">
        <f t="shared" si="19"/>
        <v>1267</v>
      </c>
      <c r="B2889" s="31">
        <v>44893</v>
      </c>
      <c r="C2889" s="31">
        <v>44887</v>
      </c>
      <c r="D2889" s="19" t="s">
        <v>617</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57" t="s">
        <v>82</v>
      </c>
      <c r="J2889" s="43" t="s">
        <v>1007</v>
      </c>
      <c r="K2889" s="51" t="str">
        <f ca="1">LeaveTracker[[#This Row],[Days]]&amp;" "&amp;LeaveTracker[[#This Row],[Type of Leave]]</f>
        <v>1 VL</v>
      </c>
      <c r="L2889" s="23">
        <f ca="1">NETWORKDAYS(LeaveTracker[[#This Row],[Start Date]],LeaveTracker[[#This Row],[End Date]],lstHolidays)</f>
        <v>1</v>
      </c>
      <c r="M2889" s="27"/>
    </row>
    <row r="2890" spans="1:13" ht="30" customHeight="1" x14ac:dyDescent="0.3">
      <c r="A2890" s="27">
        <v>1267</v>
      </c>
      <c r="B2890" s="31">
        <v>44893</v>
      </c>
      <c r="C2890" s="31">
        <v>44887</v>
      </c>
      <c r="D2890" s="19" t="s">
        <v>617</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57" t="s">
        <v>82</v>
      </c>
      <c r="J2890" s="43" t="s">
        <v>1007</v>
      </c>
      <c r="K2890" s="51" t="str">
        <f ca="1">LeaveTracker[[#This Row],[Days]]&amp;" "&amp;LeaveTracker[[#This Row],[Type of Leave]]</f>
        <v>1 VL</v>
      </c>
      <c r="L2890" s="23">
        <f ca="1">NETWORKDAYS(LeaveTracker[[#This Row],[Start Date]],LeaveTracker[[#This Row],[End Date]],lstHolidays)</f>
        <v>1</v>
      </c>
      <c r="M2890" s="27"/>
    </row>
    <row r="2891" spans="1:13" ht="30" customHeight="1" x14ac:dyDescent="0.3">
      <c r="A2891" s="27">
        <v>1267</v>
      </c>
      <c r="B2891" s="31">
        <v>44893</v>
      </c>
      <c r="C2891" s="31">
        <v>44887</v>
      </c>
      <c r="D2891" s="19" t="s">
        <v>617</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57" t="s">
        <v>82</v>
      </c>
      <c r="J2891" s="43" t="s">
        <v>1007</v>
      </c>
      <c r="K2891" s="51" t="str">
        <f ca="1">LeaveTracker[[#This Row],[Days]]&amp;" "&amp;LeaveTracker[[#This Row],[Type of Leave]]</f>
        <v>0 VL</v>
      </c>
      <c r="L2891" s="23">
        <f ca="1">NETWORKDAYS(LeaveTracker[[#This Row],[Start Date]],LeaveTracker[[#This Row],[End Date]],lstHolidays)</f>
        <v>0</v>
      </c>
      <c r="M2891" s="27"/>
    </row>
    <row r="2892" spans="1:13" ht="30" customHeight="1" x14ac:dyDescent="0.3">
      <c r="A2892" s="27">
        <f t="shared" si="19"/>
        <v>1268</v>
      </c>
      <c r="B2892" s="31">
        <v>44893</v>
      </c>
      <c r="C2892" s="31">
        <v>44876</v>
      </c>
      <c r="D2892" s="19" t="s">
        <v>617</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57" t="s">
        <v>299</v>
      </c>
      <c r="J2892" s="43" t="s">
        <v>1006</v>
      </c>
      <c r="K2892" s="51" t="str">
        <f ca="1">LeaveTracker[[#This Row],[Days]]&amp;" "&amp;LeaveTracker[[#This Row],[Type of Leave]]</f>
        <v>1 OTHER</v>
      </c>
      <c r="L2892" s="23">
        <f ca="1">NETWORKDAYS(LeaveTracker[[#This Row],[Start Date]],LeaveTracker[[#This Row],[End Date]],lstHolidays)</f>
        <v>1</v>
      </c>
      <c r="M2892" s="27"/>
    </row>
    <row r="2893" spans="1:13" ht="30" customHeight="1" x14ac:dyDescent="0.3">
      <c r="A2893" s="27">
        <f t="shared" si="19"/>
        <v>1269</v>
      </c>
      <c r="B2893" s="31">
        <v>44893</v>
      </c>
      <c r="C2893" s="31">
        <v>44875</v>
      </c>
      <c r="D2893" s="19" t="s">
        <v>614</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57" t="s">
        <v>81</v>
      </c>
      <c r="K2893" s="51" t="str">
        <f ca="1">LeaveTracker[[#This Row],[Days]]&amp;" "&amp;LeaveTracker[[#This Row],[Type of Leave]]</f>
        <v>2 SL</v>
      </c>
      <c r="L2893" s="23">
        <f ca="1">NETWORKDAYS(LeaveTracker[[#This Row],[Start Date]],LeaveTracker[[#This Row],[End Date]],lstHolidays)</f>
        <v>2</v>
      </c>
      <c r="M2893" s="27"/>
    </row>
    <row r="2894" spans="1:13" ht="30" customHeight="1" x14ac:dyDescent="0.3">
      <c r="A2894" s="27">
        <f t="shared" si="19"/>
        <v>1270</v>
      </c>
      <c r="B2894" s="31">
        <v>44893</v>
      </c>
      <c r="C2894" s="31">
        <v>44860</v>
      </c>
      <c r="D2894" s="19" t="s">
        <v>614</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57" t="s">
        <v>82</v>
      </c>
      <c r="K2894" s="51" t="str">
        <f ca="1">LeaveTracker[[#This Row],[Days]]&amp;" "&amp;LeaveTracker[[#This Row],[Type of Leave]]</f>
        <v>1 VL</v>
      </c>
      <c r="L2894" s="23">
        <f ca="1">NETWORKDAYS(LeaveTracker[[#This Row],[Start Date]],LeaveTracker[[#This Row],[End Date]],lstHolidays)</f>
        <v>1</v>
      </c>
      <c r="M2894" s="27"/>
    </row>
    <row r="2895" spans="1:13" ht="30" customHeight="1" x14ac:dyDescent="0.3">
      <c r="A2895" s="27">
        <f t="shared" si="19"/>
        <v>1271</v>
      </c>
      <c r="B2895" s="31">
        <v>44893</v>
      </c>
      <c r="C2895" s="31">
        <v>44853</v>
      </c>
      <c r="D2895" s="19" t="s">
        <v>611</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57" t="s">
        <v>82</v>
      </c>
      <c r="K2895" s="51" t="str">
        <f ca="1">LeaveTracker[[#This Row],[Days]]&amp;" "&amp;LeaveTracker[[#This Row],[Type of Leave]]</f>
        <v>1 VL</v>
      </c>
      <c r="L2895" s="23">
        <f ca="1">NETWORKDAYS(LeaveTracker[[#This Row],[Start Date]],LeaveTracker[[#This Row],[End Date]],lstHolidays)</f>
        <v>1</v>
      </c>
      <c r="M2895" s="27"/>
    </row>
    <row r="2896" spans="1:13" ht="30" customHeight="1" x14ac:dyDescent="0.3">
      <c r="A2896" s="27">
        <f t="shared" si="19"/>
        <v>1272</v>
      </c>
      <c r="B2896" s="31">
        <v>44893</v>
      </c>
      <c r="C2896" s="31">
        <v>44886</v>
      </c>
      <c r="D2896" s="19" t="s">
        <v>611</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57" t="s">
        <v>82</v>
      </c>
      <c r="K2896" s="51" t="str">
        <f ca="1">LeaveTracker[[#This Row],[Days]]&amp;" "&amp;LeaveTracker[[#This Row],[Type of Leave]]</f>
        <v>1 VL</v>
      </c>
      <c r="L2896" s="23">
        <f ca="1">NETWORKDAYS(LeaveTracker[[#This Row],[Start Date]],LeaveTracker[[#This Row],[End Date]],lstHolidays)</f>
        <v>1</v>
      </c>
      <c r="M2896" s="27"/>
    </row>
    <row r="2897" spans="1:13" ht="30" customHeight="1" x14ac:dyDescent="0.3">
      <c r="A2897" s="27">
        <v>1272</v>
      </c>
      <c r="B2897" s="31">
        <v>44893</v>
      </c>
      <c r="C2897" s="31">
        <v>44886</v>
      </c>
      <c r="D2897" s="19" t="s">
        <v>611</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57" t="s">
        <v>82</v>
      </c>
      <c r="K2897" s="51" t="str">
        <f ca="1">LeaveTracker[[#This Row],[Days]]&amp;" "&amp;LeaveTracker[[#This Row],[Type of Leave]]</f>
        <v>1 VL</v>
      </c>
      <c r="L2897" s="23">
        <f ca="1">NETWORKDAYS(LeaveTracker[[#This Row],[Start Date]],LeaveTracker[[#This Row],[End Date]],lstHolidays)</f>
        <v>1</v>
      </c>
      <c r="M2897" s="27"/>
    </row>
    <row r="2898" spans="1:13" ht="30" customHeight="1" x14ac:dyDescent="0.3">
      <c r="A2898" s="27">
        <v>1272</v>
      </c>
      <c r="B2898" s="31">
        <v>44893</v>
      </c>
      <c r="C2898" s="31">
        <v>44886</v>
      </c>
      <c r="D2898" s="19" t="s">
        <v>611</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57" t="s">
        <v>82</v>
      </c>
      <c r="K2898" s="51" t="str">
        <f ca="1">LeaveTracker[[#This Row],[Days]]&amp;" "&amp;LeaveTracker[[#This Row],[Type of Leave]]</f>
        <v>1 VL</v>
      </c>
      <c r="L2898" s="23">
        <f ca="1">NETWORKDAYS(LeaveTracker[[#This Row],[Start Date]],LeaveTracker[[#This Row],[End Date]],lstHolidays)</f>
        <v>1</v>
      </c>
      <c r="M2898" s="27"/>
    </row>
    <row r="2899" spans="1:13" ht="30"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57" t="s">
        <v>81</v>
      </c>
      <c r="K2899" s="51" t="str">
        <f ca="1">LeaveTracker[[#This Row],[Days]]&amp;" "&amp;LeaveTracker[[#This Row],[Type of Leave]]</f>
        <v>1 SL</v>
      </c>
      <c r="L2899" s="23">
        <f ca="1">NETWORKDAYS(LeaveTracker[[#This Row],[Start Date]],LeaveTracker[[#This Row],[End Date]],lstHolidays)</f>
        <v>1</v>
      </c>
      <c r="M2899" s="27"/>
    </row>
    <row r="2900" spans="1:13" ht="30"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57" t="s">
        <v>299</v>
      </c>
      <c r="J2900" s="43" t="s">
        <v>1006</v>
      </c>
      <c r="K2900" s="51" t="str">
        <f ca="1">LeaveTracker[[#This Row],[Days]]&amp;" "&amp;LeaveTracker[[#This Row],[Type of Leave]]</f>
        <v>1 OTHER</v>
      </c>
      <c r="L2900" s="23">
        <f ca="1">NETWORKDAYS(LeaveTracker[[#This Row],[Start Date]],LeaveTracker[[#This Row],[End Date]],lstHolidays)</f>
        <v>1</v>
      </c>
      <c r="M2900" s="27"/>
    </row>
    <row r="2901" spans="1:13" ht="30"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57" t="s">
        <v>299</v>
      </c>
      <c r="J2901" s="43" t="s">
        <v>1006</v>
      </c>
      <c r="K2901" s="51" t="str">
        <f ca="1">LeaveTracker[[#This Row],[Days]]&amp;" "&amp;LeaveTracker[[#This Row],[Type of Leave]]</f>
        <v>1 OTHER</v>
      </c>
      <c r="L2901" s="23">
        <f ca="1">NETWORKDAYS(LeaveTracker[[#This Row],[Start Date]],LeaveTracker[[#This Row],[End Date]],lstHolidays)</f>
        <v>1</v>
      </c>
      <c r="M2901" s="27"/>
    </row>
    <row r="2902" spans="1:13" ht="30"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57" t="s">
        <v>82</v>
      </c>
      <c r="K2902" s="51" t="str">
        <f ca="1">LeaveTracker[[#This Row],[Days]]&amp;" "&amp;LeaveTracker[[#This Row],[Type of Leave]]</f>
        <v>1 VL</v>
      </c>
      <c r="L2902" s="23">
        <f ca="1">NETWORKDAYS(LeaveTracker[[#This Row],[Start Date]],LeaveTracker[[#This Row],[End Date]],lstHolidays)</f>
        <v>1</v>
      </c>
      <c r="M2902" s="27"/>
    </row>
    <row r="2903" spans="1:13" ht="30" customHeight="1" x14ac:dyDescent="0.3">
      <c r="A2903" s="27">
        <f t="shared" si="19"/>
        <v>1277</v>
      </c>
      <c r="B2903" s="31">
        <v>44893</v>
      </c>
      <c r="C2903" s="31">
        <v>44852</v>
      </c>
      <c r="D2903" s="19" t="s">
        <v>716</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57" t="s">
        <v>81</v>
      </c>
      <c r="K2903" s="51" t="str">
        <f ca="1">LeaveTracker[[#This Row],[Days]]&amp;" "&amp;LeaveTracker[[#This Row],[Type of Leave]]</f>
        <v>1 SL</v>
      </c>
      <c r="L2903" s="23">
        <f ca="1">NETWORKDAYS(LeaveTracker[[#This Row],[Start Date]],LeaveTracker[[#This Row],[End Date]],lstHolidays)</f>
        <v>1</v>
      </c>
      <c r="M2903" s="27"/>
    </row>
    <row r="2904" spans="1:13" ht="30" customHeight="1" x14ac:dyDescent="0.3">
      <c r="A2904" s="27">
        <f t="shared" si="19"/>
        <v>1278</v>
      </c>
      <c r="B2904" s="31">
        <v>44893</v>
      </c>
      <c r="C2904" s="31">
        <v>44879</v>
      </c>
      <c r="D2904" s="19" t="s">
        <v>716</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57" t="s">
        <v>299</v>
      </c>
      <c r="J2904" s="43" t="s">
        <v>1006</v>
      </c>
      <c r="K2904" s="51" t="str">
        <f ca="1">LeaveTracker[[#This Row],[Days]]&amp;" "&amp;LeaveTracker[[#This Row],[Type of Leave]]</f>
        <v>1 OTHER</v>
      </c>
      <c r="L2904" s="23">
        <f ca="1">NETWORKDAYS(LeaveTracker[[#This Row],[Start Date]],LeaveTracker[[#This Row],[End Date]],lstHolidays)</f>
        <v>1</v>
      </c>
      <c r="M2904" s="27"/>
    </row>
    <row r="2905" spans="1:13" ht="30" customHeight="1" x14ac:dyDescent="0.3">
      <c r="A2905" s="27">
        <f t="shared" si="19"/>
        <v>1279</v>
      </c>
      <c r="B2905" s="31">
        <v>44893</v>
      </c>
      <c r="C2905" s="31">
        <v>44876</v>
      </c>
      <c r="D2905" s="19" t="s">
        <v>716</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57" t="s">
        <v>82</v>
      </c>
      <c r="K2905" s="51" t="str">
        <f ca="1">LeaveTracker[[#This Row],[Days]]&amp;" "&amp;LeaveTracker[[#This Row],[Type of Leave]]</f>
        <v>1 VL</v>
      </c>
      <c r="L2905" s="23">
        <f ca="1">NETWORKDAYS(LeaveTracker[[#This Row],[Start Date]],LeaveTracker[[#This Row],[End Date]],lstHolidays)</f>
        <v>1</v>
      </c>
      <c r="M2905" s="27"/>
    </row>
    <row r="2906" spans="1:13" ht="30" customHeight="1" x14ac:dyDescent="0.3">
      <c r="A2906" s="27">
        <f t="shared" si="19"/>
        <v>1280</v>
      </c>
      <c r="B2906" s="31">
        <v>44893</v>
      </c>
      <c r="C2906" s="31">
        <v>44872</v>
      </c>
      <c r="D2906" s="19" t="s">
        <v>713</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57" t="s">
        <v>81</v>
      </c>
      <c r="K2906" s="51" t="str">
        <f ca="1">LeaveTracker[[#This Row],[Days]]&amp;" "&amp;LeaveTracker[[#This Row],[Type of Leave]]</f>
        <v>2 SL</v>
      </c>
      <c r="L2906" s="23">
        <f ca="1">NETWORKDAYS(LeaveTracker[[#This Row],[Start Date]],LeaveTracker[[#This Row],[End Date]],lstHolidays)</f>
        <v>2</v>
      </c>
      <c r="M2906" s="27"/>
    </row>
    <row r="2907" spans="1:13" ht="30" customHeight="1" x14ac:dyDescent="0.3">
      <c r="A2907" s="27">
        <f t="shared" si="19"/>
        <v>1281</v>
      </c>
      <c r="B2907" s="31">
        <v>44893</v>
      </c>
      <c r="C2907" s="31">
        <v>44886</v>
      </c>
      <c r="D2907" s="19" t="s">
        <v>713</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57" t="s">
        <v>82</v>
      </c>
      <c r="J2907" s="43" t="s">
        <v>1007</v>
      </c>
      <c r="K2907" s="51" t="str">
        <f ca="1">LeaveTracker[[#This Row],[Days]]&amp;" "&amp;LeaveTracker[[#This Row],[Type of Leave]]</f>
        <v>1 VL</v>
      </c>
      <c r="L2907" s="23">
        <f ca="1">NETWORKDAYS(LeaveTracker[[#This Row],[Start Date]],LeaveTracker[[#This Row],[End Date]],lstHolidays)</f>
        <v>1</v>
      </c>
      <c r="M2907" s="27"/>
    </row>
    <row r="2908" spans="1:13" ht="30" customHeight="1" x14ac:dyDescent="0.3">
      <c r="A2908" s="27">
        <f t="shared" si="19"/>
        <v>1282</v>
      </c>
      <c r="B2908" s="31">
        <v>44893</v>
      </c>
      <c r="C2908" s="31">
        <v>44820</v>
      </c>
      <c r="D2908" s="19" t="s">
        <v>713</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57" t="s">
        <v>82</v>
      </c>
      <c r="K2908" s="51" t="str">
        <f ca="1">LeaveTracker[[#This Row],[Days]]&amp;" "&amp;LeaveTracker[[#This Row],[Type of Leave]]</f>
        <v>1 VL</v>
      </c>
      <c r="L2908" s="23">
        <f ca="1">NETWORKDAYS(LeaveTracker[[#This Row],[Start Date]],LeaveTracker[[#This Row],[End Date]],lstHolidays)</f>
        <v>1</v>
      </c>
      <c r="M2908" s="27"/>
    </row>
    <row r="2909" spans="1:13" ht="30" customHeight="1" x14ac:dyDescent="0.3">
      <c r="A2909" s="27">
        <f t="shared" si="19"/>
        <v>1283</v>
      </c>
      <c r="B2909" s="31">
        <v>44893</v>
      </c>
      <c r="C2909" s="31">
        <v>44834</v>
      </c>
      <c r="D2909" s="19" t="s">
        <v>617</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57" t="s">
        <v>81</v>
      </c>
      <c r="K2909" s="51" t="str">
        <f ca="1">LeaveTracker[[#This Row],[Days]]&amp;" "&amp;LeaveTracker[[#This Row],[Type of Leave]]</f>
        <v>1 SL</v>
      </c>
      <c r="L2909" s="23">
        <f ca="1">NETWORKDAYS(LeaveTracker[[#This Row],[Start Date]],LeaveTracker[[#This Row],[End Date]],lstHolidays)</f>
        <v>1</v>
      </c>
      <c r="M2909" s="27"/>
    </row>
    <row r="2910" spans="1:13" ht="30" customHeight="1" x14ac:dyDescent="0.3">
      <c r="A2910" s="27">
        <f t="shared" si="19"/>
        <v>1284</v>
      </c>
      <c r="B2910" s="31">
        <v>44893</v>
      </c>
      <c r="C2910" s="31">
        <v>44813</v>
      </c>
      <c r="D2910" s="19" t="s">
        <v>716</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57" t="s">
        <v>299</v>
      </c>
      <c r="J2910" s="43" t="s">
        <v>1006</v>
      </c>
      <c r="K2910" s="51" t="str">
        <f ca="1">LeaveTracker[[#This Row],[Days]]&amp;" "&amp;LeaveTracker[[#This Row],[Type of Leave]]</f>
        <v>1 OTHER</v>
      </c>
      <c r="L2910" s="23">
        <f ca="1">NETWORKDAYS(LeaveTracker[[#This Row],[Start Date]],LeaveTracker[[#This Row],[End Date]],lstHolidays)</f>
        <v>1</v>
      </c>
      <c r="M2910" s="27"/>
    </row>
    <row r="2911" spans="1:13" ht="30"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57" t="s">
        <v>81</v>
      </c>
      <c r="K2911" s="51" t="str">
        <f ca="1">LeaveTracker[[#This Row],[Days]]&amp;" "&amp;LeaveTracker[[#This Row],[Type of Leave]]</f>
        <v>3 SL</v>
      </c>
      <c r="L2911" s="23">
        <f ca="1">NETWORKDAYS(LeaveTracker[[#This Row],[Start Date]],LeaveTracker[[#This Row],[End Date]],lstHolidays)</f>
        <v>3</v>
      </c>
      <c r="M2911" s="27"/>
    </row>
    <row r="2912" spans="1:13" ht="30"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57" t="s">
        <v>81</v>
      </c>
      <c r="K2912" s="51" t="str">
        <f ca="1">LeaveTracker[[#This Row],[Days]]&amp;" "&amp;LeaveTracker[[#This Row],[Type of Leave]]</f>
        <v>1 SL</v>
      </c>
      <c r="L2912" s="23">
        <f ca="1">NETWORKDAYS(LeaveTracker[[#This Row],[Start Date]],LeaveTracker[[#This Row],[End Date]],lstHolidays)</f>
        <v>1</v>
      </c>
      <c r="M2912" s="27"/>
    </row>
    <row r="2913" spans="1:13" ht="30" customHeight="1" x14ac:dyDescent="0.3">
      <c r="A2913" s="27">
        <v>1286</v>
      </c>
      <c r="B2913" s="31">
        <v>44893</v>
      </c>
      <c r="C2913" s="31">
        <v>44825</v>
      </c>
      <c r="D2913" s="19" t="s">
        <v>614</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57" t="s">
        <v>81</v>
      </c>
      <c r="K2913" s="51" t="str">
        <f ca="1">LeaveTracker[[#This Row],[Days]]&amp;" "&amp;LeaveTracker[[#This Row],[Type of Leave]]</f>
        <v>1 SL</v>
      </c>
      <c r="L2913" s="23">
        <f ca="1">NETWORKDAYS(LeaveTracker[[#This Row],[Start Date]],LeaveTracker[[#This Row],[End Date]],lstHolidays)</f>
        <v>1</v>
      </c>
      <c r="M2913" s="27"/>
    </row>
    <row r="2914" spans="1:13" ht="30" customHeight="1" x14ac:dyDescent="0.3">
      <c r="A2914" s="27">
        <f t="shared" si="19"/>
        <v>1287</v>
      </c>
      <c r="B2914" s="31">
        <v>44893</v>
      </c>
      <c r="C2914" s="31">
        <v>44810</v>
      </c>
      <c r="D2914" s="19" t="s">
        <v>614</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57" t="s">
        <v>81</v>
      </c>
      <c r="K2914" s="51" t="str">
        <f ca="1">LeaveTracker[[#This Row],[Days]]&amp;" "&amp;LeaveTracker[[#This Row],[Type of Leave]]</f>
        <v>1 SL</v>
      </c>
      <c r="L2914" s="23">
        <f ca="1">NETWORKDAYS(LeaveTracker[[#This Row],[Start Date]],LeaveTracker[[#This Row],[End Date]],lstHolidays)</f>
        <v>1</v>
      </c>
      <c r="M2914" s="27"/>
    </row>
    <row r="2915" spans="1:13" ht="30" customHeight="1" x14ac:dyDescent="0.3">
      <c r="A2915" s="27">
        <f t="shared" si="19"/>
        <v>1288</v>
      </c>
      <c r="B2915" s="31">
        <v>44893</v>
      </c>
      <c r="C2915" s="31">
        <v>44791</v>
      </c>
      <c r="D2915" s="19" t="s">
        <v>1269</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57" t="s">
        <v>81</v>
      </c>
      <c r="K2915" s="51" t="str">
        <f ca="1">LeaveTracker[[#This Row],[Days]]&amp;" "&amp;LeaveTracker[[#This Row],[Type of Leave]]</f>
        <v>1 SL</v>
      </c>
      <c r="L2915" s="23">
        <f ca="1">NETWORKDAYS(LeaveTracker[[#This Row],[Start Date]],LeaveTracker[[#This Row],[End Date]],lstHolidays)</f>
        <v>1</v>
      </c>
      <c r="M2915" s="27"/>
    </row>
    <row r="2916" spans="1:13" ht="30" customHeight="1" x14ac:dyDescent="0.3">
      <c r="A2916" s="27">
        <f t="shared" si="19"/>
        <v>1289</v>
      </c>
      <c r="B2916" s="31">
        <v>44893</v>
      </c>
      <c r="C2916" s="31">
        <v>44893</v>
      </c>
      <c r="D2916" s="19" t="s">
        <v>461</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57" t="s">
        <v>82</v>
      </c>
      <c r="K2916" s="51" t="str">
        <f ca="1">LeaveTracker[[#This Row],[Days]]&amp;" "&amp;LeaveTracker[[#This Row],[Type of Leave]]</f>
        <v>1 VL</v>
      </c>
      <c r="L2916" s="23">
        <f ca="1">NETWORKDAYS(LeaveTracker[[#This Row],[Start Date]],LeaveTracker[[#This Row],[End Date]],lstHolidays)</f>
        <v>1</v>
      </c>
      <c r="M2916" s="27"/>
    </row>
    <row r="2917" spans="1:13" ht="30" customHeight="1" x14ac:dyDescent="0.3">
      <c r="A2917" s="27">
        <v>1289</v>
      </c>
      <c r="B2917" s="31">
        <v>44893</v>
      </c>
      <c r="C2917" s="31">
        <v>44893</v>
      </c>
      <c r="D2917" s="19" t="s">
        <v>461</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57" t="s">
        <v>82</v>
      </c>
      <c r="K2917" s="51" t="str">
        <f ca="1">LeaveTracker[[#This Row],[Days]]&amp;" "&amp;LeaveTracker[[#This Row],[Type of Leave]]</f>
        <v>1 VL</v>
      </c>
      <c r="L2917" s="23">
        <f ca="1">NETWORKDAYS(LeaveTracker[[#This Row],[Start Date]],LeaveTracker[[#This Row],[End Date]],lstHolidays)</f>
        <v>1</v>
      </c>
      <c r="M2917" s="27"/>
    </row>
    <row r="2918" spans="1:13" ht="30" customHeight="1" x14ac:dyDescent="0.3">
      <c r="A2918" s="27">
        <f t="shared" si="19"/>
        <v>1290</v>
      </c>
      <c r="B2918" s="31">
        <v>44893</v>
      </c>
      <c r="C2918" s="31">
        <v>44817</v>
      </c>
      <c r="D2918" s="19" t="s">
        <v>1059</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57" t="s">
        <v>81</v>
      </c>
      <c r="K2918" s="51" t="str">
        <f ca="1">LeaveTracker[[#This Row],[Days]]&amp;" "&amp;LeaveTracker[[#This Row],[Type of Leave]]</f>
        <v>2 SL</v>
      </c>
      <c r="L2918" s="23">
        <f ca="1">NETWORKDAYS(LeaveTracker[[#This Row],[Start Date]],LeaveTracker[[#This Row],[End Date]],lstHolidays)</f>
        <v>2</v>
      </c>
      <c r="M2918" s="27"/>
    </row>
    <row r="2919" spans="1:13" ht="30" customHeight="1" x14ac:dyDescent="0.3">
      <c r="A2919" s="27">
        <f t="shared" si="19"/>
        <v>1291</v>
      </c>
      <c r="B2919" s="31">
        <v>44893</v>
      </c>
      <c r="C2919" s="31">
        <v>44855</v>
      </c>
      <c r="D2919" s="19" t="s">
        <v>1059</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57" t="s">
        <v>82</v>
      </c>
      <c r="J2919" s="43" t="s">
        <v>1007</v>
      </c>
      <c r="K2919" s="51" t="str">
        <f ca="1">LeaveTracker[[#This Row],[Days]]&amp;" "&amp;LeaveTracker[[#This Row],[Type of Leave]]</f>
        <v>1 VL</v>
      </c>
      <c r="L2919" s="23">
        <f ca="1">NETWORKDAYS(LeaveTracker[[#This Row],[Start Date]],LeaveTracker[[#This Row],[End Date]],lstHolidays)</f>
        <v>1</v>
      </c>
      <c r="M2919" s="27"/>
    </row>
    <row r="2920" spans="1:13" ht="30" customHeight="1" x14ac:dyDescent="0.3">
      <c r="A2920" s="27">
        <f t="shared" si="19"/>
        <v>1292</v>
      </c>
      <c r="B2920" s="31">
        <v>44893</v>
      </c>
      <c r="C2920" s="31">
        <v>44865</v>
      </c>
      <c r="D2920" s="19" t="s">
        <v>780</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57" t="s">
        <v>81</v>
      </c>
      <c r="K2920" s="51" t="str">
        <f>LeaveTracker[[#This Row],[Days]]&amp;" "&amp;LeaveTracker[[#This Row],[Type of Leave]]</f>
        <v>1 SL</v>
      </c>
      <c r="L2920" s="23">
        <v>1</v>
      </c>
      <c r="M2920" s="27"/>
    </row>
    <row r="2921" spans="1:13" ht="30" customHeight="1" x14ac:dyDescent="0.3">
      <c r="A2921" s="27">
        <v>1292</v>
      </c>
      <c r="B2921" s="31">
        <v>44893</v>
      </c>
      <c r="C2921" s="31">
        <v>44865</v>
      </c>
      <c r="D2921" s="19" t="s">
        <v>780</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57" t="s">
        <v>81</v>
      </c>
      <c r="K2921" s="51" t="str">
        <f>LeaveTracker[[#This Row],[Days]]&amp;" "&amp;LeaveTracker[[#This Row],[Type of Leave]]</f>
        <v>1 SL</v>
      </c>
      <c r="L2921" s="23">
        <v>1</v>
      </c>
      <c r="M2921" s="27"/>
    </row>
    <row r="2922" spans="1:13" ht="30" customHeight="1" x14ac:dyDescent="0.3">
      <c r="A2922" s="27">
        <f t="shared" si="19"/>
        <v>1293</v>
      </c>
      <c r="B2922" s="31">
        <v>44893</v>
      </c>
      <c r="C2922" s="31">
        <v>44862</v>
      </c>
      <c r="D2922" s="19" t="s">
        <v>284</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57" t="s">
        <v>82</v>
      </c>
      <c r="K2922" s="51" t="str">
        <f ca="1">LeaveTracker[[#This Row],[Days]]&amp;" "&amp;LeaveTracker[[#This Row],[Type of Leave]]</f>
        <v>1 VL</v>
      </c>
      <c r="L2922" s="23">
        <f ca="1">NETWORKDAYS(LeaveTracker[[#This Row],[Start Date]],LeaveTracker[[#This Row],[End Date]],lstHolidays)</f>
        <v>1</v>
      </c>
      <c r="M2922" s="27"/>
    </row>
    <row r="2923" spans="1:13" ht="30" customHeight="1" x14ac:dyDescent="0.3">
      <c r="A2923" s="27">
        <v>1293</v>
      </c>
      <c r="B2923" s="31">
        <v>44893</v>
      </c>
      <c r="C2923" s="31">
        <v>44862</v>
      </c>
      <c r="D2923" s="19" t="s">
        <v>284</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57" t="s">
        <v>82</v>
      </c>
      <c r="K2923" s="51" t="str">
        <f ca="1">LeaveTracker[[#This Row],[Days]]&amp;" "&amp;LeaveTracker[[#This Row],[Type of Leave]]</f>
        <v>1 VL</v>
      </c>
      <c r="L2923" s="23">
        <f ca="1">NETWORKDAYS(LeaveTracker[[#This Row],[Start Date]],LeaveTracker[[#This Row],[End Date]],lstHolidays)</f>
        <v>1</v>
      </c>
      <c r="M2923" s="27"/>
    </row>
    <row r="2924" spans="1:13" ht="30" customHeight="1" x14ac:dyDescent="0.3">
      <c r="A2924" s="27">
        <f t="shared" si="19"/>
        <v>1294</v>
      </c>
      <c r="B2924" s="31">
        <v>44893</v>
      </c>
      <c r="C2924" s="31">
        <v>44862</v>
      </c>
      <c r="D2924" s="19" t="s">
        <v>284</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57" t="s">
        <v>82</v>
      </c>
      <c r="K2924" s="51" t="str">
        <f ca="1">LeaveTracker[[#This Row],[Days]]&amp;" "&amp;LeaveTracker[[#This Row],[Type of Leave]]</f>
        <v>1 VL</v>
      </c>
      <c r="L2924" s="23">
        <f ca="1">NETWORKDAYS(LeaveTracker[[#This Row],[Start Date]],LeaveTracker[[#This Row],[End Date]],lstHolidays)</f>
        <v>1</v>
      </c>
      <c r="M2924" s="27"/>
    </row>
    <row r="2925" spans="1:13" ht="30" customHeight="1" x14ac:dyDescent="0.3">
      <c r="A2925" s="27">
        <v>1294</v>
      </c>
      <c r="B2925" s="31">
        <v>44893</v>
      </c>
      <c r="C2925" s="31">
        <v>44862</v>
      </c>
      <c r="D2925" s="19" t="s">
        <v>284</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57" t="s">
        <v>82</v>
      </c>
      <c r="K2925" s="51" t="str">
        <f ca="1">LeaveTracker[[#This Row],[Days]]&amp;" "&amp;LeaveTracker[[#This Row],[Type of Leave]]</f>
        <v>1 VL</v>
      </c>
      <c r="L2925" s="23">
        <f ca="1">NETWORKDAYS(LeaveTracker[[#This Row],[Start Date]],LeaveTracker[[#This Row],[End Date]],lstHolidays)</f>
        <v>1</v>
      </c>
      <c r="M2925" s="27"/>
    </row>
    <row r="2926" spans="1:13" ht="30" customHeight="1" x14ac:dyDescent="0.3">
      <c r="A2926" s="27">
        <v>1294</v>
      </c>
      <c r="B2926" s="31">
        <v>44893</v>
      </c>
      <c r="C2926" s="31">
        <v>44862</v>
      </c>
      <c r="D2926" s="19" t="s">
        <v>284</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57" t="s">
        <v>82</v>
      </c>
      <c r="K2926" s="51" t="str">
        <f ca="1">LeaveTracker[[#This Row],[Days]]&amp;" "&amp;LeaveTracker[[#This Row],[Type of Leave]]</f>
        <v>1 VL</v>
      </c>
      <c r="L2926" s="23">
        <f ca="1">NETWORKDAYS(LeaveTracker[[#This Row],[Start Date]],LeaveTracker[[#This Row],[End Date]],lstHolidays)</f>
        <v>1</v>
      </c>
      <c r="M2926" s="27"/>
    </row>
    <row r="2927" spans="1:13" ht="30" customHeight="1" x14ac:dyDescent="0.3">
      <c r="A2927" s="27">
        <f t="shared" si="19"/>
        <v>1295</v>
      </c>
      <c r="B2927" s="31">
        <v>44893</v>
      </c>
      <c r="C2927" s="31">
        <v>44862</v>
      </c>
      <c r="D2927" s="19" t="s">
        <v>284</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57" t="s">
        <v>299</v>
      </c>
      <c r="J2927" s="43" t="s">
        <v>1006</v>
      </c>
      <c r="K2927" s="51" t="str">
        <f ca="1">LeaveTracker[[#This Row],[Days]]&amp;" "&amp;LeaveTracker[[#This Row],[Type of Leave]]</f>
        <v>1 OTHER</v>
      </c>
      <c r="L2927" s="23">
        <f ca="1">NETWORKDAYS(LeaveTracker[[#This Row],[Start Date]],LeaveTracker[[#This Row],[End Date]],lstHolidays)</f>
        <v>1</v>
      </c>
      <c r="M2927" s="27"/>
    </row>
    <row r="2928" spans="1:13" ht="30" customHeight="1" x14ac:dyDescent="0.3">
      <c r="A2928" s="27">
        <v>1295</v>
      </c>
      <c r="B2928" s="31">
        <v>44893</v>
      </c>
      <c r="C2928" s="31">
        <v>44862</v>
      </c>
      <c r="D2928" s="19" t="s">
        <v>284</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57" t="s">
        <v>299</v>
      </c>
      <c r="J2928" s="43" t="s">
        <v>1006</v>
      </c>
      <c r="K2928" s="51" t="str">
        <f ca="1">LeaveTracker[[#This Row],[Days]]&amp;" "&amp;LeaveTracker[[#This Row],[Type of Leave]]</f>
        <v>1 OTHER</v>
      </c>
      <c r="L2928" s="23">
        <f ca="1">NETWORKDAYS(LeaveTracker[[#This Row],[Start Date]],LeaveTracker[[#This Row],[End Date]],lstHolidays)</f>
        <v>1</v>
      </c>
      <c r="M2928" s="27"/>
    </row>
    <row r="2929" spans="1:13" ht="30" customHeight="1" x14ac:dyDescent="0.3">
      <c r="A2929" s="27">
        <f t="shared" si="19"/>
        <v>1296</v>
      </c>
      <c r="B2929" s="31">
        <v>44893</v>
      </c>
      <c r="C2929" s="31">
        <v>44893</v>
      </c>
      <c r="D2929" s="19" t="s">
        <v>549</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57" t="s">
        <v>82</v>
      </c>
      <c r="K2929" s="51" t="str">
        <f ca="1">LeaveTracker[[#This Row],[Days]]&amp;" "&amp;LeaveTracker[[#This Row],[Type of Leave]]</f>
        <v>1 VL</v>
      </c>
      <c r="L2929" s="23">
        <f ca="1">NETWORKDAYS(LeaveTracker[[#This Row],[Start Date]],LeaveTracker[[#This Row],[End Date]],lstHolidays)</f>
        <v>1</v>
      </c>
      <c r="M2929" s="27"/>
    </row>
    <row r="2930" spans="1:13" ht="30" customHeight="1" x14ac:dyDescent="0.3">
      <c r="A2930" s="27">
        <v>1296</v>
      </c>
      <c r="B2930" s="31">
        <v>44893</v>
      </c>
      <c r="C2930" s="31">
        <v>44893</v>
      </c>
      <c r="D2930" s="19" t="s">
        <v>549</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57" t="s">
        <v>82</v>
      </c>
      <c r="K2930" s="51" t="str">
        <f ca="1">LeaveTracker[[#This Row],[Days]]&amp;" "&amp;LeaveTracker[[#This Row],[Type of Leave]]</f>
        <v>1 VL</v>
      </c>
      <c r="L2930" s="23">
        <f ca="1">NETWORKDAYS(LeaveTracker[[#This Row],[Start Date]],LeaveTracker[[#This Row],[End Date]],lstHolidays)</f>
        <v>1</v>
      </c>
      <c r="M2930" s="27"/>
    </row>
    <row r="2931" spans="1:13" ht="30" customHeight="1" x14ac:dyDescent="0.3">
      <c r="A2931" s="27">
        <f t="shared" si="19"/>
        <v>1297</v>
      </c>
      <c r="B2931" s="31">
        <v>44893</v>
      </c>
      <c r="C2931" s="31">
        <v>44850</v>
      </c>
      <c r="D2931" s="19" t="s">
        <v>279</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57" t="s">
        <v>82</v>
      </c>
      <c r="K2931" s="51" t="str">
        <f ca="1">LeaveTracker[[#This Row],[Days]]&amp;" "&amp;LeaveTracker[[#This Row],[Type of Leave]]</f>
        <v>5 VL</v>
      </c>
      <c r="L2931" s="23">
        <f ca="1">NETWORKDAYS(LeaveTracker[[#This Row],[Start Date]],LeaveTracker[[#This Row],[End Date]],lstHolidays)</f>
        <v>5</v>
      </c>
      <c r="M2931" s="27"/>
    </row>
    <row r="2932" spans="1:13" ht="30" customHeight="1" x14ac:dyDescent="0.3">
      <c r="A2932" s="27">
        <f t="shared" si="19"/>
        <v>1298</v>
      </c>
      <c r="B2932" s="31">
        <v>44893</v>
      </c>
      <c r="C2932" s="31">
        <v>44850</v>
      </c>
      <c r="D2932" s="19" t="s">
        <v>549</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57" t="s">
        <v>299</v>
      </c>
      <c r="J2932" s="43" t="s">
        <v>1006</v>
      </c>
      <c r="K2932" s="51" t="str">
        <f ca="1">LeaveTracker[[#This Row],[Days]]&amp;" "&amp;LeaveTracker[[#This Row],[Type of Leave]]</f>
        <v>1 OTHER</v>
      </c>
      <c r="L2932" s="23">
        <f ca="1">NETWORKDAYS(LeaveTracker[[#This Row],[Start Date]],LeaveTracker[[#This Row],[End Date]],lstHolidays)</f>
        <v>1</v>
      </c>
      <c r="M2932" s="27"/>
    </row>
    <row r="2933" spans="1:13" ht="30" customHeight="1" x14ac:dyDescent="0.3">
      <c r="A2933" s="27">
        <f t="shared" si="19"/>
        <v>1299</v>
      </c>
      <c r="B2933" s="31">
        <v>44893</v>
      </c>
      <c r="C2933" s="31">
        <v>44893</v>
      </c>
      <c r="D2933" s="19" t="s">
        <v>549</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57" t="s">
        <v>81</v>
      </c>
      <c r="K2933" s="51" t="str">
        <f ca="1">LeaveTracker[[#This Row],[Days]]&amp;" "&amp;LeaveTracker[[#This Row],[Type of Leave]]</f>
        <v>1 SL</v>
      </c>
      <c r="L2933" s="23">
        <f ca="1">NETWORKDAYS(LeaveTracker[[#This Row],[Start Date]],LeaveTracker[[#This Row],[End Date]],lstHolidays)</f>
        <v>1</v>
      </c>
      <c r="M2933" s="27"/>
    </row>
    <row r="2934" spans="1:13" ht="30" customHeight="1" x14ac:dyDescent="0.3">
      <c r="A2934" s="27">
        <f t="shared" si="19"/>
        <v>1300</v>
      </c>
      <c r="B2934" s="31">
        <v>44893</v>
      </c>
      <c r="C2934" s="31">
        <v>44852</v>
      </c>
      <c r="D2934" s="19" t="s">
        <v>549</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57" t="s">
        <v>81</v>
      </c>
      <c r="K2934" s="51" t="str">
        <f ca="1">LeaveTracker[[#This Row],[Days]]&amp;" "&amp;LeaveTracker[[#This Row],[Type of Leave]]</f>
        <v>1 SL</v>
      </c>
      <c r="L2934" s="23">
        <f ca="1">NETWORKDAYS(LeaveTracker[[#This Row],[Start Date]],LeaveTracker[[#This Row],[End Date]],lstHolidays)</f>
        <v>1</v>
      </c>
      <c r="M2934" s="27"/>
    </row>
    <row r="2935" spans="1:13" ht="30" customHeight="1" x14ac:dyDescent="0.3">
      <c r="A2935" s="27">
        <f t="shared" si="19"/>
        <v>1301</v>
      </c>
      <c r="B2935" s="31">
        <v>44893</v>
      </c>
      <c r="C2935" s="31">
        <v>44845</v>
      </c>
      <c r="D2935" s="19" t="s">
        <v>281</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57" t="s">
        <v>82</v>
      </c>
      <c r="J2935" s="43" t="s">
        <v>1007</v>
      </c>
      <c r="K2935" s="51" t="str">
        <f ca="1">LeaveTracker[[#This Row],[Days]]&amp;" "&amp;LeaveTracker[[#This Row],[Type of Leave]]</f>
        <v>2 VL</v>
      </c>
      <c r="L2935" s="23">
        <f ca="1">NETWORKDAYS(LeaveTracker[[#This Row],[Start Date]],LeaveTracker[[#This Row],[End Date]],lstHolidays)</f>
        <v>2</v>
      </c>
      <c r="M2935" s="27"/>
    </row>
    <row r="2936" spans="1:13" ht="30" customHeight="1" x14ac:dyDescent="0.3">
      <c r="A2936" s="27">
        <f t="shared" si="19"/>
        <v>1302</v>
      </c>
      <c r="B2936" s="31">
        <v>44893</v>
      </c>
      <c r="C2936" s="31">
        <v>44859</v>
      </c>
      <c r="D2936" s="19" t="s">
        <v>281</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57"/>
      <c r="K2936" s="51" t="str">
        <f ca="1">LeaveTracker[[#This Row],[Days]]&amp;" "&amp;LeaveTracker[[#This Row],[Type of Leave]]</f>
        <v xml:space="preserve">2 </v>
      </c>
      <c r="L2936" s="23">
        <f ca="1">NETWORKDAYS(LeaveTracker[[#This Row],[Start Date]],LeaveTracker[[#This Row],[End Date]],lstHolidays)</f>
        <v>2</v>
      </c>
      <c r="M2936" s="27"/>
    </row>
    <row r="2937" spans="1:13" ht="30" customHeight="1" x14ac:dyDescent="0.3">
      <c r="A2937" s="27">
        <f t="shared" si="19"/>
        <v>1303</v>
      </c>
      <c r="B2937" s="31">
        <v>44893</v>
      </c>
      <c r="C2937" s="31">
        <v>44844</v>
      </c>
      <c r="D2937" s="19" t="s">
        <v>349</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57" t="s">
        <v>81</v>
      </c>
      <c r="K2937" s="51" t="str">
        <f ca="1">LeaveTracker[[#This Row],[Days]]&amp;" "&amp;LeaveTracker[[#This Row],[Type of Leave]]</f>
        <v>2 SL</v>
      </c>
      <c r="L2937" s="23">
        <f ca="1">NETWORKDAYS(LeaveTracker[[#This Row],[Start Date]],LeaveTracker[[#This Row],[End Date]],lstHolidays)</f>
        <v>2</v>
      </c>
      <c r="M2937" s="27"/>
    </row>
    <row r="2938" spans="1:13" ht="30" customHeight="1" x14ac:dyDescent="0.3">
      <c r="A2938" s="27">
        <v>1303</v>
      </c>
      <c r="B2938" s="31">
        <v>44893</v>
      </c>
      <c r="C2938" s="31">
        <v>44844</v>
      </c>
      <c r="D2938" s="19" t="s">
        <v>349</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57" t="s">
        <v>81</v>
      </c>
      <c r="K2938" s="51" t="str">
        <f ca="1">LeaveTracker[[#This Row],[Days]]&amp;" "&amp;LeaveTracker[[#This Row],[Type of Leave]]</f>
        <v>1 SL</v>
      </c>
      <c r="L2938" s="23">
        <f ca="1">NETWORKDAYS(LeaveTracker[[#This Row],[Start Date]],LeaveTracker[[#This Row],[End Date]],lstHolidays)</f>
        <v>1</v>
      </c>
      <c r="M2938" s="27"/>
    </row>
    <row r="2939" spans="1:13" ht="30" customHeight="1" x14ac:dyDescent="0.3">
      <c r="A2939" s="27">
        <f t="shared" ref="A2939:A3002" si="20">A2938+1</f>
        <v>1304</v>
      </c>
      <c r="B2939" s="31">
        <v>44893</v>
      </c>
      <c r="C2939" s="31">
        <v>44869</v>
      </c>
      <c r="D2939" s="19" t="s">
        <v>349</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57" t="s">
        <v>81</v>
      </c>
      <c r="K2939" s="51" t="str">
        <f ca="1">LeaveTracker[[#This Row],[Days]]&amp;" "&amp;LeaveTracker[[#This Row],[Type of Leave]]</f>
        <v>2 SL</v>
      </c>
      <c r="L2939" s="23">
        <f ca="1">NETWORKDAYS(LeaveTracker[[#This Row],[Start Date]],LeaveTracker[[#This Row],[End Date]],lstHolidays)</f>
        <v>2</v>
      </c>
      <c r="M2939" s="27"/>
    </row>
    <row r="2940" spans="1:13" ht="30" customHeight="1" x14ac:dyDescent="0.3">
      <c r="A2940" s="27">
        <f t="shared" si="20"/>
        <v>1305</v>
      </c>
      <c r="B2940" s="31">
        <v>44893</v>
      </c>
      <c r="C2940" s="31">
        <v>44812</v>
      </c>
      <c r="D2940" s="19" t="s">
        <v>678</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57" t="s">
        <v>82</v>
      </c>
      <c r="K2940" s="51" t="str">
        <f ca="1">LeaveTracker[[#This Row],[Days]]&amp;" "&amp;LeaveTracker[[#This Row],[Type of Leave]]</f>
        <v>14 VL</v>
      </c>
      <c r="L2940" s="23">
        <f ca="1">NETWORKDAYS(LeaveTracker[[#This Row],[Start Date]],LeaveTracker[[#This Row],[End Date]],lstHolidays)</f>
        <v>14</v>
      </c>
      <c r="M2940" s="27"/>
    </row>
    <row r="2941" spans="1:13" ht="30" customHeight="1" x14ac:dyDescent="0.3">
      <c r="A2941" s="27">
        <f t="shared" si="20"/>
        <v>1306</v>
      </c>
      <c r="B2941" s="31">
        <v>44893</v>
      </c>
      <c r="C2941" s="31">
        <v>44816</v>
      </c>
      <c r="D2941" s="19" t="s">
        <v>678</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57" t="s">
        <v>81</v>
      </c>
      <c r="K2941" s="51" t="str">
        <f>LeaveTracker[[#This Row],[Days]]&amp;" "&amp;LeaveTracker[[#This Row],[Type of Leave]]</f>
        <v>3 SL</v>
      </c>
      <c r="L2941" s="23">
        <v>3</v>
      </c>
      <c r="M2941" s="27"/>
    </row>
    <row r="2942" spans="1:13" ht="30" customHeight="1" x14ac:dyDescent="0.3">
      <c r="A2942" s="27">
        <f t="shared" si="20"/>
        <v>1307</v>
      </c>
      <c r="B2942" s="31">
        <v>44893</v>
      </c>
      <c r="C2942" s="31">
        <v>44893</v>
      </c>
      <c r="D2942" s="19" t="s">
        <v>678</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57" t="s">
        <v>81</v>
      </c>
      <c r="K2942" s="51" t="str">
        <f ca="1">LeaveTracker[[#This Row],[Days]]&amp;" "&amp;LeaveTracker[[#This Row],[Type of Leave]]</f>
        <v>5 SL</v>
      </c>
      <c r="L2942" s="23">
        <f ca="1">NETWORKDAYS(LeaveTracker[[#This Row],[Start Date]],LeaveTracker[[#This Row],[End Date]],lstHolidays)</f>
        <v>5</v>
      </c>
      <c r="M2942" s="27"/>
    </row>
    <row r="2943" spans="1:13" ht="30" customHeight="1" x14ac:dyDescent="0.3">
      <c r="A2943" s="27">
        <f t="shared" si="20"/>
        <v>1308</v>
      </c>
      <c r="B2943" s="31">
        <v>44893</v>
      </c>
      <c r="C2943" s="31">
        <v>44819</v>
      </c>
      <c r="D2943" s="19" t="s">
        <v>269</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57" t="s">
        <v>81</v>
      </c>
      <c r="K2943" s="51" t="str">
        <f ca="1">LeaveTracker[[#This Row],[Days]]&amp;" "&amp;LeaveTracker[[#This Row],[Type of Leave]]</f>
        <v>3 SL</v>
      </c>
      <c r="L2943" s="23">
        <f ca="1">NETWORKDAYS(LeaveTracker[[#This Row],[Start Date]],LeaveTracker[[#This Row],[End Date]],lstHolidays)</f>
        <v>3</v>
      </c>
      <c r="M2943" s="27"/>
    </row>
    <row r="2944" spans="1:13" ht="30" customHeight="1" x14ac:dyDescent="0.3">
      <c r="A2944" s="27">
        <f t="shared" si="20"/>
        <v>1309</v>
      </c>
      <c r="B2944" s="31">
        <v>44893</v>
      </c>
      <c r="C2944" s="31">
        <v>44844</v>
      </c>
      <c r="D2944" s="19" t="s">
        <v>269</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57" t="s">
        <v>299</v>
      </c>
      <c r="J2944" s="43" t="s">
        <v>1038</v>
      </c>
      <c r="K2944" s="51" t="str">
        <f>LeaveTracker[[#This Row],[Days]]&amp;" "&amp;LeaveTracker[[#This Row],[Type of Leave]]</f>
        <v>4 OTHER</v>
      </c>
      <c r="L2944" s="23">
        <v>4</v>
      </c>
      <c r="M2944" s="27"/>
    </row>
    <row r="2945" spans="1:13" ht="30" customHeight="1" x14ac:dyDescent="0.3">
      <c r="A2945" s="27">
        <f t="shared" si="20"/>
        <v>1310</v>
      </c>
      <c r="B2945" s="31">
        <v>44893</v>
      </c>
      <c r="C2945" s="31">
        <v>44850</v>
      </c>
      <c r="D2945" s="19" t="s">
        <v>269</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57" t="s">
        <v>299</v>
      </c>
      <c r="J2945" s="43" t="s">
        <v>1006</v>
      </c>
      <c r="K2945" s="51" t="str">
        <f ca="1">LeaveTracker[[#This Row],[Days]]&amp;" "&amp;LeaveTracker[[#This Row],[Type of Leave]]</f>
        <v>0 OTHER</v>
      </c>
      <c r="L2945" s="23">
        <f ca="1">NETWORKDAYS(LeaveTracker[[#This Row],[Start Date]],LeaveTracker[[#This Row],[End Date]],lstHolidays)</f>
        <v>0</v>
      </c>
      <c r="M2945" s="27"/>
    </row>
    <row r="2946" spans="1:13" ht="30" customHeight="1" x14ac:dyDescent="0.3">
      <c r="A2946" s="27">
        <f t="shared" si="20"/>
        <v>1311</v>
      </c>
      <c r="B2946" s="31">
        <v>44893</v>
      </c>
      <c r="C2946" s="31">
        <v>44850</v>
      </c>
      <c r="D2946" s="19" t="s">
        <v>269</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57" t="s">
        <v>299</v>
      </c>
      <c r="J2946" s="43" t="s">
        <v>1006</v>
      </c>
      <c r="K2946" s="51" t="str">
        <f ca="1">LeaveTracker[[#This Row],[Days]]&amp;" "&amp;LeaveTracker[[#This Row],[Type of Leave]]</f>
        <v>0 OTHER</v>
      </c>
      <c r="L2946" s="23">
        <f ca="1">NETWORKDAYS(LeaveTracker[[#This Row],[Start Date]],LeaveTracker[[#This Row],[End Date]],lstHolidays)</f>
        <v>0</v>
      </c>
      <c r="M2946" s="27"/>
    </row>
    <row r="2947" spans="1:13" ht="30" customHeight="1" x14ac:dyDescent="0.3">
      <c r="A2947" s="27">
        <f t="shared" si="20"/>
        <v>1312</v>
      </c>
      <c r="B2947" s="31">
        <v>44893</v>
      </c>
      <c r="C2947" s="31">
        <v>44816</v>
      </c>
      <c r="D2947" s="19" t="s">
        <v>626</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57" t="s">
        <v>82</v>
      </c>
      <c r="K2947" s="51" t="str">
        <f ca="1">LeaveTracker[[#This Row],[Days]]&amp;" "&amp;LeaveTracker[[#This Row],[Type of Leave]]</f>
        <v>1 VL</v>
      </c>
      <c r="L2947" s="23">
        <f ca="1">NETWORKDAYS(LeaveTracker[[#This Row],[Start Date]],LeaveTracker[[#This Row],[End Date]],lstHolidays)</f>
        <v>1</v>
      </c>
      <c r="M2947" s="27"/>
    </row>
    <row r="2948" spans="1:13" ht="30" customHeight="1" x14ac:dyDescent="0.3">
      <c r="A2948" s="27">
        <f t="shared" si="20"/>
        <v>1313</v>
      </c>
      <c r="B2948" s="31">
        <v>44893</v>
      </c>
      <c r="C2948" s="31">
        <v>44813</v>
      </c>
      <c r="D2948" s="19" t="s">
        <v>626</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57" t="s">
        <v>82</v>
      </c>
      <c r="K2948" s="51" t="str">
        <f ca="1">LeaveTracker[[#This Row],[Days]]&amp;" "&amp;LeaveTracker[[#This Row],[Type of Leave]]</f>
        <v>1 VL</v>
      </c>
      <c r="L2948" s="23">
        <f ca="1">NETWORKDAYS(LeaveTracker[[#This Row],[Start Date]],LeaveTracker[[#This Row],[End Date]],lstHolidays)</f>
        <v>1</v>
      </c>
      <c r="M2948" s="27"/>
    </row>
    <row r="2949" spans="1:13" ht="30" customHeight="1" x14ac:dyDescent="0.3">
      <c r="A2949" s="27">
        <f t="shared" si="20"/>
        <v>1314</v>
      </c>
      <c r="B2949" s="31">
        <v>44893</v>
      </c>
      <c r="C2949" s="31">
        <v>44798</v>
      </c>
      <c r="D2949" s="19" t="s">
        <v>626</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57" t="s">
        <v>82</v>
      </c>
      <c r="K2949" s="51" t="str">
        <f ca="1">LeaveTracker[[#This Row],[Days]]&amp;" "&amp;LeaveTracker[[#This Row],[Type of Leave]]</f>
        <v>1 VL</v>
      </c>
      <c r="L2949" s="23">
        <f ca="1">NETWORKDAYS(LeaveTracker[[#This Row],[Start Date]],LeaveTracker[[#This Row],[End Date]],lstHolidays)</f>
        <v>1</v>
      </c>
      <c r="M2949" s="27"/>
    </row>
    <row r="2950" spans="1:13" ht="30" customHeight="1" x14ac:dyDescent="0.3">
      <c r="A2950" s="27">
        <f t="shared" si="20"/>
        <v>1315</v>
      </c>
      <c r="B2950" s="31">
        <v>44893</v>
      </c>
      <c r="C2950" s="31">
        <v>44837</v>
      </c>
      <c r="D2950" s="19" t="s">
        <v>626</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57" t="s">
        <v>81</v>
      </c>
      <c r="K2950" s="51" t="str">
        <f ca="1">LeaveTracker[[#This Row],[Days]]&amp;" "&amp;LeaveTracker[[#This Row],[Type of Leave]]</f>
        <v>2 SL</v>
      </c>
      <c r="L2950" s="23">
        <f ca="1">NETWORKDAYS(LeaveTracker[[#This Row],[Start Date]],LeaveTracker[[#This Row],[End Date]],lstHolidays)</f>
        <v>2</v>
      </c>
      <c r="M2950" s="27"/>
    </row>
    <row r="2951" spans="1:13" ht="30" customHeight="1" x14ac:dyDescent="0.3">
      <c r="A2951" s="27">
        <f t="shared" si="20"/>
        <v>1316</v>
      </c>
      <c r="B2951" s="31">
        <v>44893</v>
      </c>
      <c r="C2951" s="31">
        <v>44858</v>
      </c>
      <c r="D2951" s="19" t="s">
        <v>626</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57" t="s">
        <v>81</v>
      </c>
      <c r="K2951" s="51" t="str">
        <f ca="1">LeaveTracker[[#This Row],[Days]]&amp;" "&amp;LeaveTracker[[#This Row],[Type of Leave]]</f>
        <v>1 SL</v>
      </c>
      <c r="L2951" s="23">
        <f ca="1">NETWORKDAYS(LeaveTracker[[#This Row],[Start Date]],LeaveTracker[[#This Row],[End Date]],lstHolidays)</f>
        <v>1</v>
      </c>
      <c r="M2951" s="27"/>
    </row>
    <row r="2952" spans="1:13" ht="30" customHeight="1" x14ac:dyDescent="0.3">
      <c r="A2952" s="27">
        <f t="shared" si="20"/>
        <v>1317</v>
      </c>
      <c r="B2952" s="31">
        <v>44893</v>
      </c>
      <c r="C2952" s="31">
        <v>44872</v>
      </c>
      <c r="D2952" s="19" t="s">
        <v>626</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57" t="s">
        <v>82</v>
      </c>
      <c r="K2952" s="51" t="str">
        <f ca="1">LeaveTracker[[#This Row],[Days]]&amp;" "&amp;LeaveTracker[[#This Row],[Type of Leave]]</f>
        <v>1 VL</v>
      </c>
      <c r="L2952" s="23">
        <f ca="1">NETWORKDAYS(LeaveTracker[[#This Row],[Start Date]],LeaveTracker[[#This Row],[End Date]],lstHolidays)</f>
        <v>1</v>
      </c>
      <c r="M2952" s="27"/>
    </row>
    <row r="2953" spans="1:13" ht="30" customHeight="1" x14ac:dyDescent="0.3">
      <c r="A2953" s="27">
        <f t="shared" si="20"/>
        <v>1318</v>
      </c>
      <c r="B2953" s="31">
        <v>44893</v>
      </c>
      <c r="C2953" s="31">
        <v>44862</v>
      </c>
      <c r="D2953" s="19" t="s">
        <v>398</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57" t="s">
        <v>81</v>
      </c>
      <c r="K2953" s="51" t="str">
        <f ca="1">LeaveTracker[[#This Row],[Days]]&amp;" "&amp;LeaveTracker[[#This Row],[Type of Leave]]</f>
        <v>2 SL</v>
      </c>
      <c r="L2953" s="23">
        <f ca="1">NETWORKDAYS(LeaveTracker[[#This Row],[Start Date]],LeaveTracker[[#This Row],[End Date]],lstHolidays)</f>
        <v>2</v>
      </c>
      <c r="M2953" s="27"/>
    </row>
    <row r="2954" spans="1:13" ht="30" customHeight="1" x14ac:dyDescent="0.3">
      <c r="A2954" s="27">
        <f t="shared" si="20"/>
        <v>1319</v>
      </c>
      <c r="B2954" s="31">
        <v>44893</v>
      </c>
      <c r="C2954" s="31">
        <v>44852</v>
      </c>
      <c r="D2954" s="19" t="s">
        <v>398</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57" t="s">
        <v>81</v>
      </c>
      <c r="K2954" s="51" t="str">
        <f ca="1">LeaveTracker[[#This Row],[Days]]&amp;" "&amp;LeaveTracker[[#This Row],[Type of Leave]]</f>
        <v>1 SL</v>
      </c>
      <c r="L2954" s="23">
        <f ca="1">NETWORKDAYS(LeaveTracker[[#This Row],[Start Date]],LeaveTracker[[#This Row],[End Date]],lstHolidays)</f>
        <v>1</v>
      </c>
      <c r="M2954" s="27"/>
    </row>
    <row r="2955" spans="1:13" ht="30" customHeight="1" x14ac:dyDescent="0.3">
      <c r="A2955" s="27">
        <f t="shared" si="20"/>
        <v>1320</v>
      </c>
      <c r="B2955" s="31">
        <v>44893</v>
      </c>
      <c r="C2955" s="31">
        <v>44874</v>
      </c>
      <c r="D2955" s="19" t="s">
        <v>424</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57" t="s">
        <v>81</v>
      </c>
      <c r="K2955" s="51" t="str">
        <f ca="1">LeaveTracker[[#This Row],[Days]]&amp;" "&amp;LeaveTracker[[#This Row],[Type of Leave]]</f>
        <v>1 SL</v>
      </c>
      <c r="L2955" s="23">
        <f ca="1">NETWORKDAYS(LeaveTracker[[#This Row],[Start Date]],LeaveTracker[[#This Row],[End Date]],lstHolidays)</f>
        <v>1</v>
      </c>
      <c r="M2955" s="27"/>
    </row>
    <row r="2956" spans="1:13" ht="30" customHeight="1" x14ac:dyDescent="0.3">
      <c r="A2956" s="27">
        <f t="shared" si="20"/>
        <v>1321</v>
      </c>
      <c r="B2956" s="31">
        <v>44893</v>
      </c>
      <c r="C2956" s="31">
        <v>44874</v>
      </c>
      <c r="D2956" s="19" t="s">
        <v>398</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57" t="s">
        <v>81</v>
      </c>
      <c r="K2956" s="51" t="str">
        <f ca="1">LeaveTracker[[#This Row],[Days]]&amp;" "&amp;LeaveTracker[[#This Row],[Type of Leave]]</f>
        <v>1 SL</v>
      </c>
      <c r="L2956" s="23">
        <f ca="1">NETWORKDAYS(LeaveTracker[[#This Row],[Start Date]],LeaveTracker[[#This Row],[End Date]],lstHolidays)</f>
        <v>1</v>
      </c>
      <c r="M2956" s="27"/>
    </row>
    <row r="2957" spans="1:13" ht="30" customHeight="1" x14ac:dyDescent="0.3">
      <c r="A2957" s="27">
        <f t="shared" si="20"/>
        <v>1322</v>
      </c>
      <c r="B2957" s="31">
        <v>44893</v>
      </c>
      <c r="C2957" s="31">
        <v>44781</v>
      </c>
      <c r="D2957" s="19" t="s">
        <v>398</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57" t="s">
        <v>81</v>
      </c>
      <c r="K2957" s="51" t="str">
        <f ca="1">LeaveTracker[[#This Row],[Days]]&amp;" "&amp;LeaveTracker[[#This Row],[Type of Leave]]</f>
        <v>2 SL</v>
      </c>
      <c r="L2957" s="23">
        <f ca="1">NETWORKDAYS(LeaveTracker[[#This Row],[Start Date]],LeaveTracker[[#This Row],[End Date]],lstHolidays)</f>
        <v>2</v>
      </c>
      <c r="M2957" s="27"/>
    </row>
    <row r="2958" spans="1:13" ht="30" customHeight="1" x14ac:dyDescent="0.3">
      <c r="A2958" s="27">
        <f t="shared" si="20"/>
        <v>1323</v>
      </c>
      <c r="B2958" s="31">
        <v>44893</v>
      </c>
      <c r="C2958" s="31">
        <v>44818</v>
      </c>
      <c r="D2958" s="19" t="s">
        <v>398</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57" t="s">
        <v>81</v>
      </c>
      <c r="K2958" s="51" t="str">
        <f ca="1">LeaveTracker[[#This Row],[Days]]&amp;" "&amp;LeaveTracker[[#This Row],[Type of Leave]]</f>
        <v>2 SL</v>
      </c>
      <c r="L2958" s="23">
        <f ca="1">NETWORKDAYS(LeaveTracker[[#This Row],[Start Date]],LeaveTracker[[#This Row],[End Date]],lstHolidays)</f>
        <v>2</v>
      </c>
      <c r="M2958" s="27"/>
    </row>
    <row r="2959" spans="1:13" ht="30" customHeight="1" x14ac:dyDescent="0.3">
      <c r="A2959" s="27">
        <f t="shared" si="20"/>
        <v>1324</v>
      </c>
      <c r="B2959" s="31">
        <v>44893</v>
      </c>
      <c r="C2959" s="31">
        <v>44796</v>
      </c>
      <c r="D2959" s="19" t="s">
        <v>716</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57" t="s">
        <v>82</v>
      </c>
      <c r="K2959" s="51" t="str">
        <f ca="1">LeaveTracker[[#This Row],[Days]]&amp;" "&amp;LeaveTracker[[#This Row],[Type of Leave]]</f>
        <v>1 VL</v>
      </c>
      <c r="L2959" s="23">
        <f ca="1">NETWORKDAYS(LeaveTracker[[#This Row],[Start Date]],LeaveTracker[[#This Row],[End Date]],lstHolidays)</f>
        <v>1</v>
      </c>
      <c r="M2959" s="27"/>
    </row>
    <row r="2960" spans="1:13" ht="30" customHeight="1" x14ac:dyDescent="0.3">
      <c r="A2960" s="27">
        <f t="shared" si="20"/>
        <v>1325</v>
      </c>
      <c r="B2960" s="31">
        <v>44893</v>
      </c>
      <c r="C2960" s="31">
        <v>44875</v>
      </c>
      <c r="D2960" s="19" t="s">
        <v>1059</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57" t="s">
        <v>299</v>
      </c>
      <c r="J2960" s="43" t="s">
        <v>1006</v>
      </c>
      <c r="K2960" s="51" t="str">
        <f ca="1">LeaveTracker[[#This Row],[Days]]&amp;" "&amp;LeaveTracker[[#This Row],[Type of Leave]]</f>
        <v>1 OTHER</v>
      </c>
      <c r="L2960" s="23">
        <f ca="1">NETWORKDAYS(LeaveTracker[[#This Row],[Start Date]],LeaveTracker[[#This Row],[End Date]],lstHolidays)</f>
        <v>1</v>
      </c>
      <c r="M2960" s="27"/>
    </row>
    <row r="2961" spans="1:13" ht="30" customHeight="1" x14ac:dyDescent="0.3">
      <c r="A2961" s="27">
        <f t="shared" si="20"/>
        <v>1326</v>
      </c>
      <c r="B2961" s="31">
        <v>44893</v>
      </c>
      <c r="C2961" s="31">
        <v>44851</v>
      </c>
      <c r="D2961" s="19" t="s">
        <v>1059</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57" t="s">
        <v>82</v>
      </c>
      <c r="J2961" s="43" t="s">
        <v>1007</v>
      </c>
      <c r="K2961" s="51" t="str">
        <f ca="1">LeaveTracker[[#This Row],[Days]]&amp;" "&amp;LeaveTracker[[#This Row],[Type of Leave]]</f>
        <v>1 VL</v>
      </c>
      <c r="L2961" s="23">
        <f ca="1">NETWORKDAYS(LeaveTracker[[#This Row],[Start Date]],LeaveTracker[[#This Row],[End Date]],lstHolidays)</f>
        <v>1</v>
      </c>
      <c r="M2961" s="27"/>
    </row>
    <row r="2962" spans="1:13" ht="30" customHeight="1" x14ac:dyDescent="0.3">
      <c r="A2962" s="27">
        <f t="shared" si="20"/>
        <v>1327</v>
      </c>
      <c r="B2962" s="31">
        <v>44893</v>
      </c>
      <c r="C2962" s="31">
        <v>44811</v>
      </c>
      <c r="D2962" s="19" t="s">
        <v>396</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57" t="s">
        <v>81</v>
      </c>
      <c r="K2962" s="51" t="str">
        <f ca="1">LeaveTracker[[#This Row],[Days]]&amp;" "&amp;LeaveTracker[[#This Row],[Type of Leave]]</f>
        <v>1 SL</v>
      </c>
      <c r="L2962" s="23">
        <f ca="1">NETWORKDAYS(LeaveTracker[[#This Row],[Start Date]],LeaveTracker[[#This Row],[End Date]],lstHolidays)</f>
        <v>1</v>
      </c>
      <c r="M2962" s="27"/>
    </row>
    <row r="2963" spans="1:13" ht="30" customHeight="1" x14ac:dyDescent="0.3">
      <c r="A2963" s="27">
        <f t="shared" si="20"/>
        <v>1328</v>
      </c>
      <c r="B2963" s="31">
        <v>44893</v>
      </c>
      <c r="C2963" s="31">
        <v>44824</v>
      </c>
      <c r="D2963" s="19" t="s">
        <v>396</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57" t="s">
        <v>81</v>
      </c>
      <c r="K2963" s="51" t="str">
        <f ca="1">LeaveTracker[[#This Row],[Days]]&amp;" "&amp;LeaveTracker[[#This Row],[Type of Leave]]</f>
        <v>1 SL</v>
      </c>
      <c r="L2963" s="23">
        <f ca="1">NETWORKDAYS(LeaveTracker[[#This Row],[Start Date]],LeaveTracker[[#This Row],[End Date]],lstHolidays)</f>
        <v>1</v>
      </c>
      <c r="M2963" s="27"/>
    </row>
    <row r="2964" spans="1:13" ht="30" customHeight="1" x14ac:dyDescent="0.3">
      <c r="A2964" s="27">
        <f t="shared" si="20"/>
        <v>1329</v>
      </c>
      <c r="B2964" s="31">
        <v>44893</v>
      </c>
      <c r="C2964" s="31">
        <v>44818</v>
      </c>
      <c r="D2964" s="19" t="s">
        <v>396</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57" t="s">
        <v>81</v>
      </c>
      <c r="K2964" s="51" t="str">
        <f ca="1">LeaveTracker[[#This Row],[Days]]&amp;" "&amp;LeaveTracker[[#This Row],[Type of Leave]]</f>
        <v>2 SL</v>
      </c>
      <c r="L2964" s="23">
        <f ca="1">NETWORKDAYS(LeaveTracker[[#This Row],[Start Date]],LeaveTracker[[#This Row],[End Date]],lstHolidays)</f>
        <v>2</v>
      </c>
      <c r="M2964" s="27"/>
    </row>
    <row r="2965" spans="1:13" ht="30" customHeight="1" x14ac:dyDescent="0.3">
      <c r="A2965" s="27">
        <f t="shared" si="20"/>
        <v>1330</v>
      </c>
      <c r="B2965" s="31">
        <v>44893</v>
      </c>
      <c r="C2965" s="31">
        <v>44846</v>
      </c>
      <c r="D2965" s="19" t="s">
        <v>424</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57" t="s">
        <v>81</v>
      </c>
      <c r="K2965" s="51" t="str">
        <f ca="1">LeaveTracker[[#This Row],[Days]]&amp;" "&amp;LeaveTracker[[#This Row],[Type of Leave]]</f>
        <v>1 SL</v>
      </c>
      <c r="L2965" s="23">
        <f ca="1">NETWORKDAYS(LeaveTracker[[#This Row],[Start Date]],LeaveTracker[[#This Row],[End Date]],lstHolidays)</f>
        <v>1</v>
      </c>
      <c r="M2965" s="27"/>
    </row>
    <row r="2966" spans="1:13" ht="30" customHeight="1" x14ac:dyDescent="0.3">
      <c r="A2966" s="27">
        <f t="shared" si="20"/>
        <v>1331</v>
      </c>
      <c r="B2966" s="31">
        <v>44893</v>
      </c>
      <c r="C2966" s="31">
        <v>44838</v>
      </c>
      <c r="D2966" s="19" t="s">
        <v>424</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57" t="s">
        <v>82</v>
      </c>
      <c r="J2966" s="43" t="s">
        <v>1007</v>
      </c>
      <c r="K2966" s="51" t="str">
        <f ca="1">LeaveTracker[[#This Row],[Days]]&amp;" "&amp;LeaveTracker[[#This Row],[Type of Leave]]</f>
        <v>1 VL</v>
      </c>
      <c r="L2966" s="23">
        <f ca="1">NETWORKDAYS(LeaveTracker[[#This Row],[Start Date]],LeaveTracker[[#This Row],[End Date]],lstHolidays)</f>
        <v>1</v>
      </c>
      <c r="M2966" s="27"/>
    </row>
    <row r="2967" spans="1:13" ht="30" customHeight="1" x14ac:dyDescent="0.3">
      <c r="A2967" s="27">
        <f t="shared" si="20"/>
        <v>1332</v>
      </c>
      <c r="B2967" s="31">
        <v>44893</v>
      </c>
      <c r="C2967" s="31">
        <v>44838</v>
      </c>
      <c r="D2967" s="19" t="s">
        <v>424</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57" t="s">
        <v>81</v>
      </c>
      <c r="K2967" s="51" t="str">
        <f ca="1">LeaveTracker[[#This Row],[Days]]&amp;" "&amp;LeaveTracker[[#This Row],[Type of Leave]]</f>
        <v>2 SL</v>
      </c>
      <c r="L2967" s="23">
        <f ca="1">NETWORKDAYS(LeaveTracker[[#This Row],[Start Date]],LeaveTracker[[#This Row],[End Date]],lstHolidays)</f>
        <v>2</v>
      </c>
      <c r="M2967" s="27"/>
    </row>
    <row r="2968" spans="1:13" ht="30" customHeight="1" x14ac:dyDescent="0.3">
      <c r="A2968" s="27">
        <f t="shared" si="20"/>
        <v>1333</v>
      </c>
      <c r="B2968" s="31">
        <v>44893</v>
      </c>
      <c r="C2968" s="31">
        <v>44858</v>
      </c>
      <c r="D2968" s="19" t="s">
        <v>1062</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57" t="s">
        <v>81</v>
      </c>
      <c r="K2968" s="51" t="str">
        <f ca="1">LeaveTracker[[#This Row],[Days]]&amp;" "&amp;LeaveTracker[[#This Row],[Type of Leave]]</f>
        <v>1 SL</v>
      </c>
      <c r="L2968" s="23">
        <f ca="1">NETWORKDAYS(LeaveTracker[[#This Row],[Start Date]],LeaveTracker[[#This Row],[End Date]],lstHolidays)</f>
        <v>1</v>
      </c>
      <c r="M2968" s="27"/>
    </row>
    <row r="2969" spans="1:13" ht="30" customHeight="1" x14ac:dyDescent="0.3">
      <c r="A2969" s="27">
        <f t="shared" si="20"/>
        <v>1334</v>
      </c>
      <c r="B2969" s="31">
        <v>44893</v>
      </c>
      <c r="C2969" s="31">
        <v>44886</v>
      </c>
      <c r="D2969" s="19" t="s">
        <v>1062</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57" t="s">
        <v>82</v>
      </c>
      <c r="J2969" s="43" t="s">
        <v>1007</v>
      </c>
      <c r="K2969" s="51" t="str">
        <f ca="1">LeaveTracker[[#This Row],[Days]]&amp;" "&amp;LeaveTracker[[#This Row],[Type of Leave]]</f>
        <v>1 VL</v>
      </c>
      <c r="L2969" s="23">
        <f ca="1">NETWORKDAYS(LeaveTracker[[#This Row],[Start Date]],LeaveTracker[[#This Row],[End Date]],lstHolidays)</f>
        <v>1</v>
      </c>
      <c r="M2969" s="27"/>
    </row>
    <row r="2970" spans="1:13" ht="30" customHeight="1" x14ac:dyDescent="0.3">
      <c r="A2970" s="27">
        <f t="shared" si="20"/>
        <v>1335</v>
      </c>
      <c r="B2970" s="31">
        <v>44893</v>
      </c>
      <c r="C2970" s="31">
        <v>44825</v>
      </c>
      <c r="D2970" s="19" t="s">
        <v>1062</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57" t="s">
        <v>82</v>
      </c>
      <c r="K2970" s="51" t="str">
        <f ca="1">LeaveTracker[[#This Row],[Days]]&amp;" "&amp;LeaveTracker[[#This Row],[Type of Leave]]</f>
        <v>4 VL</v>
      </c>
      <c r="L2970" s="23">
        <f ca="1">NETWORKDAYS(LeaveTracker[[#This Row],[Start Date]],LeaveTracker[[#This Row],[End Date]],lstHolidays)</f>
        <v>4</v>
      </c>
      <c r="M2970" s="27"/>
    </row>
    <row r="2971" spans="1:13" ht="30" customHeight="1" x14ac:dyDescent="0.3">
      <c r="A2971" s="27">
        <f t="shared" si="20"/>
        <v>1336</v>
      </c>
      <c r="B2971" s="31">
        <v>44893</v>
      </c>
      <c r="C2971" s="31">
        <v>44825</v>
      </c>
      <c r="D2971" s="19" t="s">
        <v>1062</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57" t="s">
        <v>82</v>
      </c>
      <c r="K2971" s="51" t="str">
        <f ca="1">LeaveTracker[[#This Row],[Days]]&amp;" "&amp;LeaveTracker[[#This Row],[Type of Leave]]</f>
        <v>3 VL</v>
      </c>
      <c r="L2971" s="23">
        <f ca="1">NETWORKDAYS(LeaveTracker[[#This Row],[Start Date]],LeaveTracker[[#This Row],[End Date]],lstHolidays)</f>
        <v>3</v>
      </c>
      <c r="M2971" s="27"/>
    </row>
    <row r="2972" spans="1:13" ht="30" customHeight="1" x14ac:dyDescent="0.3">
      <c r="A2972" s="27">
        <f t="shared" si="20"/>
        <v>1337</v>
      </c>
      <c r="B2972" s="31">
        <v>44893</v>
      </c>
      <c r="C2972" s="31">
        <v>44823</v>
      </c>
      <c r="D2972" s="19" t="s">
        <v>1062</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57" t="s">
        <v>81</v>
      </c>
      <c r="K2972" s="51" t="str">
        <f ca="1">LeaveTracker[[#This Row],[Days]]&amp;" "&amp;LeaveTracker[[#This Row],[Type of Leave]]</f>
        <v>1 SL</v>
      </c>
      <c r="L2972" s="23">
        <f ca="1">NETWORKDAYS(LeaveTracker[[#This Row],[Start Date]],LeaveTracker[[#This Row],[End Date]],lstHolidays)</f>
        <v>1</v>
      </c>
      <c r="M2972" s="27"/>
    </row>
    <row r="2973" spans="1:13" ht="30" customHeight="1" x14ac:dyDescent="0.3">
      <c r="A2973" s="27">
        <f t="shared" si="20"/>
        <v>1338</v>
      </c>
      <c r="B2973" s="31">
        <v>44893</v>
      </c>
      <c r="C2973" s="31">
        <v>44846</v>
      </c>
      <c r="D2973" s="19" t="s">
        <v>409</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57" t="s">
        <v>81</v>
      </c>
      <c r="K2973" s="51" t="str">
        <f ca="1">LeaveTracker[[#This Row],[Days]]&amp;" "&amp;LeaveTracker[[#This Row],[Type of Leave]]</f>
        <v>1 SL</v>
      </c>
      <c r="L2973" s="23">
        <f ca="1">NETWORKDAYS(LeaveTracker[[#This Row],[Start Date]],LeaveTracker[[#This Row],[End Date]],lstHolidays)</f>
        <v>1</v>
      </c>
      <c r="M2973" s="27"/>
    </row>
    <row r="2974" spans="1:13" ht="30" customHeight="1" x14ac:dyDescent="0.3">
      <c r="A2974" s="27">
        <f t="shared" si="20"/>
        <v>1339</v>
      </c>
      <c r="B2974" s="31">
        <v>44893</v>
      </c>
      <c r="C2974" s="31">
        <v>44859</v>
      </c>
      <c r="D2974" s="19" t="s">
        <v>409</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57" t="s">
        <v>81</v>
      </c>
      <c r="K2974" s="51" t="str">
        <f ca="1">LeaveTracker[[#This Row],[Days]]&amp;" "&amp;LeaveTracker[[#This Row],[Type of Leave]]</f>
        <v>1 SL</v>
      </c>
      <c r="L2974" s="23">
        <f ca="1">NETWORKDAYS(LeaveTracker[[#This Row],[Start Date]],LeaveTracker[[#This Row],[End Date]],lstHolidays)</f>
        <v>1</v>
      </c>
      <c r="M2974" s="27"/>
    </row>
    <row r="2975" spans="1:13" ht="30" customHeight="1" x14ac:dyDescent="0.3">
      <c r="A2975" s="27">
        <f t="shared" si="20"/>
        <v>1340</v>
      </c>
      <c r="B2975" s="31">
        <v>44893</v>
      </c>
      <c r="C2975" s="31">
        <v>44809</v>
      </c>
      <c r="D2975" s="19" t="s">
        <v>409</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57" t="s">
        <v>82</v>
      </c>
      <c r="J2975" s="43" t="s">
        <v>1007</v>
      </c>
      <c r="K2975" s="51" t="str">
        <f ca="1">LeaveTracker[[#This Row],[Days]]&amp;" "&amp;LeaveTracker[[#This Row],[Type of Leave]]</f>
        <v>1 VL</v>
      </c>
      <c r="L2975" s="23">
        <f ca="1">NETWORKDAYS(LeaveTracker[[#This Row],[Start Date]],LeaveTracker[[#This Row],[End Date]],lstHolidays)</f>
        <v>1</v>
      </c>
      <c r="M2975" s="27"/>
    </row>
    <row r="2976" spans="1:13" ht="30" customHeight="1" x14ac:dyDescent="0.3">
      <c r="A2976" s="27">
        <f t="shared" si="20"/>
        <v>1341</v>
      </c>
      <c r="B2976" s="31">
        <v>44893</v>
      </c>
      <c r="C2976" s="31">
        <v>44826</v>
      </c>
      <c r="D2976" s="19" t="s">
        <v>626</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57" t="s">
        <v>81</v>
      </c>
      <c r="K2976" s="51" t="str">
        <f ca="1">LeaveTracker[[#This Row],[Days]]&amp;" "&amp;LeaveTracker[[#This Row],[Type of Leave]]</f>
        <v>2 SL</v>
      </c>
      <c r="L2976" s="23">
        <f ca="1">NETWORKDAYS(LeaveTracker[[#This Row],[Start Date]],LeaveTracker[[#This Row],[End Date]],lstHolidays)</f>
        <v>2</v>
      </c>
      <c r="M2976" s="27"/>
    </row>
    <row r="2977" spans="1:13" ht="30" customHeight="1" x14ac:dyDescent="0.3">
      <c r="A2977" s="27">
        <f t="shared" si="20"/>
        <v>1342</v>
      </c>
      <c r="B2977" s="31">
        <v>44893</v>
      </c>
      <c r="C2977" s="31">
        <v>44882</v>
      </c>
      <c r="D2977" s="19" t="s">
        <v>1083</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57" t="s">
        <v>82</v>
      </c>
      <c r="J2977" s="43" t="s">
        <v>1007</v>
      </c>
      <c r="K2977" s="51" t="str">
        <f ca="1">LeaveTracker[[#This Row],[Days]]&amp;" "&amp;LeaveTracker[[#This Row],[Type of Leave]]</f>
        <v>1 VL</v>
      </c>
      <c r="L2977" s="23">
        <f ca="1">NETWORKDAYS(LeaveTracker[[#This Row],[Start Date]],LeaveTracker[[#This Row],[End Date]],lstHolidays)</f>
        <v>1</v>
      </c>
      <c r="M2977" s="27"/>
    </row>
    <row r="2978" spans="1:13" ht="30" customHeight="1" x14ac:dyDescent="0.3">
      <c r="A2978" s="27">
        <f t="shared" si="20"/>
        <v>1343</v>
      </c>
      <c r="B2978" s="31">
        <v>44893</v>
      </c>
      <c r="C2978" s="31">
        <v>44817</v>
      </c>
      <c r="D2978" s="19" t="s">
        <v>1083</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57" t="s">
        <v>299</v>
      </c>
      <c r="J2978" s="43" t="s">
        <v>1006</v>
      </c>
      <c r="K2978" s="51" t="str">
        <f ca="1">LeaveTracker[[#This Row],[Days]]&amp;" "&amp;LeaveTracker[[#This Row],[Type of Leave]]</f>
        <v>1 OTHER</v>
      </c>
      <c r="L2978" s="23">
        <f ca="1">NETWORKDAYS(LeaveTracker[[#This Row],[Start Date]],LeaveTracker[[#This Row],[End Date]],lstHolidays)</f>
        <v>1</v>
      </c>
      <c r="M2978" s="27"/>
    </row>
    <row r="2979" spans="1:13" ht="30" customHeight="1" x14ac:dyDescent="0.3">
      <c r="A2979" s="27">
        <f t="shared" si="20"/>
        <v>1344</v>
      </c>
      <c r="B2979" s="31">
        <v>44893</v>
      </c>
      <c r="C2979" s="31">
        <v>44859</v>
      </c>
      <c r="D2979" s="19" t="s">
        <v>836</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57" t="s">
        <v>299</v>
      </c>
      <c r="J2979" s="43" t="s">
        <v>1006</v>
      </c>
      <c r="K2979" s="51" t="str">
        <f ca="1">LeaveTracker[[#This Row],[Days]]&amp;" "&amp;LeaveTracker[[#This Row],[Type of Leave]]</f>
        <v>1 OTHER</v>
      </c>
      <c r="L2979" s="23">
        <f ca="1">NETWORKDAYS(LeaveTracker[[#This Row],[Start Date]],LeaveTracker[[#This Row],[End Date]],lstHolidays)</f>
        <v>1</v>
      </c>
      <c r="M2979" s="27"/>
    </row>
    <row r="2980" spans="1:13" ht="30" customHeight="1" x14ac:dyDescent="0.3">
      <c r="A2980" s="27">
        <f t="shared" si="20"/>
        <v>1345</v>
      </c>
      <c r="B2980" s="31">
        <v>44893</v>
      </c>
      <c r="C2980" s="31">
        <v>44886</v>
      </c>
      <c r="D2980" s="19" t="s">
        <v>417</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57" t="s">
        <v>82</v>
      </c>
      <c r="J2980" s="43" t="s">
        <v>1007</v>
      </c>
      <c r="K2980" s="51" t="str">
        <f ca="1">LeaveTracker[[#This Row],[Days]]&amp;" "&amp;LeaveTracker[[#This Row],[Type of Leave]]</f>
        <v>2 VL</v>
      </c>
      <c r="L2980" s="23">
        <f ca="1">NETWORKDAYS(LeaveTracker[[#This Row],[Start Date]],LeaveTracker[[#This Row],[End Date]],lstHolidays)</f>
        <v>2</v>
      </c>
      <c r="M2980" s="27"/>
    </row>
    <row r="2981" spans="1:13" ht="30" customHeight="1" x14ac:dyDescent="0.3">
      <c r="A2981" s="27">
        <f t="shared" si="20"/>
        <v>1346</v>
      </c>
      <c r="B2981" s="31">
        <v>44893</v>
      </c>
      <c r="C2981" s="31">
        <v>44858</v>
      </c>
      <c r="D2981" s="19" t="s">
        <v>420</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57" t="s">
        <v>82</v>
      </c>
      <c r="J2981" s="43" t="s">
        <v>1007</v>
      </c>
      <c r="K2981" s="51" t="str">
        <f ca="1">LeaveTracker[[#This Row],[Days]]&amp;" "&amp;LeaveTracker[[#This Row],[Type of Leave]]</f>
        <v>1 VL</v>
      </c>
      <c r="L2981" s="23">
        <f ca="1">NETWORKDAYS(LeaveTracker[[#This Row],[Start Date]],LeaveTracker[[#This Row],[End Date]],lstHolidays)</f>
        <v>1</v>
      </c>
      <c r="M2981" s="27"/>
    </row>
    <row r="2982" spans="1:13" ht="30" customHeight="1" x14ac:dyDescent="0.3">
      <c r="A2982" s="27">
        <v>1346</v>
      </c>
      <c r="B2982" s="31">
        <v>44893</v>
      </c>
      <c r="C2982" s="31">
        <v>44858</v>
      </c>
      <c r="D2982" s="19" t="s">
        <v>420</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57" t="s">
        <v>82</v>
      </c>
      <c r="J2982" s="43" t="s">
        <v>1007</v>
      </c>
      <c r="K2982" s="51" t="str">
        <f ca="1">LeaveTracker[[#This Row],[Days]]&amp;" "&amp;LeaveTracker[[#This Row],[Type of Leave]]</f>
        <v>0 VL</v>
      </c>
      <c r="L2982" s="23">
        <f ca="1">NETWORKDAYS(LeaveTracker[[#This Row],[Start Date]],LeaveTracker[[#This Row],[End Date]],lstHolidays)</f>
        <v>0</v>
      </c>
      <c r="M2982" s="27"/>
    </row>
    <row r="2983" spans="1:13" ht="30" customHeight="1" x14ac:dyDescent="0.3">
      <c r="A2983" s="27">
        <f t="shared" si="20"/>
        <v>1347</v>
      </c>
      <c r="B2983" s="31">
        <v>44893</v>
      </c>
      <c r="C2983" s="31">
        <v>44859</v>
      </c>
      <c r="D2983" s="19" t="s">
        <v>373</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57" t="s">
        <v>82</v>
      </c>
      <c r="K2983" s="51" t="str">
        <f ca="1">LeaveTracker[[#This Row],[Days]]&amp;" "&amp;LeaveTracker[[#This Row],[Type of Leave]]</f>
        <v>1 VL</v>
      </c>
      <c r="L2983" s="23">
        <f ca="1">NETWORKDAYS(LeaveTracker[[#This Row],[Start Date]],LeaveTracker[[#This Row],[End Date]],lstHolidays)</f>
        <v>1</v>
      </c>
      <c r="M2983" s="27"/>
    </row>
    <row r="2984" spans="1:13" ht="30" customHeight="1" x14ac:dyDescent="0.3">
      <c r="A2984" s="27">
        <f t="shared" si="20"/>
        <v>1348</v>
      </c>
      <c r="B2984" s="31">
        <v>44893</v>
      </c>
      <c r="C2984" s="31">
        <v>44823</v>
      </c>
      <c r="D2984" s="19" t="s">
        <v>373</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57" t="s">
        <v>82</v>
      </c>
      <c r="K2984" s="51" t="str">
        <f ca="1">LeaveTracker[[#This Row],[Days]]&amp;" "&amp;LeaveTracker[[#This Row],[Type of Leave]]</f>
        <v>3 VL</v>
      </c>
      <c r="L2984" s="23">
        <f ca="1">NETWORKDAYS(LeaveTracker[[#This Row],[Start Date]],LeaveTracker[[#This Row],[End Date]],lstHolidays)</f>
        <v>3</v>
      </c>
      <c r="M2984" s="27"/>
    </row>
    <row r="2985" spans="1:13" ht="30" customHeight="1" x14ac:dyDescent="0.3">
      <c r="A2985" s="27">
        <f t="shared" si="20"/>
        <v>1349</v>
      </c>
      <c r="B2985" s="31">
        <v>44893</v>
      </c>
      <c r="C2985" s="31">
        <v>44851</v>
      </c>
      <c r="D2985" s="19" t="s">
        <v>1063</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57" t="s">
        <v>82</v>
      </c>
      <c r="J2985" s="43" t="s">
        <v>1007</v>
      </c>
      <c r="K2985" s="51" t="str">
        <f ca="1">LeaveTracker[[#This Row],[Days]]&amp;" "&amp;LeaveTracker[[#This Row],[Type of Leave]]</f>
        <v>1 VL</v>
      </c>
      <c r="L2985" s="23">
        <f ca="1">NETWORKDAYS(LeaveTracker[[#This Row],[Start Date]],LeaveTracker[[#This Row],[End Date]],lstHolidays)</f>
        <v>1</v>
      </c>
      <c r="M2985" s="27"/>
    </row>
    <row r="2986" spans="1:13" ht="30" customHeight="1" x14ac:dyDescent="0.3">
      <c r="A2986" s="27">
        <f t="shared" si="20"/>
        <v>1350</v>
      </c>
      <c r="B2986" s="31">
        <v>44893</v>
      </c>
      <c r="C2986" s="31">
        <v>44876</v>
      </c>
      <c r="D2986" s="19" t="s">
        <v>1063</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57" t="s">
        <v>81</v>
      </c>
      <c r="K2986" s="51" t="str">
        <f ca="1">LeaveTracker[[#This Row],[Days]]&amp;" "&amp;LeaveTracker[[#This Row],[Type of Leave]]</f>
        <v>1 SL</v>
      </c>
      <c r="L2986" s="23">
        <f ca="1">NETWORKDAYS(LeaveTracker[[#This Row],[Start Date]],LeaveTracker[[#This Row],[End Date]],lstHolidays)</f>
        <v>1</v>
      </c>
      <c r="M2986" s="27"/>
    </row>
    <row r="2987" spans="1:13" ht="30" customHeight="1" x14ac:dyDescent="0.3">
      <c r="A2987" s="27">
        <f t="shared" si="20"/>
        <v>1351</v>
      </c>
      <c r="B2987" s="31">
        <v>44893</v>
      </c>
      <c r="C2987" s="31">
        <v>44837</v>
      </c>
      <c r="D2987" s="19" t="s">
        <v>413</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57" t="s">
        <v>81</v>
      </c>
      <c r="K2987" s="51" t="str">
        <f ca="1">LeaveTracker[[#This Row],[Days]]&amp;" "&amp;LeaveTracker[[#This Row],[Type of Leave]]</f>
        <v>1 SL</v>
      </c>
      <c r="L2987" s="23">
        <f ca="1">NETWORKDAYS(LeaveTracker[[#This Row],[Start Date]],LeaveTracker[[#This Row],[End Date]],lstHolidays)</f>
        <v>1</v>
      </c>
      <c r="M2987" s="27"/>
    </row>
    <row r="2988" spans="1:13" ht="30" customHeight="1" x14ac:dyDescent="0.3">
      <c r="A2988" s="27">
        <f t="shared" si="20"/>
        <v>1352</v>
      </c>
      <c r="B2988" s="31">
        <v>44893</v>
      </c>
      <c r="C2988" s="31">
        <v>44848</v>
      </c>
      <c r="D2988" s="19" t="s">
        <v>413</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57" t="s">
        <v>299</v>
      </c>
      <c r="J2988" s="43" t="s">
        <v>1006</v>
      </c>
      <c r="K2988" s="51" t="str">
        <f ca="1">LeaveTracker[[#This Row],[Days]]&amp;" "&amp;LeaveTracker[[#This Row],[Type of Leave]]</f>
        <v>1 OTHER</v>
      </c>
      <c r="L2988" s="23">
        <f ca="1">NETWORKDAYS(LeaveTracker[[#This Row],[Start Date]],LeaveTracker[[#This Row],[End Date]],lstHolidays)</f>
        <v>1</v>
      </c>
      <c r="M2988" s="27"/>
    </row>
    <row r="2989" spans="1:13" ht="30" customHeight="1" x14ac:dyDescent="0.3">
      <c r="A2989" s="27">
        <f t="shared" si="20"/>
        <v>1353</v>
      </c>
      <c r="B2989" s="31">
        <v>44893</v>
      </c>
      <c r="C2989" s="31">
        <v>44846</v>
      </c>
      <c r="D2989" s="19" t="s">
        <v>407</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57" t="s">
        <v>81</v>
      </c>
      <c r="K2989" s="51" t="str">
        <f ca="1">LeaveTracker[[#This Row],[Days]]&amp;" "&amp;LeaveTracker[[#This Row],[Type of Leave]]</f>
        <v>1 SL</v>
      </c>
      <c r="L2989" s="23">
        <f ca="1">NETWORKDAYS(LeaveTracker[[#This Row],[Start Date]],LeaveTracker[[#This Row],[End Date]],lstHolidays)</f>
        <v>1</v>
      </c>
      <c r="M2989" s="27"/>
    </row>
    <row r="2990" spans="1:13" ht="30" customHeight="1" x14ac:dyDescent="0.3">
      <c r="A2990" s="27">
        <f t="shared" si="20"/>
        <v>1354</v>
      </c>
      <c r="B2990" s="31">
        <v>44893</v>
      </c>
      <c r="C2990" s="31">
        <v>44867</v>
      </c>
      <c r="D2990" s="19" t="s">
        <v>407</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57" t="s">
        <v>81</v>
      </c>
      <c r="K2990" s="51" t="str">
        <f ca="1">LeaveTracker[[#This Row],[Days]]&amp;" "&amp;LeaveTracker[[#This Row],[Type of Leave]]</f>
        <v>1 SL</v>
      </c>
      <c r="L2990" s="23">
        <f ca="1">NETWORKDAYS(LeaveTracker[[#This Row],[Start Date]],LeaveTracker[[#This Row],[End Date]],lstHolidays)</f>
        <v>1</v>
      </c>
      <c r="M2990" s="27"/>
    </row>
    <row r="2991" spans="1:13" ht="30" customHeight="1" x14ac:dyDescent="0.3">
      <c r="A2991" s="27">
        <f t="shared" si="20"/>
        <v>1355</v>
      </c>
      <c r="B2991" s="31">
        <v>44893</v>
      </c>
      <c r="C2991" s="31">
        <v>44817</v>
      </c>
      <c r="D2991" s="19" t="s">
        <v>407</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57" t="s">
        <v>81</v>
      </c>
      <c r="K2991" s="51" t="str">
        <f ca="1">LeaveTracker[[#This Row],[Days]]&amp;" "&amp;LeaveTracker[[#This Row],[Type of Leave]]</f>
        <v>1 SL</v>
      </c>
      <c r="L2991" s="23">
        <f ca="1">NETWORKDAYS(LeaveTracker[[#This Row],[Start Date]],LeaveTracker[[#This Row],[End Date]],lstHolidays)</f>
        <v>1</v>
      </c>
      <c r="M2991" s="27"/>
    </row>
    <row r="2992" spans="1:13" ht="30" customHeight="1" x14ac:dyDescent="0.3">
      <c r="A2992" s="27">
        <f t="shared" si="20"/>
        <v>1356</v>
      </c>
      <c r="B2992" s="31">
        <v>44893</v>
      </c>
      <c r="C2992" s="31">
        <v>44868</v>
      </c>
      <c r="D2992" s="19" t="s">
        <v>1312</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57" t="s">
        <v>299</v>
      </c>
      <c r="J2992" s="43" t="s">
        <v>1006</v>
      </c>
      <c r="K2992" s="51" t="str">
        <f ca="1">LeaveTracker[[#This Row],[Days]]&amp;" "&amp;LeaveTracker[[#This Row],[Type of Leave]]</f>
        <v>0 OTHER</v>
      </c>
      <c r="L2992" s="23">
        <f ca="1">NETWORKDAYS(LeaveTracker[[#This Row],[Start Date]],LeaveTracker[[#This Row],[End Date]],lstHolidays)</f>
        <v>0</v>
      </c>
      <c r="M2992" s="27"/>
    </row>
    <row r="2993" spans="1:13" ht="30" customHeight="1" x14ac:dyDescent="0.3">
      <c r="A2993" s="27">
        <f t="shared" si="20"/>
        <v>1357</v>
      </c>
      <c r="B2993" s="31">
        <v>44893</v>
      </c>
      <c r="C2993" s="31">
        <v>44837</v>
      </c>
      <c r="D2993" s="19" t="s">
        <v>400</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57" t="s">
        <v>81</v>
      </c>
      <c r="K2993" s="51" t="str">
        <f ca="1">LeaveTracker[[#This Row],[Days]]&amp;" "&amp;LeaveTracker[[#This Row],[Type of Leave]]</f>
        <v>3 SL</v>
      </c>
      <c r="L2993" s="23">
        <f ca="1">NETWORKDAYS(LeaveTracker[[#This Row],[Start Date]],LeaveTracker[[#This Row],[End Date]],lstHolidays)</f>
        <v>3</v>
      </c>
      <c r="M2993" s="27"/>
    </row>
    <row r="2994" spans="1:13" ht="30" customHeight="1" x14ac:dyDescent="0.3">
      <c r="A2994" s="27">
        <f t="shared" si="20"/>
        <v>1358</v>
      </c>
      <c r="B2994" s="31">
        <v>44893</v>
      </c>
      <c r="C2994" s="31">
        <v>44851</v>
      </c>
      <c r="D2994" s="19" t="s">
        <v>400</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57" t="s">
        <v>82</v>
      </c>
      <c r="K2994" s="51" t="str">
        <f ca="1">LeaveTracker[[#This Row],[Days]]&amp;" "&amp;LeaveTracker[[#This Row],[Type of Leave]]</f>
        <v>2 VL</v>
      </c>
      <c r="L2994" s="23">
        <f ca="1">NETWORKDAYS(LeaveTracker[[#This Row],[Start Date]],LeaveTracker[[#This Row],[End Date]],lstHolidays)</f>
        <v>2</v>
      </c>
      <c r="M2994" s="27"/>
    </row>
    <row r="2995" spans="1:13" ht="30" customHeight="1" x14ac:dyDescent="0.3">
      <c r="A2995" s="27">
        <f t="shared" si="20"/>
        <v>1359</v>
      </c>
      <c r="B2995" s="31">
        <v>44893</v>
      </c>
      <c r="C2995" s="31">
        <v>44823</v>
      </c>
      <c r="D2995" s="19" t="s">
        <v>413</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57" t="s">
        <v>81</v>
      </c>
      <c r="K2995" s="51" t="str">
        <f ca="1">LeaveTracker[[#This Row],[Days]]&amp;" "&amp;LeaveTracker[[#This Row],[Type of Leave]]</f>
        <v>1 SL</v>
      </c>
      <c r="L2995" s="23">
        <f ca="1">NETWORKDAYS(LeaveTracker[[#This Row],[Start Date]],LeaveTracker[[#This Row],[End Date]],lstHolidays)</f>
        <v>1</v>
      </c>
      <c r="M2995" s="27"/>
    </row>
    <row r="2996" spans="1:13" ht="30" customHeight="1" x14ac:dyDescent="0.3">
      <c r="A2996" s="27">
        <v>1359</v>
      </c>
      <c r="B2996" s="31">
        <v>44893</v>
      </c>
      <c r="C2996" s="31">
        <v>44823</v>
      </c>
      <c r="D2996" s="19" t="s">
        <v>413</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57" t="s">
        <v>81</v>
      </c>
      <c r="K2996" s="51" t="str">
        <f ca="1">LeaveTracker[[#This Row],[Days]]&amp;" "&amp;LeaveTracker[[#This Row],[Type of Leave]]</f>
        <v>1 SL</v>
      </c>
      <c r="L2996" s="23">
        <f ca="1">NETWORKDAYS(LeaveTracker[[#This Row],[Start Date]],LeaveTracker[[#This Row],[End Date]],lstHolidays)</f>
        <v>1</v>
      </c>
      <c r="M2996" s="27"/>
    </row>
    <row r="2997" spans="1:13" ht="30" customHeight="1" x14ac:dyDescent="0.3">
      <c r="A2997" s="27">
        <f t="shared" si="20"/>
        <v>1360</v>
      </c>
      <c r="B2997" s="31">
        <v>44893</v>
      </c>
      <c r="C2997" s="31">
        <v>44809</v>
      </c>
      <c r="D2997" s="19" t="s">
        <v>413</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57" t="s">
        <v>81</v>
      </c>
      <c r="K2997" s="51" t="str">
        <f ca="1">LeaveTracker[[#This Row],[Days]]&amp;" "&amp;LeaveTracker[[#This Row],[Type of Leave]]</f>
        <v>1 SL</v>
      </c>
      <c r="L2997" s="23">
        <f ca="1">NETWORKDAYS(LeaveTracker[[#This Row],[Start Date]],LeaveTracker[[#This Row],[End Date]],lstHolidays)</f>
        <v>1</v>
      </c>
      <c r="M2997" s="27"/>
    </row>
    <row r="2998" spans="1:13" ht="30" customHeight="1" x14ac:dyDescent="0.3">
      <c r="A2998" s="27">
        <v>1360</v>
      </c>
      <c r="B2998" s="31">
        <v>44893</v>
      </c>
      <c r="C2998" s="31">
        <v>44809</v>
      </c>
      <c r="D2998" s="19" t="s">
        <v>413</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57" t="s">
        <v>81</v>
      </c>
      <c r="K2998" s="51" t="str">
        <f ca="1">LeaveTracker[[#This Row],[Days]]&amp;" "&amp;LeaveTracker[[#This Row],[Type of Leave]]</f>
        <v>1 SL</v>
      </c>
      <c r="L2998" s="23">
        <f ca="1">NETWORKDAYS(LeaveTracker[[#This Row],[Start Date]],LeaveTracker[[#This Row],[End Date]],lstHolidays)</f>
        <v>1</v>
      </c>
      <c r="M2998" s="27"/>
    </row>
    <row r="2999" spans="1:13" ht="30" customHeight="1" x14ac:dyDescent="0.3">
      <c r="A2999" s="27">
        <f t="shared" si="20"/>
        <v>1361</v>
      </c>
      <c r="B2999" s="31">
        <v>44893</v>
      </c>
      <c r="C2999" s="31">
        <v>44846</v>
      </c>
      <c r="D2999" s="19" t="s">
        <v>396</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57" t="s">
        <v>81</v>
      </c>
      <c r="K2999" s="51" t="str">
        <f ca="1">LeaveTracker[[#This Row],[Days]]&amp;" "&amp;LeaveTracker[[#This Row],[Type of Leave]]</f>
        <v>2 SL</v>
      </c>
      <c r="L2999" s="23">
        <f ca="1">NETWORKDAYS(LeaveTracker[[#This Row],[Start Date]],LeaveTracker[[#This Row],[End Date]],lstHolidays)</f>
        <v>2</v>
      </c>
      <c r="M2999" s="27"/>
    </row>
    <row r="3000" spans="1:13" ht="30" customHeight="1" x14ac:dyDescent="0.3">
      <c r="A3000" s="27">
        <f t="shared" si="20"/>
        <v>1362</v>
      </c>
      <c r="B3000" s="31">
        <v>44893</v>
      </c>
      <c r="C3000" s="31">
        <v>44846</v>
      </c>
      <c r="D3000" s="19" t="s">
        <v>396</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57" t="s">
        <v>81</v>
      </c>
      <c r="K3000" s="51" t="str">
        <f ca="1">LeaveTracker[[#This Row],[Days]]&amp;" "&amp;LeaveTracker[[#This Row],[Type of Leave]]</f>
        <v>7 SL</v>
      </c>
      <c r="L3000" s="23">
        <f ca="1">NETWORKDAYS(LeaveTracker[[#This Row],[Start Date]],LeaveTracker[[#This Row],[End Date]],lstHolidays)</f>
        <v>7</v>
      </c>
      <c r="M3000" s="27"/>
    </row>
    <row r="3001" spans="1:13" ht="30" customHeight="1" x14ac:dyDescent="0.3">
      <c r="A3001" s="27">
        <f t="shared" si="20"/>
        <v>1363</v>
      </c>
      <c r="B3001" s="31">
        <v>44893</v>
      </c>
      <c r="C3001" s="31">
        <v>44872</v>
      </c>
      <c r="D3001" s="19" t="s">
        <v>396</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57" t="s">
        <v>81</v>
      </c>
      <c r="K3001" s="51" t="str">
        <f ca="1">LeaveTracker[[#This Row],[Days]]&amp;" "&amp;LeaveTracker[[#This Row],[Type of Leave]]</f>
        <v>2 SL</v>
      </c>
      <c r="L3001" s="23">
        <f ca="1">NETWORKDAYS(LeaveTracker[[#This Row],[Start Date]],LeaveTracker[[#This Row],[End Date]],lstHolidays)</f>
        <v>2</v>
      </c>
      <c r="M3001" s="27"/>
    </row>
    <row r="3002" spans="1:13" ht="30" customHeight="1" x14ac:dyDescent="0.3">
      <c r="A3002" s="27">
        <f t="shared" si="20"/>
        <v>1364</v>
      </c>
      <c r="B3002" s="31">
        <v>44893</v>
      </c>
      <c r="C3002" s="31">
        <v>44790</v>
      </c>
      <c r="D3002" s="19" t="s">
        <v>424</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57" t="s">
        <v>82</v>
      </c>
      <c r="J3002" s="43" t="s">
        <v>1007</v>
      </c>
      <c r="K3002" s="51" t="str">
        <f ca="1">LeaveTracker[[#This Row],[Days]]&amp;" "&amp;LeaveTracker[[#This Row],[Type of Leave]]</f>
        <v>1 VL</v>
      </c>
      <c r="L3002" s="23">
        <f ca="1">NETWORKDAYS(LeaveTracker[[#This Row],[Start Date]],LeaveTracker[[#This Row],[End Date]],lstHolidays)</f>
        <v>1</v>
      </c>
      <c r="M3002" s="27"/>
    </row>
    <row r="3003" spans="1:13" ht="30" customHeight="1" x14ac:dyDescent="0.3">
      <c r="A3003" s="27">
        <v>1364</v>
      </c>
      <c r="B3003" s="31">
        <v>44893</v>
      </c>
      <c r="C3003" s="31">
        <v>44790</v>
      </c>
      <c r="D3003" s="19" t="s">
        <v>424</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57" t="s">
        <v>82</v>
      </c>
      <c r="J3003" s="43" t="s">
        <v>1007</v>
      </c>
      <c r="K3003" s="51" t="str">
        <f ca="1">LeaveTracker[[#This Row],[Days]]&amp;" "&amp;LeaveTracker[[#This Row],[Type of Leave]]</f>
        <v>1 VL</v>
      </c>
      <c r="L3003" s="23">
        <f ca="1">NETWORKDAYS(LeaveTracker[[#This Row],[Start Date]],LeaveTracker[[#This Row],[End Date]],lstHolidays)</f>
        <v>1</v>
      </c>
      <c r="M3003" s="27"/>
    </row>
    <row r="3004" spans="1:13" ht="30" customHeight="1" x14ac:dyDescent="0.3">
      <c r="A3004" s="27">
        <f t="shared" ref="A3004:A3066" si="21">A3003+1</f>
        <v>1365</v>
      </c>
      <c r="B3004" s="31">
        <v>44893</v>
      </c>
      <c r="C3004" s="31">
        <v>44834</v>
      </c>
      <c r="D3004" s="19" t="s">
        <v>1290</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57" t="s">
        <v>82</v>
      </c>
      <c r="K3004" s="51" t="str">
        <f ca="1">LeaveTracker[[#This Row],[Days]]&amp;" "&amp;LeaveTracker[[#This Row],[Type of Leave]]</f>
        <v>1 VL</v>
      </c>
      <c r="L3004" s="23">
        <f ca="1">NETWORKDAYS(LeaveTracker[[#This Row],[Start Date]],LeaveTracker[[#This Row],[End Date]],lstHolidays)</f>
        <v>1</v>
      </c>
      <c r="M3004" s="27"/>
    </row>
    <row r="3005" spans="1:13" ht="30" customHeight="1" x14ac:dyDescent="0.3">
      <c r="A3005" s="27">
        <f t="shared" si="21"/>
        <v>1366</v>
      </c>
      <c r="B3005" s="31">
        <v>44893</v>
      </c>
      <c r="C3005" s="31">
        <v>44818</v>
      </c>
      <c r="D3005" s="19" t="s">
        <v>662</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57" t="s">
        <v>82</v>
      </c>
      <c r="K3005" s="51" t="str">
        <f ca="1">LeaveTracker[[#This Row],[Days]]&amp;" "&amp;LeaveTracker[[#This Row],[Type of Leave]]</f>
        <v>1 VL</v>
      </c>
      <c r="L3005" s="23">
        <f ca="1">NETWORKDAYS(LeaveTracker[[#This Row],[Start Date]],LeaveTracker[[#This Row],[End Date]],lstHolidays)</f>
        <v>1</v>
      </c>
      <c r="M3005" s="27"/>
    </row>
    <row r="3006" spans="1:13" ht="30" customHeight="1" x14ac:dyDescent="0.3">
      <c r="A3006" s="27">
        <f t="shared" si="21"/>
        <v>1367</v>
      </c>
      <c r="B3006" s="31">
        <v>44893</v>
      </c>
      <c r="C3006" s="31">
        <v>44809</v>
      </c>
      <c r="D3006" s="19" t="s">
        <v>840</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57" t="s">
        <v>299</v>
      </c>
      <c r="J3006" s="43" t="s">
        <v>1006</v>
      </c>
      <c r="K3006" s="51" t="str">
        <f ca="1">LeaveTracker[[#This Row],[Days]]&amp;" "&amp;LeaveTracker[[#This Row],[Type of Leave]]</f>
        <v>1 OTHER</v>
      </c>
      <c r="L3006" s="23">
        <f ca="1">NETWORKDAYS(LeaveTracker[[#This Row],[Start Date]],LeaveTracker[[#This Row],[End Date]],lstHolidays)</f>
        <v>1</v>
      </c>
      <c r="M3006" s="27"/>
    </row>
    <row r="3007" spans="1:13" ht="30" customHeight="1" x14ac:dyDescent="0.3">
      <c r="A3007" s="27">
        <v>1367</v>
      </c>
      <c r="B3007" s="31">
        <v>44893</v>
      </c>
      <c r="C3007" s="31">
        <v>44809</v>
      </c>
      <c r="D3007" s="19" t="s">
        <v>840</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57" t="s">
        <v>299</v>
      </c>
      <c r="J3007" s="43" t="s">
        <v>1006</v>
      </c>
      <c r="K3007" s="51" t="str">
        <f ca="1">LeaveTracker[[#This Row],[Days]]&amp;" "&amp;LeaveTracker[[#This Row],[Type of Leave]]</f>
        <v>1 OTHER</v>
      </c>
      <c r="L3007" s="23">
        <f ca="1">NETWORKDAYS(LeaveTracker[[#This Row],[Start Date]],LeaveTracker[[#This Row],[End Date]],lstHolidays)</f>
        <v>1</v>
      </c>
      <c r="M3007" s="27"/>
    </row>
    <row r="3008" spans="1:13" ht="30" customHeight="1" x14ac:dyDescent="0.3">
      <c r="A3008" s="27">
        <f t="shared" si="21"/>
        <v>1368</v>
      </c>
      <c r="B3008" s="31">
        <v>44893</v>
      </c>
      <c r="C3008" s="31">
        <v>44790</v>
      </c>
      <c r="D3008" s="19" t="s">
        <v>840</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57" t="s">
        <v>82</v>
      </c>
      <c r="K3008" s="51" t="str">
        <f ca="1">LeaveTracker[[#This Row],[Days]]&amp;" "&amp;LeaveTracker[[#This Row],[Type of Leave]]</f>
        <v>1 VL</v>
      </c>
      <c r="L3008" s="23">
        <f ca="1">NETWORKDAYS(LeaveTracker[[#This Row],[Start Date]],LeaveTracker[[#This Row],[End Date]],lstHolidays)</f>
        <v>1</v>
      </c>
      <c r="M3008" s="27"/>
    </row>
    <row r="3009" spans="1:13" ht="30" customHeight="1" x14ac:dyDescent="0.3">
      <c r="A3009" s="27">
        <f t="shared" si="21"/>
        <v>1369</v>
      </c>
      <c r="B3009" s="31">
        <v>44893</v>
      </c>
      <c r="C3009" s="31">
        <v>44882</v>
      </c>
      <c r="D3009" s="19" t="s">
        <v>762</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57" t="s">
        <v>299</v>
      </c>
      <c r="J3009" s="43" t="s">
        <v>1006</v>
      </c>
      <c r="K3009" s="51" t="str">
        <f ca="1">LeaveTracker[[#This Row],[Days]]&amp;" "&amp;LeaveTracker[[#This Row],[Type of Leave]]</f>
        <v>1 OTHER</v>
      </c>
      <c r="L3009" s="23">
        <f ca="1">NETWORKDAYS(LeaveTracker[[#This Row],[Start Date]],LeaveTracker[[#This Row],[End Date]],lstHolidays)</f>
        <v>1</v>
      </c>
      <c r="M3009" s="27"/>
    </row>
    <row r="3010" spans="1:13" ht="30" customHeight="1" x14ac:dyDescent="0.3">
      <c r="A3010" s="27">
        <f t="shared" si="21"/>
        <v>1370</v>
      </c>
      <c r="B3010" s="31">
        <v>44893</v>
      </c>
      <c r="C3010" s="31">
        <v>44882</v>
      </c>
      <c r="D3010" s="19" t="s">
        <v>400</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57" t="s">
        <v>82</v>
      </c>
      <c r="J3010" s="43" t="s">
        <v>1007</v>
      </c>
      <c r="K3010" s="51" t="str">
        <f ca="1">LeaveTracker[[#This Row],[Days]]&amp;" "&amp;LeaveTracker[[#This Row],[Type of Leave]]</f>
        <v>3 VL</v>
      </c>
      <c r="L3010" s="23">
        <f ca="1">NETWORKDAYS(LeaveTracker[[#This Row],[Start Date]],LeaveTracker[[#This Row],[End Date]],lstHolidays)</f>
        <v>3</v>
      </c>
      <c r="M3010" s="27"/>
    </row>
    <row r="3011" spans="1:13" ht="30" customHeight="1" x14ac:dyDescent="0.3">
      <c r="A3011" s="27">
        <f t="shared" si="21"/>
        <v>1371</v>
      </c>
      <c r="B3011" s="31">
        <v>44893</v>
      </c>
      <c r="C3011" s="31">
        <v>44817</v>
      </c>
      <c r="D3011" s="19" t="s">
        <v>400</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57" t="s">
        <v>81</v>
      </c>
      <c r="K3011" s="51" t="str">
        <f ca="1">LeaveTracker[[#This Row],[Days]]&amp;" "&amp;LeaveTracker[[#This Row],[Type of Leave]]</f>
        <v>1 SL</v>
      </c>
      <c r="L3011" s="23">
        <f ca="1">NETWORKDAYS(LeaveTracker[[#This Row],[Start Date]],LeaveTracker[[#This Row],[End Date]],lstHolidays)</f>
        <v>1</v>
      </c>
      <c r="M3011" s="27"/>
    </row>
    <row r="3012" spans="1:13" ht="30" customHeight="1" x14ac:dyDescent="0.3">
      <c r="A3012" s="27">
        <f t="shared" si="21"/>
        <v>1372</v>
      </c>
      <c r="B3012" s="31">
        <v>44893</v>
      </c>
      <c r="C3012" s="31">
        <v>44878</v>
      </c>
      <c r="D3012" s="19" t="s">
        <v>400</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57" t="s">
        <v>81</v>
      </c>
      <c r="K3012" s="51" t="str">
        <f ca="1">LeaveTracker[[#This Row],[Days]]&amp;" "&amp;LeaveTracker[[#This Row],[Type of Leave]]</f>
        <v>0 SL</v>
      </c>
      <c r="L3012" s="23">
        <f ca="1">NETWORKDAYS(LeaveTracker[[#This Row],[Start Date]],LeaveTracker[[#This Row],[End Date]],lstHolidays)</f>
        <v>0</v>
      </c>
      <c r="M3012" s="27"/>
    </row>
    <row r="3013" spans="1:13" ht="30" customHeight="1" x14ac:dyDescent="0.3">
      <c r="A3013" s="27">
        <f t="shared" si="21"/>
        <v>1373</v>
      </c>
      <c r="B3013" s="31">
        <v>44893</v>
      </c>
      <c r="C3013" s="31">
        <v>44865</v>
      </c>
      <c r="D3013" s="19" t="s">
        <v>393</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57" t="s">
        <v>82</v>
      </c>
      <c r="K3013" s="51" t="str">
        <f ca="1">LeaveTracker[[#This Row],[Days]]&amp;" "&amp;LeaveTracker[[#This Row],[Type of Leave]]</f>
        <v>4 VL</v>
      </c>
      <c r="L3013" s="23">
        <f ca="1">NETWORKDAYS(LeaveTracker[[#This Row],[Start Date]],LeaveTracker[[#This Row],[End Date]],lstHolidays)</f>
        <v>4</v>
      </c>
      <c r="M3013" s="27"/>
    </row>
    <row r="3014" spans="1:13" ht="30" customHeight="1" x14ac:dyDescent="0.3">
      <c r="A3014" s="27">
        <f t="shared" si="21"/>
        <v>1374</v>
      </c>
      <c r="B3014" s="31">
        <v>44893</v>
      </c>
      <c r="C3014" s="31">
        <v>44855</v>
      </c>
      <c r="D3014" s="19" t="s">
        <v>393</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57" t="s">
        <v>82</v>
      </c>
      <c r="K3014" s="51" t="str">
        <f ca="1">LeaveTracker[[#This Row],[Days]]&amp;" "&amp;LeaveTracker[[#This Row],[Type of Leave]]</f>
        <v>2 VL</v>
      </c>
      <c r="L3014" s="23">
        <f ca="1">NETWORKDAYS(LeaveTracker[[#This Row],[Start Date]],LeaveTracker[[#This Row],[End Date]],lstHolidays)</f>
        <v>2</v>
      </c>
      <c r="M3014" s="27"/>
    </row>
    <row r="3015" spans="1:13" ht="30"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57" t="s">
        <v>81</v>
      </c>
      <c r="K3015" s="51" t="str">
        <f ca="1">LeaveTracker[[#This Row],[Days]]&amp;" "&amp;LeaveTracker[[#This Row],[Type of Leave]]</f>
        <v>1 SL</v>
      </c>
      <c r="L3015" s="23">
        <f ca="1">NETWORKDAYS(LeaveTracker[[#This Row],[Start Date]],LeaveTracker[[#This Row],[End Date]],lstHolidays)</f>
        <v>1</v>
      </c>
      <c r="M3015" s="27"/>
    </row>
    <row r="3016" spans="1:13" ht="30"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57" t="s">
        <v>81</v>
      </c>
      <c r="K3016" s="51" t="str">
        <f ca="1">LeaveTracker[[#This Row],[Days]]&amp;" "&amp;LeaveTracker[[#This Row],[Type of Leave]]</f>
        <v>2 SL</v>
      </c>
      <c r="L3016" s="23">
        <f ca="1">NETWORKDAYS(LeaveTracker[[#This Row],[Start Date]],LeaveTracker[[#This Row],[End Date]],lstHolidays)</f>
        <v>2</v>
      </c>
      <c r="M3016" s="27"/>
    </row>
    <row r="3017" spans="1:13" ht="30" customHeight="1" x14ac:dyDescent="0.3">
      <c r="A3017" s="27">
        <f t="shared" si="21"/>
        <v>1376</v>
      </c>
      <c r="B3017" s="31">
        <v>44893</v>
      </c>
      <c r="C3017" s="31">
        <v>44875</v>
      </c>
      <c r="D3017" s="19" t="s">
        <v>837</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57" t="s">
        <v>82</v>
      </c>
      <c r="K3017" s="51" t="str">
        <f ca="1">LeaveTracker[[#This Row],[Days]]&amp;" "&amp;LeaveTracker[[#This Row],[Type of Leave]]</f>
        <v>1 VL</v>
      </c>
      <c r="L3017" s="23">
        <f ca="1">NETWORKDAYS(LeaveTracker[[#This Row],[Start Date]],LeaveTracker[[#This Row],[End Date]],lstHolidays)</f>
        <v>1</v>
      </c>
      <c r="M3017" s="27"/>
    </row>
    <row r="3018" spans="1:13" ht="30" customHeight="1" x14ac:dyDescent="0.3">
      <c r="A3018" s="27">
        <f t="shared" si="21"/>
        <v>1377</v>
      </c>
      <c r="B3018" s="31">
        <v>44893</v>
      </c>
      <c r="C3018" s="31">
        <v>44873</v>
      </c>
      <c r="D3018" s="19" t="s">
        <v>840</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57" t="s">
        <v>81</v>
      </c>
      <c r="K3018" s="51" t="str">
        <f ca="1">LeaveTracker[[#This Row],[Days]]&amp;" "&amp;LeaveTracker[[#This Row],[Type of Leave]]</f>
        <v>1 SL</v>
      </c>
      <c r="L3018" s="23">
        <f ca="1">NETWORKDAYS(LeaveTracker[[#This Row],[Start Date]],LeaveTracker[[#This Row],[End Date]],lstHolidays)</f>
        <v>1</v>
      </c>
      <c r="M3018" s="27"/>
    </row>
    <row r="3019" spans="1:13" ht="30" customHeight="1" x14ac:dyDescent="0.3">
      <c r="A3019" s="27">
        <f t="shared" si="21"/>
        <v>1378</v>
      </c>
      <c r="B3019" s="31">
        <v>44893</v>
      </c>
      <c r="C3019" s="31">
        <v>44868</v>
      </c>
      <c r="D3019" s="19" t="s">
        <v>837</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57" t="s">
        <v>81</v>
      </c>
      <c r="K3019" s="51" t="str">
        <f ca="1">LeaveTracker[[#This Row],[Days]]&amp;" "&amp;LeaveTracker[[#This Row],[Type of Leave]]</f>
        <v>0 SL</v>
      </c>
      <c r="L3019" s="23">
        <f ca="1">NETWORKDAYS(LeaveTracker[[#This Row],[Start Date]],LeaveTracker[[#This Row],[End Date]],lstHolidays)</f>
        <v>0</v>
      </c>
      <c r="M3019" s="27"/>
    </row>
    <row r="3020" spans="1:13" ht="30" customHeight="1" x14ac:dyDescent="0.3">
      <c r="A3020" s="27">
        <f t="shared" si="21"/>
        <v>1379</v>
      </c>
      <c r="B3020" s="31">
        <v>44893</v>
      </c>
      <c r="C3020" s="31">
        <v>44872</v>
      </c>
      <c r="D3020" s="19" t="s">
        <v>662</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57" t="s">
        <v>82</v>
      </c>
      <c r="J3020" s="43" t="s">
        <v>1007</v>
      </c>
      <c r="K3020" s="51" t="str">
        <f ca="1">LeaveTracker[[#This Row],[Days]]&amp;" "&amp;LeaveTracker[[#This Row],[Type of Leave]]</f>
        <v>1 VL</v>
      </c>
      <c r="L3020" s="23">
        <f ca="1">NETWORKDAYS(LeaveTracker[[#This Row],[Start Date]],LeaveTracker[[#This Row],[End Date]],lstHolidays)</f>
        <v>1</v>
      </c>
      <c r="M3020" s="27"/>
    </row>
    <row r="3021" spans="1:13" ht="30" customHeight="1" x14ac:dyDescent="0.3">
      <c r="A3021" s="27">
        <f t="shared" si="21"/>
        <v>1380</v>
      </c>
      <c r="B3021" s="31">
        <v>44893</v>
      </c>
      <c r="C3021" s="31">
        <v>44867</v>
      </c>
      <c r="D3021" s="19" t="s">
        <v>1083</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57" t="s">
        <v>82</v>
      </c>
      <c r="K3021" s="51" t="str">
        <f ca="1">LeaveTracker[[#This Row],[Days]]&amp;" "&amp;LeaveTracker[[#This Row],[Type of Leave]]</f>
        <v>1 VL</v>
      </c>
      <c r="L3021" s="23">
        <f ca="1">NETWORKDAYS(LeaveTracker[[#This Row],[Start Date]],LeaveTracker[[#This Row],[End Date]],lstHolidays)</f>
        <v>1</v>
      </c>
      <c r="M3021" s="27"/>
    </row>
    <row r="3022" spans="1:13" ht="30" customHeight="1" x14ac:dyDescent="0.3">
      <c r="A3022" s="27">
        <v>1380</v>
      </c>
      <c r="B3022" s="31">
        <v>44893</v>
      </c>
      <c r="C3022" s="31">
        <v>44867</v>
      </c>
      <c r="D3022" s="19" t="s">
        <v>1083</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57" t="s">
        <v>82</v>
      </c>
      <c r="K3022" s="51" t="str">
        <f ca="1">LeaveTracker[[#This Row],[Days]]&amp;" "&amp;LeaveTracker[[#This Row],[Type of Leave]]</f>
        <v>1 VL</v>
      </c>
      <c r="L3022" s="23">
        <f ca="1">NETWORKDAYS(LeaveTracker[[#This Row],[Start Date]],LeaveTracker[[#This Row],[End Date]],lstHolidays)</f>
        <v>1</v>
      </c>
      <c r="M3022" s="27"/>
    </row>
    <row r="3023" spans="1:13" ht="30" customHeight="1" x14ac:dyDescent="0.3">
      <c r="A3023" s="27">
        <f t="shared" si="21"/>
        <v>1381</v>
      </c>
      <c r="B3023" s="31">
        <v>44893</v>
      </c>
      <c r="C3023" s="31">
        <v>44869</v>
      </c>
      <c r="D3023" s="19" t="s">
        <v>1083</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57" t="s">
        <v>82</v>
      </c>
      <c r="K3023" s="51" t="str">
        <f ca="1">LeaveTracker[[#This Row],[Days]]&amp;" "&amp;LeaveTracker[[#This Row],[Type of Leave]]</f>
        <v>1 VL</v>
      </c>
      <c r="L3023" s="23">
        <f ca="1">NETWORKDAYS(LeaveTracker[[#This Row],[Start Date]],LeaveTracker[[#This Row],[End Date]],lstHolidays)</f>
        <v>1</v>
      </c>
      <c r="M3023" s="27"/>
    </row>
    <row r="3024" spans="1:13" ht="30" customHeight="1" x14ac:dyDescent="0.3">
      <c r="A3024" s="27">
        <f t="shared" si="21"/>
        <v>1382</v>
      </c>
      <c r="B3024" s="31">
        <v>44893</v>
      </c>
      <c r="C3024" s="31">
        <v>44753</v>
      </c>
      <c r="D3024" s="19" t="s">
        <v>1269</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57" t="s">
        <v>81</v>
      </c>
      <c r="K3024" s="51" t="str">
        <f ca="1">LeaveTracker[[#This Row],[Days]]&amp;" "&amp;LeaveTracker[[#This Row],[Type of Leave]]</f>
        <v>1 SL</v>
      </c>
      <c r="L3024" s="23">
        <f ca="1">NETWORKDAYS(LeaveTracker[[#This Row],[Start Date]],LeaveTracker[[#This Row],[End Date]],lstHolidays)</f>
        <v>1</v>
      </c>
      <c r="M3024" s="27"/>
    </row>
    <row r="3025" spans="1:13" ht="30" customHeight="1" x14ac:dyDescent="0.3">
      <c r="A3025" s="27">
        <f t="shared" si="21"/>
        <v>1383</v>
      </c>
      <c r="B3025" s="31">
        <v>44893</v>
      </c>
      <c r="C3025" s="31">
        <v>44831</v>
      </c>
      <c r="D3025" s="19" t="s">
        <v>1020</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57" t="s">
        <v>82</v>
      </c>
      <c r="K3025" s="51" t="str">
        <f>LeaveTracker[[#This Row],[Days]]&amp;" "&amp;LeaveTracker[[#This Row],[Type of Leave]]</f>
        <v>3 VL</v>
      </c>
      <c r="L3025" s="23">
        <v>3</v>
      </c>
      <c r="M3025" s="27"/>
    </row>
    <row r="3026" spans="1:13" ht="30" customHeight="1" x14ac:dyDescent="0.3">
      <c r="A3026" s="27">
        <f t="shared" si="21"/>
        <v>1384</v>
      </c>
      <c r="B3026" s="31">
        <v>44893</v>
      </c>
      <c r="C3026" s="31">
        <v>44831</v>
      </c>
      <c r="D3026" s="19" t="s">
        <v>1020</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57" t="s">
        <v>299</v>
      </c>
      <c r="J3026" s="43" t="s">
        <v>1006</v>
      </c>
      <c r="K3026" s="51" t="str">
        <f ca="1">LeaveTracker[[#This Row],[Days]]&amp;" "&amp;LeaveTracker[[#This Row],[Type of Leave]]</f>
        <v>1 OTHER</v>
      </c>
      <c r="L3026" s="23">
        <f ca="1">NETWORKDAYS(LeaveTracker[[#This Row],[Start Date]],LeaveTracker[[#This Row],[End Date]],lstHolidays)</f>
        <v>1</v>
      </c>
      <c r="M3026" s="27"/>
    </row>
    <row r="3027" spans="1:13" ht="30" customHeight="1" x14ac:dyDescent="0.3">
      <c r="A3027" s="27">
        <f t="shared" si="21"/>
        <v>1385</v>
      </c>
      <c r="B3027" s="31">
        <v>44893</v>
      </c>
      <c r="C3027" s="31">
        <v>44740</v>
      </c>
      <c r="D3027" s="19" t="s">
        <v>1312</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57" t="s">
        <v>82</v>
      </c>
      <c r="J3027" s="43" t="s">
        <v>1007</v>
      </c>
      <c r="K3027" s="51" t="str">
        <f ca="1">LeaveTracker[[#This Row],[Days]]&amp;" "&amp;LeaveTracker[[#This Row],[Type of Leave]]</f>
        <v>1 VL</v>
      </c>
      <c r="L3027" s="23">
        <f ca="1">NETWORKDAYS(LeaveTracker[[#This Row],[Start Date]],LeaveTracker[[#This Row],[End Date]],lstHolidays)</f>
        <v>1</v>
      </c>
      <c r="M3027" s="27"/>
    </row>
    <row r="3028" spans="1:13" ht="30" customHeight="1" x14ac:dyDescent="0.3">
      <c r="A3028" s="27">
        <f t="shared" si="21"/>
        <v>1386</v>
      </c>
      <c r="B3028" s="31">
        <v>44893</v>
      </c>
      <c r="C3028" s="31">
        <v>44764</v>
      </c>
      <c r="D3028" s="19" t="s">
        <v>1312</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57" t="s">
        <v>81</v>
      </c>
      <c r="K3028" s="51" t="str">
        <f ca="1">LeaveTracker[[#This Row],[Days]]&amp;" "&amp;LeaveTracker[[#This Row],[Type of Leave]]</f>
        <v>1 SL</v>
      </c>
      <c r="L3028" s="23">
        <f ca="1">NETWORKDAYS(LeaveTracker[[#This Row],[Start Date]],LeaveTracker[[#This Row],[End Date]],lstHolidays)</f>
        <v>1</v>
      </c>
      <c r="M3028" s="27"/>
    </row>
    <row r="3029" spans="1:13" ht="30" customHeight="1" x14ac:dyDescent="0.3">
      <c r="A3029" s="27">
        <f t="shared" si="21"/>
        <v>1387</v>
      </c>
      <c r="B3029" s="31">
        <v>44893</v>
      </c>
      <c r="C3029" s="31">
        <v>44797</v>
      </c>
      <c r="D3029" s="19" t="s">
        <v>1312</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57" t="s">
        <v>82</v>
      </c>
      <c r="J3029" s="43" t="s">
        <v>1007</v>
      </c>
      <c r="K3029" s="51" t="str">
        <f ca="1">LeaveTracker[[#This Row],[Days]]&amp;" "&amp;LeaveTracker[[#This Row],[Type of Leave]]</f>
        <v>1 VL</v>
      </c>
      <c r="L3029" s="23">
        <f ca="1">NETWORKDAYS(LeaveTracker[[#This Row],[Start Date]],LeaveTracker[[#This Row],[End Date]],lstHolidays)</f>
        <v>1</v>
      </c>
      <c r="M3029" s="27"/>
    </row>
    <row r="3030" spans="1:13" ht="30" customHeight="1" x14ac:dyDescent="0.3">
      <c r="A3030" s="27">
        <f t="shared" si="21"/>
        <v>1388</v>
      </c>
      <c r="B3030" s="31">
        <v>44893</v>
      </c>
      <c r="C3030" s="31">
        <v>44824</v>
      </c>
      <c r="D3030" s="19" t="s">
        <v>1312</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57" t="s">
        <v>82</v>
      </c>
      <c r="J3030" s="43" t="s">
        <v>1007</v>
      </c>
      <c r="K3030" s="51" t="str">
        <f ca="1">LeaveTracker[[#This Row],[Days]]&amp;" "&amp;LeaveTracker[[#This Row],[Type of Leave]]</f>
        <v>1 VL</v>
      </c>
      <c r="L3030" s="23">
        <f ca="1">NETWORKDAYS(LeaveTracker[[#This Row],[Start Date]],LeaveTracker[[#This Row],[End Date]],lstHolidays)</f>
        <v>1</v>
      </c>
      <c r="M3030" s="27"/>
    </row>
    <row r="3031" spans="1:13" ht="30" customHeight="1" x14ac:dyDescent="0.3">
      <c r="A3031" s="27">
        <f t="shared" si="21"/>
        <v>1389</v>
      </c>
      <c r="B3031" s="31">
        <v>44893</v>
      </c>
      <c r="C3031" s="31">
        <v>44844</v>
      </c>
      <c r="D3031" s="19" t="s">
        <v>1062</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57" t="s">
        <v>81</v>
      </c>
      <c r="K3031" s="51" t="str">
        <f ca="1">LeaveTracker[[#This Row],[Days]]&amp;" "&amp;LeaveTracker[[#This Row],[Type of Leave]]</f>
        <v>1 SL</v>
      </c>
      <c r="L3031" s="23">
        <f ca="1">NETWORKDAYS(LeaveTracker[[#This Row],[Start Date]],LeaveTracker[[#This Row],[End Date]],lstHolidays)</f>
        <v>1</v>
      </c>
      <c r="M3031" s="27"/>
    </row>
    <row r="3032" spans="1:13" ht="30" customHeight="1" x14ac:dyDescent="0.3">
      <c r="A3032" s="27">
        <f t="shared" si="21"/>
        <v>1390</v>
      </c>
      <c r="B3032" s="31">
        <v>44896</v>
      </c>
      <c r="C3032" s="31">
        <v>44896</v>
      </c>
      <c r="D3032" s="19" t="s">
        <v>525</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57" t="s">
        <v>82</v>
      </c>
      <c r="J3032" s="43" t="s">
        <v>1007</v>
      </c>
      <c r="K3032" s="51" t="str">
        <f ca="1">LeaveTracker[[#This Row],[Days]]&amp;" "&amp;LeaveTracker[[#This Row],[Type of Leave]]</f>
        <v>5 VL</v>
      </c>
      <c r="L3032" s="23">
        <f ca="1">NETWORKDAYS(LeaveTracker[[#This Row],[Start Date]],LeaveTracker[[#This Row],[End Date]],lstHolidays)</f>
        <v>5</v>
      </c>
      <c r="M3032" s="27"/>
    </row>
    <row r="3033" spans="1:13" ht="30" customHeight="1" x14ac:dyDescent="0.3">
      <c r="A3033" s="27">
        <f t="shared" si="21"/>
        <v>1391</v>
      </c>
      <c r="B3033" s="31">
        <v>44896</v>
      </c>
      <c r="C3033" s="31">
        <v>44896</v>
      </c>
      <c r="D3033" s="19" t="s">
        <v>525</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57" t="s">
        <v>299</v>
      </c>
      <c r="J3033" s="43" t="s">
        <v>275</v>
      </c>
      <c r="K3033" s="51" t="str">
        <f ca="1">LeaveTracker[[#This Row],[Days]]&amp;" "&amp;LeaveTracker[[#This Row],[Type of Leave]]</f>
        <v>4 OTHER</v>
      </c>
      <c r="L3033" s="23">
        <f ca="1">NETWORKDAYS(LeaveTracker[[#This Row],[Start Date]],LeaveTracker[[#This Row],[End Date]],lstHolidays)</f>
        <v>4</v>
      </c>
      <c r="M3033" s="27"/>
    </row>
    <row r="3034" spans="1:13" ht="30" customHeight="1" x14ac:dyDescent="0.3">
      <c r="A3034" s="27">
        <f t="shared" si="21"/>
        <v>1392</v>
      </c>
      <c r="B3034" s="31">
        <v>44922</v>
      </c>
      <c r="C3034" s="31">
        <v>44900</v>
      </c>
      <c r="D3034" s="19" t="s">
        <v>1342</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57" t="s">
        <v>299</v>
      </c>
      <c r="J3034" s="43" t="s">
        <v>693</v>
      </c>
      <c r="K3034" s="51" t="str">
        <f ca="1">LeaveTracker[[#This Row],[Days]]&amp;" "&amp;LeaveTracker[[#This Row],[Type of Leave]]</f>
        <v>0 OTHER</v>
      </c>
      <c r="L3034" s="23">
        <f ca="1">NETWORKDAYS(LeaveTracker[[#This Row],[Start Date]],LeaveTracker[[#This Row],[End Date]],lstHolidays)</f>
        <v>0</v>
      </c>
      <c r="M3034" s="27"/>
    </row>
    <row r="3035" spans="1:13" ht="30" customHeight="1" x14ac:dyDescent="0.3">
      <c r="A3035" s="27">
        <f t="shared" si="21"/>
        <v>1393</v>
      </c>
      <c r="B3035" s="31">
        <v>44922</v>
      </c>
      <c r="C3035" s="31">
        <v>44900</v>
      </c>
      <c r="D3035" s="19" t="s">
        <v>1345</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57" t="s">
        <v>299</v>
      </c>
      <c r="J3035" s="43" t="s">
        <v>693</v>
      </c>
      <c r="K3035" s="51" t="str">
        <f ca="1">LeaveTracker[[#This Row],[Days]]&amp;" "&amp;LeaveTracker[[#This Row],[Type of Leave]]</f>
        <v>0 OTHER</v>
      </c>
      <c r="L3035" s="23">
        <f ca="1">NETWORKDAYS(LeaveTracker[[#This Row],[Start Date]],LeaveTracker[[#This Row],[End Date]],lstHolidays)</f>
        <v>0</v>
      </c>
      <c r="M3035" s="27"/>
    </row>
    <row r="3036" spans="1:13" ht="30" customHeight="1" x14ac:dyDescent="0.3">
      <c r="A3036" s="27">
        <f t="shared" si="21"/>
        <v>1394</v>
      </c>
      <c r="B3036" s="31">
        <v>44922</v>
      </c>
      <c r="C3036" s="31">
        <v>44900</v>
      </c>
      <c r="D3036" s="19" t="s">
        <v>1349</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57" t="s">
        <v>299</v>
      </c>
      <c r="J3036" s="43" t="s">
        <v>693</v>
      </c>
      <c r="K3036" s="51" t="str">
        <f ca="1">LeaveTracker[[#This Row],[Days]]&amp;" "&amp;LeaveTracker[[#This Row],[Type of Leave]]</f>
        <v>0 OTHER</v>
      </c>
      <c r="L3036" s="23">
        <f ca="1">NETWORKDAYS(LeaveTracker[[#This Row],[Start Date]],LeaveTracker[[#This Row],[End Date]],lstHolidays)</f>
        <v>0</v>
      </c>
      <c r="M3036" s="27"/>
    </row>
    <row r="3037" spans="1:13" ht="30" customHeight="1" x14ac:dyDescent="0.3">
      <c r="A3037" s="27">
        <f t="shared" si="21"/>
        <v>1395</v>
      </c>
      <c r="B3037" s="31">
        <v>44922</v>
      </c>
      <c r="C3037" s="31">
        <v>44900</v>
      </c>
      <c r="D3037" s="19" t="s">
        <v>1352</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57" t="s">
        <v>299</v>
      </c>
      <c r="J3037" s="43" t="s">
        <v>693</v>
      </c>
      <c r="K3037" s="51" t="str">
        <f ca="1">LeaveTracker[[#This Row],[Days]]&amp;" "&amp;LeaveTracker[[#This Row],[Type of Leave]]</f>
        <v>0 OTHER</v>
      </c>
      <c r="L3037" s="23">
        <f ca="1">NETWORKDAYS(LeaveTracker[[#This Row],[Start Date]],LeaveTracker[[#This Row],[End Date]],lstHolidays)</f>
        <v>0</v>
      </c>
      <c r="M3037" s="27"/>
    </row>
    <row r="3038" spans="1:13" ht="30" customHeight="1" x14ac:dyDescent="0.3">
      <c r="A3038" s="27">
        <f t="shared" si="21"/>
        <v>1396</v>
      </c>
      <c r="B3038" s="31">
        <v>44922</v>
      </c>
      <c r="C3038" s="31">
        <v>44900</v>
      </c>
      <c r="D3038" s="19" t="s">
        <v>1354</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57" t="s">
        <v>299</v>
      </c>
      <c r="J3038" s="43" t="s">
        <v>693</v>
      </c>
      <c r="K3038" s="51" t="str">
        <f ca="1">LeaveTracker[[#This Row],[Days]]&amp;" "&amp;LeaveTracker[[#This Row],[Type of Leave]]</f>
        <v>0 OTHER</v>
      </c>
      <c r="L3038" s="23">
        <f ca="1">NETWORKDAYS(LeaveTracker[[#This Row],[Start Date]],LeaveTracker[[#This Row],[End Date]],lstHolidays)</f>
        <v>0</v>
      </c>
      <c r="M3038" s="27"/>
    </row>
    <row r="3039" spans="1:13" ht="30" customHeight="1" x14ac:dyDescent="0.3">
      <c r="A3039" s="27">
        <f t="shared" si="21"/>
        <v>1397</v>
      </c>
      <c r="B3039" s="31">
        <v>44922</v>
      </c>
      <c r="C3039" s="31">
        <v>44897</v>
      </c>
      <c r="D3039" s="19" t="s">
        <v>1333</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57" t="s">
        <v>82</v>
      </c>
      <c r="K3039" s="51" t="str">
        <f ca="1">LeaveTracker[[#This Row],[Days]]&amp;" "&amp;LeaveTracker[[#This Row],[Type of Leave]]</f>
        <v>4 VL</v>
      </c>
      <c r="L3039" s="23">
        <f ca="1">NETWORKDAYS(LeaveTracker[[#This Row],[Start Date]],LeaveTracker[[#This Row],[End Date]],lstHolidays)</f>
        <v>4</v>
      </c>
      <c r="M3039" s="27"/>
    </row>
    <row r="3040" spans="1:13" ht="30" customHeight="1" x14ac:dyDescent="0.3">
      <c r="A3040" s="27">
        <f t="shared" si="21"/>
        <v>1398</v>
      </c>
      <c r="B3040" s="31">
        <v>44922</v>
      </c>
      <c r="C3040" s="31">
        <v>44901</v>
      </c>
      <c r="D3040" s="19" t="s">
        <v>685</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57" t="s">
        <v>82</v>
      </c>
      <c r="K3040" s="51" t="str">
        <f ca="1">LeaveTracker[[#This Row],[Days]]&amp;" "&amp;LeaveTracker[[#This Row],[Type of Leave]]</f>
        <v>28 VL</v>
      </c>
      <c r="L3040" s="23">
        <f ca="1">NETWORKDAYS(LeaveTracker[[#This Row],[Start Date]],LeaveTracker[[#This Row],[End Date]],lstHolidays)</f>
        <v>28</v>
      </c>
      <c r="M3040" s="27"/>
    </row>
    <row r="3041" spans="1:13" ht="30" customHeight="1" x14ac:dyDescent="0.3">
      <c r="A3041" s="27">
        <f t="shared" si="21"/>
        <v>1399</v>
      </c>
      <c r="B3041" s="31">
        <v>44922</v>
      </c>
      <c r="C3041" s="31">
        <v>44757</v>
      </c>
      <c r="D3041" s="19" t="s">
        <v>527</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57" t="s">
        <v>81</v>
      </c>
      <c r="K3041" s="51" t="str">
        <f ca="1">LeaveTracker[[#This Row],[Days]]&amp;" "&amp;LeaveTracker[[#This Row],[Type of Leave]]</f>
        <v>1 SL</v>
      </c>
      <c r="L3041" s="23">
        <f ca="1">NETWORKDAYS(LeaveTracker[[#This Row],[Start Date]],LeaveTracker[[#This Row],[End Date]],lstHolidays)</f>
        <v>1</v>
      </c>
      <c r="M3041" s="27"/>
    </row>
    <row r="3042" spans="1:13" ht="30" customHeight="1" x14ac:dyDescent="0.3">
      <c r="A3042" s="27">
        <f t="shared" si="21"/>
        <v>1400</v>
      </c>
      <c r="B3042" s="31">
        <v>44922</v>
      </c>
      <c r="C3042" s="31">
        <v>44223</v>
      </c>
      <c r="D3042" s="19" t="s">
        <v>881</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57" t="s">
        <v>82</v>
      </c>
      <c r="K3042" s="51" t="str">
        <f ca="1">LeaveTracker[[#This Row],[Days]]&amp;" "&amp;LeaveTracker[[#This Row],[Type of Leave]]</f>
        <v>1 VL</v>
      </c>
      <c r="L3042" s="23">
        <f ca="1">NETWORKDAYS(LeaveTracker[[#This Row],[Start Date]],LeaveTracker[[#This Row],[End Date]],lstHolidays)</f>
        <v>1</v>
      </c>
      <c r="M3042" s="27"/>
    </row>
    <row r="3043" spans="1:13" ht="30" customHeight="1" x14ac:dyDescent="0.3">
      <c r="A3043" s="27">
        <f t="shared" si="21"/>
        <v>1401</v>
      </c>
      <c r="B3043" s="31">
        <v>44922</v>
      </c>
      <c r="C3043" s="31">
        <v>44886</v>
      </c>
      <c r="D3043" s="19" t="s">
        <v>1775</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57" t="s">
        <v>82</v>
      </c>
      <c r="K3043" s="51" t="str">
        <f ca="1">LeaveTracker[[#This Row],[Days]]&amp;" "&amp;LeaveTracker[[#This Row],[Type of Leave]]</f>
        <v>2 VL</v>
      </c>
      <c r="L3043" s="23">
        <f ca="1">NETWORKDAYS(LeaveTracker[[#This Row],[Start Date]],LeaveTracker[[#This Row],[End Date]],lstHolidays)</f>
        <v>2</v>
      </c>
      <c r="M3043" s="27"/>
    </row>
    <row r="3044" spans="1:13" ht="30" customHeight="1" x14ac:dyDescent="0.3">
      <c r="A3044" s="27">
        <f t="shared" si="21"/>
        <v>1402</v>
      </c>
      <c r="B3044" s="31">
        <v>44922</v>
      </c>
      <c r="C3044" s="31">
        <v>44826</v>
      </c>
      <c r="D3044" s="19" t="s">
        <v>1775</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57" t="s">
        <v>81</v>
      </c>
      <c r="K3044" s="51" t="str">
        <f ca="1">LeaveTracker[[#This Row],[Days]]&amp;" "&amp;LeaveTracker[[#This Row],[Type of Leave]]</f>
        <v>1 SL</v>
      </c>
      <c r="L3044" s="23">
        <f ca="1">NETWORKDAYS(LeaveTracker[[#This Row],[Start Date]],LeaveTracker[[#This Row],[End Date]],lstHolidays)</f>
        <v>1</v>
      </c>
      <c r="M3044" s="27"/>
    </row>
    <row r="3045" spans="1:13" ht="30" customHeight="1" x14ac:dyDescent="0.3">
      <c r="A3045" s="27">
        <f t="shared" si="21"/>
        <v>1403</v>
      </c>
      <c r="B3045" s="31">
        <v>44922</v>
      </c>
      <c r="C3045" s="31">
        <v>44833</v>
      </c>
      <c r="D3045" s="19" t="s">
        <v>779</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57" t="s">
        <v>81</v>
      </c>
      <c r="K3045" s="51" t="str">
        <f ca="1">LeaveTracker[[#This Row],[Days]]&amp;" "&amp;LeaveTracker[[#This Row],[Type of Leave]]</f>
        <v>1 SL</v>
      </c>
      <c r="L3045" s="23">
        <f ca="1">NETWORKDAYS(LeaveTracker[[#This Row],[Start Date]],LeaveTracker[[#This Row],[End Date]],lstHolidays)</f>
        <v>1</v>
      </c>
      <c r="M3045" s="27"/>
    </row>
    <row r="3046" spans="1:13" ht="30" customHeight="1" x14ac:dyDescent="0.3">
      <c r="A3046" s="27">
        <f t="shared" si="21"/>
        <v>1404</v>
      </c>
      <c r="B3046" s="31">
        <v>44922</v>
      </c>
      <c r="C3046" s="31">
        <v>44823</v>
      </c>
      <c r="D3046" s="19" t="s">
        <v>779</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57" t="s">
        <v>81</v>
      </c>
      <c r="K3046" s="51" t="str">
        <f ca="1">LeaveTracker[[#This Row],[Days]]&amp;" "&amp;LeaveTracker[[#This Row],[Type of Leave]]</f>
        <v>4 SL</v>
      </c>
      <c r="L3046" s="23">
        <f ca="1">NETWORKDAYS(LeaveTracker[[#This Row],[Start Date]],LeaveTracker[[#This Row],[End Date]],lstHolidays)</f>
        <v>4</v>
      </c>
      <c r="M3046" s="27"/>
    </row>
    <row r="3047" spans="1:13" ht="30" customHeight="1" x14ac:dyDescent="0.3">
      <c r="A3047" s="27">
        <f t="shared" si="21"/>
        <v>1405</v>
      </c>
      <c r="B3047" s="31">
        <v>44922</v>
      </c>
      <c r="C3047" s="31">
        <v>44887</v>
      </c>
      <c r="D3047" s="19" t="s">
        <v>877</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57" t="s">
        <v>81</v>
      </c>
      <c r="K3047" s="51" t="str">
        <f ca="1">LeaveTracker[[#This Row],[Days]]&amp;" "&amp;LeaveTracker[[#This Row],[Type of Leave]]</f>
        <v>1 SL</v>
      </c>
      <c r="L3047" s="23">
        <f ca="1">NETWORKDAYS(LeaveTracker[[#This Row],[Start Date]],LeaveTracker[[#This Row],[End Date]],lstHolidays)</f>
        <v>1</v>
      </c>
      <c r="M3047" s="27"/>
    </row>
    <row r="3048" spans="1:13" ht="30" customHeight="1" x14ac:dyDescent="0.3">
      <c r="A3048" s="27">
        <f t="shared" si="21"/>
        <v>1406</v>
      </c>
      <c r="B3048" s="31">
        <v>44922</v>
      </c>
      <c r="C3048" s="31">
        <v>44879</v>
      </c>
      <c r="D3048" s="19" t="s">
        <v>877</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57" t="s">
        <v>81</v>
      </c>
      <c r="K3048" s="51" t="str">
        <f ca="1">LeaveTracker[[#This Row],[Days]]&amp;" "&amp;LeaveTracker[[#This Row],[Type of Leave]]</f>
        <v>1 SL</v>
      </c>
      <c r="L3048" s="23">
        <f ca="1">NETWORKDAYS(LeaveTracker[[#This Row],[Start Date]],LeaveTracker[[#This Row],[End Date]],lstHolidays)</f>
        <v>1</v>
      </c>
      <c r="M3048" s="27"/>
    </row>
    <row r="3049" spans="1:13" ht="30" customHeight="1" x14ac:dyDescent="0.3">
      <c r="A3049" s="27">
        <f t="shared" si="21"/>
        <v>1407</v>
      </c>
      <c r="B3049" s="31">
        <v>44922</v>
      </c>
      <c r="C3049" s="31">
        <v>44859</v>
      </c>
      <c r="D3049" s="19" t="s">
        <v>877</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57" t="s">
        <v>81</v>
      </c>
      <c r="K3049" s="51" t="str">
        <f ca="1">LeaveTracker[[#This Row],[Days]]&amp;" "&amp;LeaveTracker[[#This Row],[Type of Leave]]</f>
        <v>1 SL</v>
      </c>
      <c r="L3049" s="23">
        <f ca="1">NETWORKDAYS(LeaveTracker[[#This Row],[Start Date]],LeaveTracker[[#This Row],[End Date]],lstHolidays)</f>
        <v>1</v>
      </c>
      <c r="M3049" s="27"/>
    </row>
    <row r="3050" spans="1:13" ht="30" customHeight="1" x14ac:dyDescent="0.3">
      <c r="A3050" s="27">
        <f t="shared" si="21"/>
        <v>1408</v>
      </c>
      <c r="B3050" s="31">
        <v>44922</v>
      </c>
      <c r="C3050" s="31">
        <v>44860</v>
      </c>
      <c r="D3050" s="19" t="s">
        <v>1775</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57" t="s">
        <v>81</v>
      </c>
      <c r="K3050" s="51" t="str">
        <f ca="1">LeaveTracker[[#This Row],[Days]]&amp;" "&amp;LeaveTracker[[#This Row],[Type of Leave]]</f>
        <v>1 SL</v>
      </c>
      <c r="L3050" s="23">
        <f ca="1">NETWORKDAYS(LeaveTracker[[#This Row],[Start Date]],LeaveTracker[[#This Row],[End Date]],lstHolidays)</f>
        <v>1</v>
      </c>
      <c r="M3050" s="27"/>
    </row>
    <row r="3051" spans="1:13" ht="30" customHeight="1" x14ac:dyDescent="0.3">
      <c r="A3051" s="27">
        <f t="shared" si="21"/>
        <v>1409</v>
      </c>
      <c r="B3051" s="31">
        <v>44922</v>
      </c>
      <c r="C3051" s="31">
        <v>44868</v>
      </c>
      <c r="D3051" s="19" t="s">
        <v>877</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57" t="s">
        <v>81</v>
      </c>
      <c r="K3051" s="51" t="str">
        <f ca="1">LeaveTracker[[#This Row],[Days]]&amp;" "&amp;LeaveTracker[[#This Row],[Type of Leave]]</f>
        <v>1 SL</v>
      </c>
      <c r="L3051" s="23">
        <f ca="1">NETWORKDAYS(LeaveTracker[[#This Row],[Start Date]],LeaveTracker[[#This Row],[End Date]],lstHolidays)</f>
        <v>1</v>
      </c>
      <c r="M3051" s="27"/>
    </row>
    <row r="3052" spans="1:13" ht="30" customHeight="1" x14ac:dyDescent="0.3">
      <c r="A3052" s="27">
        <v>1409</v>
      </c>
      <c r="B3052" s="31">
        <v>44922</v>
      </c>
      <c r="C3052" s="31">
        <v>44868</v>
      </c>
      <c r="D3052" s="19" t="s">
        <v>877</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57" t="s">
        <v>81</v>
      </c>
      <c r="K3052" s="51" t="str">
        <f ca="1">LeaveTracker[[#This Row],[Days]]&amp;" "&amp;LeaveTracker[[#This Row],[Type of Leave]]</f>
        <v>0 SL</v>
      </c>
      <c r="L3052" s="23">
        <f ca="1">NETWORKDAYS(LeaveTracker[[#This Row],[Start Date]],LeaveTracker[[#This Row],[End Date]],lstHolidays)</f>
        <v>0</v>
      </c>
      <c r="M3052" s="27"/>
    </row>
    <row r="3053" spans="1:13" ht="30" customHeight="1" x14ac:dyDescent="0.3">
      <c r="A3053" s="27">
        <f t="shared" si="21"/>
        <v>1410</v>
      </c>
      <c r="B3053" s="31">
        <v>44922</v>
      </c>
      <c r="C3053" s="31">
        <v>44867</v>
      </c>
      <c r="D3053" s="19" t="s">
        <v>881</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57" t="s">
        <v>81</v>
      </c>
      <c r="K3053" s="51" t="str">
        <f ca="1">LeaveTracker[[#This Row],[Days]]&amp;" "&amp;LeaveTracker[[#This Row],[Type of Leave]]</f>
        <v>1 SL</v>
      </c>
      <c r="L3053" s="23">
        <f ca="1">NETWORKDAYS(LeaveTracker[[#This Row],[Start Date]],LeaveTracker[[#This Row],[End Date]],lstHolidays)</f>
        <v>1</v>
      </c>
      <c r="M3053" s="27"/>
    </row>
    <row r="3054" spans="1:13" ht="30" customHeight="1" x14ac:dyDescent="0.3">
      <c r="A3054" s="27">
        <f t="shared" si="21"/>
        <v>1411</v>
      </c>
      <c r="B3054" s="31">
        <v>44922</v>
      </c>
      <c r="C3054" s="31">
        <v>44841</v>
      </c>
      <c r="D3054" s="19" t="s">
        <v>532</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57" t="s">
        <v>81</v>
      </c>
      <c r="K3054" s="51" t="str">
        <f ca="1">LeaveTracker[[#This Row],[Days]]&amp;" "&amp;LeaveTracker[[#This Row],[Type of Leave]]</f>
        <v>3 SL</v>
      </c>
      <c r="L3054" s="23">
        <f ca="1">NETWORKDAYS(LeaveTracker[[#This Row],[Start Date]],LeaveTracker[[#This Row],[End Date]],lstHolidays)</f>
        <v>3</v>
      </c>
      <c r="M3054" s="27"/>
    </row>
    <row r="3055" spans="1:13" ht="30" customHeight="1" x14ac:dyDescent="0.3">
      <c r="A3055" s="27">
        <f t="shared" si="21"/>
        <v>1412</v>
      </c>
      <c r="B3055" s="31">
        <v>44922</v>
      </c>
      <c r="C3055" s="31">
        <v>44839</v>
      </c>
      <c r="D3055" s="19" t="s">
        <v>878</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57" t="s">
        <v>81</v>
      </c>
      <c r="K3055" s="51" t="str">
        <f ca="1">LeaveTracker[[#This Row],[Days]]&amp;" "&amp;LeaveTracker[[#This Row],[Type of Leave]]</f>
        <v>1 SL</v>
      </c>
      <c r="L3055" s="23">
        <f ca="1">NETWORKDAYS(LeaveTracker[[#This Row],[Start Date]],LeaveTracker[[#This Row],[End Date]],lstHolidays)</f>
        <v>1</v>
      </c>
      <c r="M3055" s="27"/>
    </row>
    <row r="3056" spans="1:13" ht="30" customHeight="1" x14ac:dyDescent="0.3">
      <c r="A3056" s="27">
        <f t="shared" si="21"/>
        <v>1413</v>
      </c>
      <c r="B3056" s="31">
        <v>44922</v>
      </c>
      <c r="C3056" s="31">
        <v>44873</v>
      </c>
      <c r="D3056" s="19" t="s">
        <v>445</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57" t="s">
        <v>82</v>
      </c>
      <c r="J3056" s="43" t="s">
        <v>1007</v>
      </c>
      <c r="K3056" s="51" t="str">
        <f ca="1">LeaveTracker[[#This Row],[Days]]&amp;" "&amp;LeaveTracker[[#This Row],[Type of Leave]]</f>
        <v>1 VL</v>
      </c>
      <c r="L3056" s="23">
        <f ca="1">NETWORKDAYS(LeaveTracker[[#This Row],[Start Date]],LeaveTracker[[#This Row],[End Date]],lstHolidays)</f>
        <v>1</v>
      </c>
      <c r="M3056" s="27"/>
    </row>
    <row r="3057" spans="1:13" ht="30" customHeight="1" x14ac:dyDescent="0.3">
      <c r="A3057" s="27">
        <f t="shared" si="21"/>
        <v>1414</v>
      </c>
      <c r="B3057" s="31">
        <v>44922</v>
      </c>
      <c r="C3057" s="31">
        <v>44841</v>
      </c>
      <c r="D3057" s="19" t="s">
        <v>369</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57" t="s">
        <v>81</v>
      </c>
      <c r="K3057" s="51" t="str">
        <f ca="1">LeaveTracker[[#This Row],[Days]]&amp;" "&amp;LeaveTracker[[#This Row],[Type of Leave]]</f>
        <v>1 SL</v>
      </c>
      <c r="L3057" s="23">
        <f ca="1">NETWORKDAYS(LeaveTracker[[#This Row],[Start Date]],LeaveTracker[[#This Row],[End Date]],lstHolidays)</f>
        <v>1</v>
      </c>
      <c r="M3057" s="27"/>
    </row>
    <row r="3058" spans="1:13" ht="30" customHeight="1" x14ac:dyDescent="0.3">
      <c r="A3058" s="27">
        <f t="shared" si="21"/>
        <v>1415</v>
      </c>
      <c r="B3058" s="31">
        <v>44922</v>
      </c>
      <c r="C3058" s="31">
        <v>44872</v>
      </c>
      <c r="D3058" s="19" t="s">
        <v>377</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57" t="s">
        <v>82</v>
      </c>
      <c r="K3058" s="51" t="str">
        <f ca="1">LeaveTracker[[#This Row],[Days]]&amp;" "&amp;LeaveTracker[[#This Row],[Type of Leave]]</f>
        <v>1 VL</v>
      </c>
      <c r="L3058" s="23">
        <f ca="1">NETWORKDAYS(LeaveTracker[[#This Row],[Start Date]],LeaveTracker[[#This Row],[End Date]],lstHolidays)</f>
        <v>1</v>
      </c>
      <c r="M3058" s="27"/>
    </row>
    <row r="3059" spans="1:13" ht="30" customHeight="1" x14ac:dyDescent="0.3">
      <c r="A3059" s="27">
        <f t="shared" si="21"/>
        <v>1416</v>
      </c>
      <c r="B3059" s="31">
        <v>44922</v>
      </c>
      <c r="C3059" s="31">
        <v>44872</v>
      </c>
      <c r="D3059" s="19" t="s">
        <v>377</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57" t="s">
        <v>82</v>
      </c>
      <c r="K3059" s="51" t="str">
        <f ca="1">LeaveTracker[[#This Row],[Days]]&amp;" "&amp;LeaveTracker[[#This Row],[Type of Leave]]</f>
        <v>1 VL</v>
      </c>
      <c r="L3059" s="23">
        <f ca="1">NETWORKDAYS(LeaveTracker[[#This Row],[Start Date]],LeaveTracker[[#This Row],[End Date]],lstHolidays)</f>
        <v>1</v>
      </c>
      <c r="M3059" s="27"/>
    </row>
    <row r="3060" spans="1:13" ht="30" customHeight="1" x14ac:dyDescent="0.3">
      <c r="A3060" s="27">
        <f t="shared" si="21"/>
        <v>1417</v>
      </c>
      <c r="B3060" s="31">
        <v>44922</v>
      </c>
      <c r="C3060" s="31">
        <v>44872</v>
      </c>
      <c r="D3060" s="19" t="s">
        <v>580</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57" t="s">
        <v>81</v>
      </c>
      <c r="K3060" s="51" t="str">
        <f ca="1">LeaveTracker[[#This Row],[Days]]&amp;" "&amp;LeaveTracker[[#This Row],[Type of Leave]]</f>
        <v>1 SL</v>
      </c>
      <c r="L3060" s="23">
        <f ca="1">NETWORKDAYS(LeaveTracker[[#This Row],[Start Date]],LeaveTracker[[#This Row],[End Date]],lstHolidays)</f>
        <v>1</v>
      </c>
      <c r="M3060" s="27"/>
    </row>
    <row r="3061" spans="1:13" ht="30" customHeight="1" x14ac:dyDescent="0.3">
      <c r="A3061" s="27">
        <f t="shared" si="21"/>
        <v>1418</v>
      </c>
      <c r="B3061" s="31">
        <v>44922</v>
      </c>
      <c r="C3061" s="31">
        <v>44862</v>
      </c>
      <c r="D3061" s="19" t="s">
        <v>585</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57" t="s">
        <v>81</v>
      </c>
      <c r="K3061" s="51" t="str">
        <f>LeaveTracker[[#This Row],[Days]]&amp;" "&amp;LeaveTracker[[#This Row],[Type of Leave]]</f>
        <v>1 SL</v>
      </c>
      <c r="L3061" s="23">
        <v>1</v>
      </c>
      <c r="M3061" s="27"/>
    </row>
    <row r="3062" spans="1:13" ht="30" customHeight="1" x14ac:dyDescent="0.3">
      <c r="A3062" s="27">
        <f t="shared" si="21"/>
        <v>1419</v>
      </c>
      <c r="B3062" s="31">
        <v>44922</v>
      </c>
      <c r="C3062" s="31">
        <v>44862</v>
      </c>
      <c r="D3062" s="19" t="s">
        <v>580</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57" t="s">
        <v>81</v>
      </c>
      <c r="K3062" s="51" t="str">
        <f ca="1">LeaveTracker[[#This Row],[Days]]&amp;" "&amp;LeaveTracker[[#This Row],[Type of Leave]]</f>
        <v>1 SL</v>
      </c>
      <c r="L3062" s="23">
        <f ca="1">NETWORKDAYS(LeaveTracker[[#This Row],[Start Date]],LeaveTracker[[#This Row],[End Date]],lstHolidays)</f>
        <v>1</v>
      </c>
      <c r="M3062" s="27"/>
    </row>
    <row r="3063" spans="1:13" ht="30" customHeight="1" x14ac:dyDescent="0.3">
      <c r="A3063" s="27">
        <f t="shared" si="21"/>
        <v>1420</v>
      </c>
      <c r="B3063" s="31">
        <v>44922</v>
      </c>
      <c r="C3063" s="31">
        <v>44775</v>
      </c>
      <c r="D3063" s="19" t="s">
        <v>1991</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57" t="s">
        <v>299</v>
      </c>
      <c r="J3063" s="43" t="s">
        <v>693</v>
      </c>
      <c r="K3063" s="51" t="str">
        <f ca="1">LeaveTracker[[#This Row],[Days]]&amp;" "&amp;LeaveTracker[[#This Row],[Type of Leave]]</f>
        <v>0 OTHER</v>
      </c>
      <c r="L3063" s="23">
        <f ca="1">NETWORKDAYS(LeaveTracker[[#This Row],[Start Date]],LeaveTracker[[#This Row],[End Date]],lstHolidays)</f>
        <v>0</v>
      </c>
      <c r="M3063" s="27"/>
    </row>
    <row r="3064" spans="1:13" ht="30" customHeight="1" x14ac:dyDescent="0.3">
      <c r="A3064" s="27">
        <f t="shared" si="21"/>
        <v>1421</v>
      </c>
      <c r="B3064" s="31">
        <v>44922</v>
      </c>
      <c r="C3064" s="31">
        <v>44851</v>
      </c>
      <c r="D3064" s="19" t="s">
        <v>585</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57" t="s">
        <v>81</v>
      </c>
      <c r="K3064" s="51" t="str">
        <f ca="1">LeaveTracker[[#This Row],[Days]]&amp;" "&amp;LeaveTracker[[#This Row],[Type of Leave]]</f>
        <v>1 SL</v>
      </c>
      <c r="L3064" s="23">
        <f ca="1">NETWORKDAYS(LeaveTracker[[#This Row],[Start Date]],LeaveTracker[[#This Row],[End Date]],lstHolidays)</f>
        <v>1</v>
      </c>
      <c r="M3064" s="27"/>
    </row>
    <row r="3065" spans="1:13" ht="30" customHeight="1" x14ac:dyDescent="0.3">
      <c r="A3065" s="27">
        <f t="shared" si="21"/>
        <v>1422</v>
      </c>
      <c r="B3065" s="31">
        <v>44922</v>
      </c>
      <c r="C3065" s="31">
        <v>44840</v>
      </c>
      <c r="D3065" s="19" t="s">
        <v>574</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57" t="s">
        <v>81</v>
      </c>
      <c r="K3065" s="51" t="str">
        <f ca="1">LeaveTracker[[#This Row],[Days]]&amp;" "&amp;LeaveTracker[[#This Row],[Type of Leave]]</f>
        <v>2 SL</v>
      </c>
      <c r="L3065" s="23">
        <f ca="1">NETWORKDAYS(LeaveTracker[[#This Row],[Start Date]],LeaveTracker[[#This Row],[End Date]],lstHolidays)</f>
        <v>2</v>
      </c>
      <c r="M3065" s="27"/>
    </row>
    <row r="3066" spans="1:13" ht="30" customHeight="1" x14ac:dyDescent="0.3">
      <c r="A3066" s="27">
        <f t="shared" si="21"/>
        <v>1423</v>
      </c>
      <c r="B3066" s="31">
        <v>44922</v>
      </c>
      <c r="C3066" s="31">
        <v>44851</v>
      </c>
      <c r="D3066" s="19" t="s">
        <v>585</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57" t="s">
        <v>299</v>
      </c>
      <c r="J3066" s="43" t="s">
        <v>275</v>
      </c>
      <c r="K3066" s="51" t="str">
        <f ca="1">LeaveTracker[[#This Row],[Days]]&amp;" "&amp;LeaveTracker[[#This Row],[Type of Leave]]</f>
        <v>3 OTHER</v>
      </c>
      <c r="L3066" s="23">
        <f ca="1">NETWORKDAYS(LeaveTracker[[#This Row],[Start Date]],LeaveTracker[[#This Row],[End Date]],lstHolidays)</f>
        <v>3</v>
      </c>
      <c r="M3066" s="27"/>
    </row>
    <row r="3067" spans="1:13" ht="30" customHeight="1" x14ac:dyDescent="0.3">
      <c r="A3067" s="27">
        <f t="shared" ref="A3067:A3129" si="22">A3066+1</f>
        <v>1424</v>
      </c>
      <c r="B3067" s="31">
        <v>44922</v>
      </c>
      <c r="C3067" s="31">
        <v>44845</v>
      </c>
      <c r="D3067" s="19" t="s">
        <v>580</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57" t="s">
        <v>81</v>
      </c>
      <c r="K3067" s="51" t="str">
        <f ca="1">LeaveTracker[[#This Row],[Days]]&amp;" "&amp;LeaveTracker[[#This Row],[Type of Leave]]</f>
        <v>1 SL</v>
      </c>
      <c r="L3067" s="23">
        <f ca="1">NETWORKDAYS(LeaveTracker[[#This Row],[Start Date]],LeaveTracker[[#This Row],[End Date]],lstHolidays)</f>
        <v>1</v>
      </c>
      <c r="M3067" s="27"/>
    </row>
    <row r="3068" spans="1:13" ht="30" customHeight="1" x14ac:dyDescent="0.3">
      <c r="A3068" s="27">
        <f t="shared" si="22"/>
        <v>1425</v>
      </c>
      <c r="B3068" s="31">
        <v>44922</v>
      </c>
      <c r="C3068" s="31">
        <v>44778</v>
      </c>
      <c r="D3068" s="19" t="s">
        <v>382</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57" t="s">
        <v>299</v>
      </c>
      <c r="J3068" s="43" t="s">
        <v>1006</v>
      </c>
      <c r="K3068" s="51" t="str">
        <f ca="1">LeaveTracker[[#This Row],[Days]]&amp;" "&amp;LeaveTracker[[#This Row],[Type of Leave]]</f>
        <v>1 OTHER</v>
      </c>
      <c r="L3068" s="23">
        <f ca="1">NETWORKDAYS(LeaveTracker[[#This Row],[Start Date]],LeaveTracker[[#This Row],[End Date]],lstHolidays)</f>
        <v>1</v>
      </c>
      <c r="M3068" s="27"/>
    </row>
    <row r="3069" spans="1:13" ht="30" customHeight="1" x14ac:dyDescent="0.3">
      <c r="A3069" s="27">
        <f t="shared" si="22"/>
        <v>1426</v>
      </c>
      <c r="B3069" s="31">
        <v>44922</v>
      </c>
      <c r="C3069" s="31">
        <v>44809</v>
      </c>
      <c r="D3069" s="19" t="s">
        <v>580</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57" t="s">
        <v>81</v>
      </c>
      <c r="K3069" s="51" t="str">
        <f ca="1">LeaveTracker[[#This Row],[Days]]&amp;" "&amp;LeaveTracker[[#This Row],[Type of Leave]]</f>
        <v>1 SL</v>
      </c>
      <c r="L3069" s="23">
        <f ca="1">NETWORKDAYS(LeaveTracker[[#This Row],[Start Date]],LeaveTracker[[#This Row],[End Date]],lstHolidays)</f>
        <v>1</v>
      </c>
      <c r="M3069" s="27"/>
    </row>
    <row r="3070" spans="1:13" ht="30" customHeight="1" x14ac:dyDescent="0.3">
      <c r="A3070" s="27">
        <f t="shared" si="22"/>
        <v>1427</v>
      </c>
      <c r="B3070" s="31">
        <v>44922</v>
      </c>
      <c r="C3070" s="31">
        <v>44858</v>
      </c>
      <c r="D3070" s="19" t="s">
        <v>377</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57" t="s">
        <v>81</v>
      </c>
      <c r="K3070" s="51" t="str">
        <f ca="1">LeaveTracker[[#This Row],[Days]]&amp;" "&amp;LeaveTracker[[#This Row],[Type of Leave]]</f>
        <v>1 SL</v>
      </c>
      <c r="L3070" s="23">
        <f ca="1">NETWORKDAYS(LeaveTracker[[#This Row],[Start Date]],LeaveTracker[[#This Row],[End Date]],lstHolidays)</f>
        <v>1</v>
      </c>
      <c r="M3070" s="27"/>
    </row>
    <row r="3071" spans="1:13" ht="30" customHeight="1" x14ac:dyDescent="0.3">
      <c r="A3071" s="27">
        <f t="shared" si="22"/>
        <v>1428</v>
      </c>
      <c r="B3071" s="31">
        <v>44922</v>
      </c>
      <c r="C3071" s="31">
        <v>44823</v>
      </c>
      <c r="D3071" s="19" t="s">
        <v>599</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57" t="s">
        <v>81</v>
      </c>
      <c r="K3071" s="51" t="str">
        <f>LeaveTracker[[#This Row],[Days]]&amp;" "&amp;LeaveTracker[[#This Row],[Type of Leave]]</f>
        <v>1 SL</v>
      </c>
      <c r="L3071" s="23">
        <v>1</v>
      </c>
      <c r="M3071" s="27"/>
    </row>
    <row r="3072" spans="1:13" ht="30" customHeight="1" x14ac:dyDescent="0.3">
      <c r="A3072" s="27">
        <f t="shared" si="22"/>
        <v>1429</v>
      </c>
      <c r="B3072" s="31">
        <v>44922</v>
      </c>
      <c r="C3072" s="31">
        <v>44816</v>
      </c>
      <c r="D3072" s="19" t="s">
        <v>601</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57" t="s">
        <v>81</v>
      </c>
      <c r="K3072" s="51" t="str">
        <f ca="1">LeaveTracker[[#This Row],[Days]]&amp;" "&amp;LeaveTracker[[#This Row],[Type of Leave]]</f>
        <v>1 SL</v>
      </c>
      <c r="L3072" s="23">
        <f ca="1">NETWORKDAYS(LeaveTracker[[#This Row],[Start Date]],LeaveTracker[[#This Row],[End Date]],lstHolidays)</f>
        <v>1</v>
      </c>
      <c r="M3072" s="27"/>
    </row>
    <row r="3073" spans="1:13" ht="30" customHeight="1" x14ac:dyDescent="0.3">
      <c r="A3073" s="27">
        <f t="shared" si="22"/>
        <v>1430</v>
      </c>
      <c r="B3073" s="31">
        <v>44922</v>
      </c>
      <c r="C3073" s="31">
        <v>44816</v>
      </c>
      <c r="D3073" s="19" t="s">
        <v>593</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57" t="s">
        <v>81</v>
      </c>
      <c r="K3073" s="51" t="str">
        <f>LeaveTracker[[#This Row],[Days]]&amp;" "&amp;LeaveTracker[[#This Row],[Type of Leave]]</f>
        <v>1 SL</v>
      </c>
      <c r="L3073" s="23">
        <v>1</v>
      </c>
      <c r="M3073" s="27"/>
    </row>
    <row r="3074" spans="1:13" ht="30" customHeight="1" x14ac:dyDescent="0.3">
      <c r="A3074" s="27">
        <f t="shared" si="22"/>
        <v>1431</v>
      </c>
      <c r="B3074" s="31">
        <v>44922</v>
      </c>
      <c r="C3074" s="31">
        <v>44882</v>
      </c>
      <c r="D3074" s="19" t="s">
        <v>603</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57" t="s">
        <v>81</v>
      </c>
      <c r="K3074" s="51" t="str">
        <f ca="1">LeaveTracker[[#This Row],[Days]]&amp;" "&amp;LeaveTracker[[#This Row],[Type of Leave]]</f>
        <v>1 SL</v>
      </c>
      <c r="L3074" s="23">
        <f ca="1">NETWORKDAYS(LeaveTracker[[#This Row],[Start Date]],LeaveTracker[[#This Row],[End Date]],lstHolidays)</f>
        <v>1</v>
      </c>
      <c r="M3074" s="27"/>
    </row>
    <row r="3075" spans="1:13" ht="30" customHeight="1" x14ac:dyDescent="0.3">
      <c r="A3075" s="27">
        <f t="shared" si="22"/>
        <v>1432</v>
      </c>
      <c r="B3075" s="31">
        <v>44922</v>
      </c>
      <c r="C3075" s="31">
        <v>44879</v>
      </c>
      <c r="D3075" s="19" t="s">
        <v>593</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57" t="s">
        <v>81</v>
      </c>
      <c r="K3075" s="51" t="str">
        <f>LeaveTracker[[#This Row],[Days]]&amp;" "&amp;LeaveTracker[[#This Row],[Type of Leave]]</f>
        <v>1 SL</v>
      </c>
      <c r="L3075" s="23">
        <v>1</v>
      </c>
      <c r="M3075" s="27"/>
    </row>
    <row r="3076" spans="1:13" ht="30" customHeight="1" x14ac:dyDescent="0.3">
      <c r="A3076" s="27">
        <f t="shared" si="22"/>
        <v>1433</v>
      </c>
      <c r="B3076" s="31">
        <v>44922</v>
      </c>
      <c r="C3076" s="31">
        <v>44858</v>
      </c>
      <c r="D3076" s="19" t="s">
        <v>603</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57" t="s">
        <v>82</v>
      </c>
      <c r="J3076" s="43" t="s">
        <v>1007</v>
      </c>
      <c r="K3076" s="51" t="str">
        <f ca="1">LeaveTracker[[#This Row],[Days]]&amp;" "&amp;LeaveTracker[[#This Row],[Type of Leave]]</f>
        <v>3 VL</v>
      </c>
      <c r="L3076" s="23">
        <f ca="1">NETWORKDAYS(LeaveTracker[[#This Row],[Start Date]],LeaveTracker[[#This Row],[End Date]],lstHolidays)</f>
        <v>3</v>
      </c>
      <c r="M3076" s="27"/>
    </row>
    <row r="3077" spans="1:13" ht="30" customHeight="1" x14ac:dyDescent="0.3">
      <c r="A3077" s="27">
        <f t="shared" si="22"/>
        <v>1434</v>
      </c>
      <c r="B3077" s="31">
        <v>44922</v>
      </c>
      <c r="C3077" s="31">
        <v>44874</v>
      </c>
      <c r="D3077" s="19" t="s">
        <v>620</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57" t="s">
        <v>299</v>
      </c>
      <c r="J3077" s="43" t="s">
        <v>1006</v>
      </c>
      <c r="K3077" s="51" t="str">
        <f ca="1">LeaveTracker[[#This Row],[Days]]&amp;" "&amp;LeaveTracker[[#This Row],[Type of Leave]]</f>
        <v>1 OTHER</v>
      </c>
      <c r="L3077" s="23">
        <f ca="1">NETWORKDAYS(LeaveTracker[[#This Row],[Start Date]],LeaveTracker[[#This Row],[End Date]],lstHolidays)</f>
        <v>1</v>
      </c>
      <c r="M3077" s="27"/>
    </row>
    <row r="3078" spans="1:13" ht="30" customHeight="1" x14ac:dyDescent="0.3">
      <c r="A3078" s="27">
        <f t="shared" si="22"/>
        <v>1435</v>
      </c>
      <c r="B3078" s="31">
        <v>44922</v>
      </c>
      <c r="C3078" s="31">
        <v>44838</v>
      </c>
      <c r="D3078" s="19" t="s">
        <v>620</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57" t="s">
        <v>299</v>
      </c>
      <c r="J3078" s="43" t="s">
        <v>1006</v>
      </c>
      <c r="K3078" s="51" t="str">
        <f ca="1">LeaveTracker[[#This Row],[Days]]&amp;" "&amp;LeaveTracker[[#This Row],[Type of Leave]]</f>
        <v>1 OTHER</v>
      </c>
      <c r="L3078" s="23">
        <f ca="1">NETWORKDAYS(LeaveTracker[[#This Row],[Start Date]],LeaveTracker[[#This Row],[End Date]],lstHolidays)</f>
        <v>1</v>
      </c>
      <c r="M3078" s="27"/>
    </row>
    <row r="3079" spans="1:13" ht="30" customHeight="1" x14ac:dyDescent="0.3">
      <c r="A3079" s="27">
        <f t="shared" si="22"/>
        <v>1436</v>
      </c>
      <c r="B3079" s="31">
        <v>44922</v>
      </c>
      <c r="C3079" s="31">
        <v>44879</v>
      </c>
      <c r="D3079" s="19" t="s">
        <v>599</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57" t="s">
        <v>81</v>
      </c>
      <c r="K3079" s="51" t="str">
        <f>LeaveTracker[[#This Row],[Days]]&amp;" "&amp;LeaveTracker[[#This Row],[Type of Leave]]</f>
        <v>1 SL</v>
      </c>
      <c r="L3079" s="23">
        <v>1</v>
      </c>
      <c r="M3079" s="27"/>
    </row>
    <row r="3080" spans="1:13" ht="30" customHeight="1" x14ac:dyDescent="0.3">
      <c r="A3080" s="27">
        <f t="shared" si="22"/>
        <v>1437</v>
      </c>
      <c r="B3080" s="31">
        <v>44922</v>
      </c>
      <c r="C3080" s="31">
        <v>44884</v>
      </c>
      <c r="D3080" s="19" t="s">
        <v>1842</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57" t="s">
        <v>81</v>
      </c>
      <c r="K3080" s="51" t="str">
        <f ca="1">LeaveTracker[[#This Row],[Days]]&amp;" "&amp;LeaveTracker[[#This Row],[Type of Leave]]</f>
        <v>1 SL</v>
      </c>
      <c r="L3080" s="23">
        <f ca="1">NETWORKDAYS(LeaveTracker[[#This Row],[Start Date]],LeaveTracker[[#This Row],[End Date]],lstHolidays)</f>
        <v>1</v>
      </c>
      <c r="M3080" s="27"/>
    </row>
    <row r="3081" spans="1:13" ht="30" customHeight="1" x14ac:dyDescent="0.3">
      <c r="A3081" s="27">
        <f t="shared" si="22"/>
        <v>1438</v>
      </c>
      <c r="B3081" s="31">
        <v>44922</v>
      </c>
      <c r="C3081" s="31">
        <v>44872</v>
      </c>
      <c r="D3081" s="19" t="s">
        <v>1049</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57" t="s">
        <v>82</v>
      </c>
      <c r="J3081" s="43" t="s">
        <v>1007</v>
      </c>
      <c r="K3081" s="51" t="str">
        <f ca="1">LeaveTracker[[#This Row],[Days]]&amp;" "&amp;LeaveTracker[[#This Row],[Type of Leave]]</f>
        <v>1 VL</v>
      </c>
      <c r="L3081" s="23">
        <f ca="1">NETWORKDAYS(LeaveTracker[[#This Row],[Start Date]],LeaveTracker[[#This Row],[End Date]],lstHolidays)</f>
        <v>1</v>
      </c>
      <c r="M3081" s="27"/>
    </row>
    <row r="3082" spans="1:13" ht="30" customHeight="1" x14ac:dyDescent="0.3">
      <c r="A3082" s="27">
        <f t="shared" si="22"/>
        <v>1439</v>
      </c>
      <c r="B3082" s="31">
        <v>44922</v>
      </c>
      <c r="C3082" s="31">
        <v>44865</v>
      </c>
      <c r="D3082" s="19" t="s">
        <v>1112</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57" t="s">
        <v>82</v>
      </c>
      <c r="K3082" s="51" t="str">
        <f ca="1">LeaveTracker[[#This Row],[Days]]&amp;" "&amp;LeaveTracker[[#This Row],[Type of Leave]]</f>
        <v>5 VL</v>
      </c>
      <c r="L3082" s="23">
        <f ca="1">NETWORKDAYS(LeaveTracker[[#This Row],[Start Date]],LeaveTracker[[#This Row],[End Date]],lstHolidays)</f>
        <v>5</v>
      </c>
      <c r="M3082" s="27"/>
    </row>
    <row r="3083" spans="1:13" ht="30" customHeight="1" x14ac:dyDescent="0.3">
      <c r="A3083" s="27">
        <f t="shared" si="22"/>
        <v>1440</v>
      </c>
      <c r="B3083" s="31">
        <v>44922</v>
      </c>
      <c r="C3083" s="31">
        <v>44894</v>
      </c>
      <c r="D3083" s="19" t="s">
        <v>685</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57" t="s">
        <v>81</v>
      </c>
      <c r="K3083" s="51" t="str">
        <f ca="1">LeaveTracker[[#This Row],[Days]]&amp;" "&amp;LeaveTracker[[#This Row],[Type of Leave]]</f>
        <v>1 SL</v>
      </c>
      <c r="L3083" s="23">
        <f ca="1">NETWORKDAYS(LeaveTracker[[#This Row],[Start Date]],LeaveTracker[[#This Row],[End Date]],lstHolidays)</f>
        <v>1</v>
      </c>
      <c r="M3083" s="27"/>
    </row>
    <row r="3084" spans="1:13" ht="30" customHeight="1" x14ac:dyDescent="0.3">
      <c r="A3084" s="27">
        <f t="shared" si="22"/>
        <v>1441</v>
      </c>
      <c r="B3084" s="31">
        <v>44922</v>
      </c>
      <c r="C3084" s="31">
        <v>44909</v>
      </c>
      <c r="D3084" s="19" t="s">
        <v>685</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57" t="s">
        <v>299</v>
      </c>
      <c r="J3084" s="43" t="s">
        <v>1006</v>
      </c>
      <c r="K3084" s="51" t="str">
        <f ca="1">LeaveTracker[[#This Row],[Days]]&amp;" "&amp;LeaveTracker[[#This Row],[Type of Leave]]</f>
        <v>1 OTHER</v>
      </c>
      <c r="L3084" s="23">
        <f ca="1">NETWORKDAYS(LeaveTracker[[#This Row],[Start Date]],LeaveTracker[[#This Row],[End Date]],lstHolidays)</f>
        <v>1</v>
      </c>
      <c r="M3084" s="27"/>
    </row>
    <row r="3085" spans="1:13" ht="30" customHeight="1" x14ac:dyDescent="0.3">
      <c r="A3085" s="27">
        <f t="shared" si="22"/>
        <v>1442</v>
      </c>
      <c r="B3085" s="31">
        <v>44922</v>
      </c>
      <c r="C3085" s="31">
        <v>44902</v>
      </c>
      <c r="D3085" s="19" t="s">
        <v>593</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57" t="s">
        <v>82</v>
      </c>
      <c r="J3085" s="43" t="s">
        <v>1007</v>
      </c>
      <c r="K3085" s="51" t="str">
        <f ca="1">LeaveTracker[[#This Row],[Days]]&amp;" "&amp;LeaveTracker[[#This Row],[Type of Leave]]</f>
        <v>3 VL</v>
      </c>
      <c r="L3085" s="23">
        <f ca="1">NETWORKDAYS(LeaveTracker[[#This Row],[Start Date]],LeaveTracker[[#This Row],[End Date]],lstHolidays)</f>
        <v>3</v>
      </c>
      <c r="M3085" s="27"/>
    </row>
    <row r="3086" spans="1:13" ht="30" customHeight="1" x14ac:dyDescent="0.3">
      <c r="A3086" s="27">
        <f t="shared" si="22"/>
        <v>1443</v>
      </c>
      <c r="B3086" s="31">
        <v>44922</v>
      </c>
      <c r="C3086" s="31">
        <v>44902</v>
      </c>
      <c r="D3086" s="19" t="s">
        <v>597</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57" t="s">
        <v>81</v>
      </c>
      <c r="K3086" s="51" t="str">
        <f ca="1">LeaveTracker[[#This Row],[Days]]&amp;" "&amp;LeaveTracker[[#This Row],[Type of Leave]]</f>
        <v>1 SL</v>
      </c>
      <c r="L3086" s="23">
        <f ca="1">NETWORKDAYS(LeaveTracker[[#This Row],[Start Date]],LeaveTracker[[#This Row],[End Date]],lstHolidays)</f>
        <v>1</v>
      </c>
      <c r="M3086" s="27"/>
    </row>
    <row r="3087" spans="1:13" ht="30" customHeight="1" x14ac:dyDescent="0.3">
      <c r="A3087" s="27">
        <f t="shared" si="22"/>
        <v>1444</v>
      </c>
      <c r="B3087" s="31">
        <v>44922</v>
      </c>
      <c r="C3087" s="31">
        <v>44902</v>
      </c>
      <c r="D3087" s="19" t="s">
        <v>593</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57" t="s">
        <v>299</v>
      </c>
      <c r="J3087" s="43" t="s">
        <v>1006</v>
      </c>
      <c r="K3087" s="51" t="str">
        <f ca="1">LeaveTracker[[#This Row],[Days]]&amp;" "&amp;LeaveTracker[[#This Row],[Type of Leave]]</f>
        <v>1 OTHER</v>
      </c>
      <c r="L3087" s="23">
        <f ca="1">NETWORKDAYS(LeaveTracker[[#This Row],[Start Date]],LeaveTracker[[#This Row],[End Date]],lstHolidays)</f>
        <v>1</v>
      </c>
      <c r="M3087" s="27"/>
    </row>
    <row r="3088" spans="1:13" ht="30" customHeight="1" x14ac:dyDescent="0.3">
      <c r="A3088" s="27">
        <f t="shared" si="22"/>
        <v>1445</v>
      </c>
      <c r="B3088" s="31">
        <v>44922</v>
      </c>
      <c r="C3088" s="31">
        <v>44902</v>
      </c>
      <c r="D3088" s="19" t="s">
        <v>620</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57" t="s">
        <v>82</v>
      </c>
      <c r="K3088" s="51" t="str">
        <f ca="1">LeaveTracker[[#This Row],[Days]]&amp;" "&amp;LeaveTracker[[#This Row],[Type of Leave]]</f>
        <v>1 VL</v>
      </c>
      <c r="L3088" s="23">
        <f ca="1">NETWORKDAYS(LeaveTracker[[#This Row],[Start Date]],LeaveTracker[[#This Row],[End Date]],lstHolidays)</f>
        <v>1</v>
      </c>
      <c r="M3088" s="27"/>
    </row>
    <row r="3089" spans="1:13" ht="30" customHeight="1" x14ac:dyDescent="0.3">
      <c r="A3089" s="27">
        <v>1445</v>
      </c>
      <c r="B3089" s="31">
        <v>44922</v>
      </c>
      <c r="C3089" s="31">
        <v>44902</v>
      </c>
      <c r="D3089" s="19" t="s">
        <v>620</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57" t="s">
        <v>82</v>
      </c>
      <c r="K3089" s="51" t="str">
        <f>LeaveTracker[[#This Row],[Days]]&amp;" "&amp;LeaveTracker[[#This Row],[Type of Leave]]</f>
        <v>1 VL</v>
      </c>
      <c r="L3089" s="23">
        <v>1</v>
      </c>
      <c r="M3089" s="27"/>
    </row>
    <row r="3090" spans="1:13" ht="30" customHeight="1" x14ac:dyDescent="0.3">
      <c r="A3090" s="27">
        <v>1445</v>
      </c>
      <c r="B3090" s="31">
        <v>44922</v>
      </c>
      <c r="C3090" s="31">
        <v>44902</v>
      </c>
      <c r="D3090" s="19" t="s">
        <v>620</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57" t="s">
        <v>82</v>
      </c>
      <c r="K3090" s="51" t="str">
        <f ca="1">LeaveTracker[[#This Row],[Days]]&amp;" "&amp;LeaveTracker[[#This Row],[Type of Leave]]</f>
        <v>1 VL</v>
      </c>
      <c r="L3090" s="23">
        <f ca="1">NETWORKDAYS(LeaveTracker[[#This Row],[Start Date]],LeaveTracker[[#This Row],[End Date]],lstHolidays)</f>
        <v>1</v>
      </c>
      <c r="M3090" s="27"/>
    </row>
    <row r="3091" spans="1:13" ht="30" customHeight="1" x14ac:dyDescent="0.3">
      <c r="A3091" s="27">
        <f t="shared" si="22"/>
        <v>1446</v>
      </c>
      <c r="B3091" s="31">
        <v>44922</v>
      </c>
      <c r="C3091" s="31">
        <v>44868</v>
      </c>
      <c r="D3091" s="19" t="s">
        <v>712</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57" t="s">
        <v>82</v>
      </c>
      <c r="J3091" s="43" t="s">
        <v>1007</v>
      </c>
      <c r="K3091" s="51" t="str">
        <f ca="1">LeaveTracker[[#This Row],[Days]]&amp;" "&amp;LeaveTracker[[#This Row],[Type of Leave]]</f>
        <v>1 VL</v>
      </c>
      <c r="L3091" s="23">
        <f ca="1">NETWORKDAYS(LeaveTracker[[#This Row],[Start Date]],LeaveTracker[[#This Row],[End Date]],lstHolidays)</f>
        <v>1</v>
      </c>
      <c r="M3091" s="27"/>
    </row>
    <row r="3092" spans="1:13" ht="30" customHeight="1" x14ac:dyDescent="0.3">
      <c r="A3092" s="27">
        <f t="shared" si="22"/>
        <v>1447</v>
      </c>
      <c r="B3092" s="31">
        <v>44922</v>
      </c>
      <c r="C3092" s="31">
        <v>44851</v>
      </c>
      <c r="D3092" s="19" t="s">
        <v>896</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57" t="s">
        <v>81</v>
      </c>
      <c r="K3092" s="51" t="str">
        <f>LeaveTracker[[#This Row],[Days]]&amp;" "&amp;LeaveTracker[[#This Row],[Type of Leave]]</f>
        <v>9 SL</v>
      </c>
      <c r="L3092" s="23">
        <v>9</v>
      </c>
      <c r="M3092" s="27"/>
    </row>
    <row r="3093" spans="1:13" ht="30"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57" t="s">
        <v>82</v>
      </c>
      <c r="K3093" s="51" t="str">
        <f ca="1">LeaveTracker[[#This Row],[Days]]&amp;" "&amp;LeaveTracker[[#This Row],[Type of Leave]]</f>
        <v>2 VL</v>
      </c>
      <c r="L3093" s="23">
        <f ca="1">NETWORKDAYS(LeaveTracker[[#This Row],[Start Date]],LeaveTracker[[#This Row],[End Date]],lstHolidays)</f>
        <v>2</v>
      </c>
      <c r="M3093" s="27"/>
    </row>
    <row r="3094" spans="1:13" ht="30"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57" t="s">
        <v>82</v>
      </c>
      <c r="K3094" s="51" t="str">
        <f ca="1">LeaveTracker[[#This Row],[Days]]&amp;" "&amp;LeaveTracker[[#This Row],[Type of Leave]]</f>
        <v>2 VL</v>
      </c>
      <c r="L3094" s="23">
        <f ca="1">NETWORKDAYS(LeaveTracker[[#This Row],[Start Date]],LeaveTracker[[#This Row],[End Date]],lstHolidays)</f>
        <v>2</v>
      </c>
      <c r="M3094" s="27"/>
    </row>
    <row r="3095" spans="1:13" ht="30"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57" t="s">
        <v>82</v>
      </c>
      <c r="K3095" s="51" t="str">
        <f ca="1">LeaveTracker[[#This Row],[Days]]&amp;" "&amp;LeaveTracker[[#This Row],[Type of Leave]]</f>
        <v>1 VL</v>
      </c>
      <c r="L3095" s="23">
        <f ca="1">NETWORKDAYS(LeaveTracker[[#This Row],[Start Date]],LeaveTracker[[#This Row],[End Date]],lstHolidays)</f>
        <v>1</v>
      </c>
      <c r="M3095" s="27"/>
    </row>
    <row r="3096" spans="1:13" ht="30" customHeight="1" x14ac:dyDescent="0.3">
      <c r="A3096" s="27">
        <f t="shared" si="22"/>
        <v>1450</v>
      </c>
      <c r="B3096" s="31">
        <v>44922</v>
      </c>
      <c r="C3096" s="31">
        <v>44838</v>
      </c>
      <c r="D3096" s="19" t="s">
        <v>1994</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57" t="s">
        <v>299</v>
      </c>
      <c r="J3096" s="43" t="s">
        <v>1006</v>
      </c>
      <c r="K3096" s="51" t="str">
        <f ca="1">LeaveTracker[[#This Row],[Days]]&amp;" "&amp;LeaveTracker[[#This Row],[Type of Leave]]</f>
        <v>1 OTHER</v>
      </c>
      <c r="L3096" s="23">
        <f ca="1">NETWORKDAYS(LeaveTracker[[#This Row],[Start Date]],LeaveTracker[[#This Row],[End Date]],lstHolidays)</f>
        <v>1</v>
      </c>
      <c r="M3096" s="27"/>
    </row>
    <row r="3097" spans="1:13" ht="30" customHeight="1" x14ac:dyDescent="0.3">
      <c r="A3097" s="27">
        <f t="shared" si="22"/>
        <v>1451</v>
      </c>
      <c r="B3097" s="31">
        <v>44922</v>
      </c>
      <c r="C3097" s="31">
        <v>44838</v>
      </c>
      <c r="D3097" s="19" t="s">
        <v>1192</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57" t="s">
        <v>82</v>
      </c>
      <c r="K3097" s="51" t="str">
        <f ca="1">LeaveTracker[[#This Row],[Days]]&amp;" "&amp;LeaveTracker[[#This Row],[Type of Leave]]</f>
        <v>10 VL</v>
      </c>
      <c r="L3097" s="23">
        <f ca="1">NETWORKDAYS(LeaveTracker[[#This Row],[Start Date]],LeaveTracker[[#This Row],[End Date]],lstHolidays)</f>
        <v>10</v>
      </c>
      <c r="M3097" s="27"/>
    </row>
    <row r="3098" spans="1:13" ht="30" customHeight="1" x14ac:dyDescent="0.3">
      <c r="A3098" s="27">
        <f t="shared" si="22"/>
        <v>1452</v>
      </c>
      <c r="B3098" s="31">
        <v>44922</v>
      </c>
      <c r="C3098" s="31">
        <v>44883</v>
      </c>
      <c r="D3098" s="19" t="s">
        <v>466</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57" t="s">
        <v>81</v>
      </c>
      <c r="K3098" s="51" t="str">
        <f ca="1">LeaveTracker[[#This Row],[Days]]&amp;" "&amp;LeaveTracker[[#This Row],[Type of Leave]]</f>
        <v>1 SL</v>
      </c>
      <c r="L3098" s="23">
        <f ca="1">NETWORKDAYS(LeaveTracker[[#This Row],[Start Date]],LeaveTracker[[#This Row],[End Date]],lstHolidays)</f>
        <v>1</v>
      </c>
      <c r="M3098" s="27"/>
    </row>
    <row r="3099" spans="1:13" ht="30" customHeight="1" x14ac:dyDescent="0.3">
      <c r="A3099" s="27">
        <f t="shared" si="22"/>
        <v>1453</v>
      </c>
      <c r="B3099" s="31">
        <v>44922</v>
      </c>
      <c r="C3099" s="31">
        <v>44852</v>
      </c>
      <c r="D3099" s="19" t="s">
        <v>445</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57" t="s">
        <v>82</v>
      </c>
      <c r="J3099" s="43" t="s">
        <v>1007</v>
      </c>
      <c r="K3099" s="51" t="str">
        <f ca="1">LeaveTracker[[#This Row],[Days]]&amp;" "&amp;LeaveTracker[[#This Row],[Type of Leave]]</f>
        <v>1 VL</v>
      </c>
      <c r="L3099" s="23">
        <f ca="1">NETWORKDAYS(LeaveTracker[[#This Row],[Start Date]],LeaveTracker[[#This Row],[End Date]],lstHolidays)</f>
        <v>1</v>
      </c>
      <c r="M3099" s="27"/>
    </row>
    <row r="3100" spans="1:13" ht="30" customHeight="1" x14ac:dyDescent="0.3">
      <c r="A3100" s="27">
        <f t="shared" si="22"/>
        <v>1454</v>
      </c>
      <c r="B3100" s="31">
        <v>44922</v>
      </c>
      <c r="C3100" s="31">
        <v>44838</v>
      </c>
      <c r="D3100" s="19" t="s">
        <v>576</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57" t="s">
        <v>81</v>
      </c>
      <c r="K3100" s="51" t="str">
        <f ca="1">LeaveTracker[[#This Row],[Days]]&amp;" "&amp;LeaveTracker[[#This Row],[Type of Leave]]</f>
        <v>1 SL</v>
      </c>
      <c r="L3100" s="23">
        <f ca="1">NETWORKDAYS(LeaveTracker[[#This Row],[Start Date]],LeaveTracker[[#This Row],[End Date]],lstHolidays)</f>
        <v>1</v>
      </c>
      <c r="M3100" s="27"/>
    </row>
    <row r="3101" spans="1:13" ht="30" customHeight="1" x14ac:dyDescent="0.3">
      <c r="A3101" s="27">
        <f t="shared" si="22"/>
        <v>1455</v>
      </c>
      <c r="B3101" s="31">
        <v>44922</v>
      </c>
      <c r="C3101" s="31">
        <v>44846</v>
      </c>
      <c r="D3101" s="19" t="s">
        <v>576</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57" t="s">
        <v>81</v>
      </c>
      <c r="K3101" s="51" t="str">
        <f ca="1">LeaveTracker[[#This Row],[Days]]&amp;" "&amp;LeaveTracker[[#This Row],[Type of Leave]]</f>
        <v>5 SL</v>
      </c>
      <c r="L3101" s="23">
        <f ca="1">NETWORKDAYS(LeaveTracker[[#This Row],[Start Date]],LeaveTracker[[#This Row],[End Date]],lstHolidays)</f>
        <v>5</v>
      </c>
      <c r="M3101" s="27"/>
    </row>
    <row r="3102" spans="1:13" ht="30" customHeight="1" x14ac:dyDescent="0.3">
      <c r="A3102" s="27">
        <f t="shared" si="22"/>
        <v>1456</v>
      </c>
      <c r="B3102" s="31">
        <v>44922</v>
      </c>
      <c r="C3102" s="31">
        <v>44831</v>
      </c>
      <c r="D3102" s="19" t="s">
        <v>928</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57" t="s">
        <v>82</v>
      </c>
      <c r="K3102" s="51" t="str">
        <f ca="1">LeaveTracker[[#This Row],[Days]]&amp;" "&amp;LeaveTracker[[#This Row],[Type of Leave]]</f>
        <v>6 VL</v>
      </c>
      <c r="L3102" s="23">
        <f ca="1">NETWORKDAYS(LeaveTracker[[#This Row],[Start Date]],LeaveTracker[[#This Row],[End Date]],lstHolidays)</f>
        <v>6</v>
      </c>
      <c r="M3102" s="27"/>
    </row>
    <row r="3103" spans="1:13" ht="30" customHeight="1" x14ac:dyDescent="0.3">
      <c r="A3103" s="27">
        <f t="shared" si="22"/>
        <v>1457</v>
      </c>
      <c r="B3103" s="31">
        <v>44922</v>
      </c>
      <c r="C3103" s="31">
        <v>44831</v>
      </c>
      <c r="D3103" s="19" t="s">
        <v>928</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57" t="s">
        <v>82</v>
      </c>
      <c r="K3103" s="51" t="str">
        <f ca="1">LeaveTracker[[#This Row],[Days]]&amp;" "&amp;LeaveTracker[[#This Row],[Type of Leave]]</f>
        <v>9 VL</v>
      </c>
      <c r="L3103" s="23">
        <f ca="1">NETWORKDAYS(LeaveTracker[[#This Row],[Start Date]],LeaveTracker[[#This Row],[End Date]],lstHolidays)</f>
        <v>9</v>
      </c>
      <c r="M3103" s="27"/>
    </row>
    <row r="3104" spans="1:13" ht="30" customHeight="1" x14ac:dyDescent="0.3">
      <c r="A3104" s="27">
        <f t="shared" si="22"/>
        <v>1458</v>
      </c>
      <c r="B3104" s="31">
        <v>44922</v>
      </c>
      <c r="C3104" s="31">
        <v>44817</v>
      </c>
      <c r="D3104" s="19" t="s">
        <v>561</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57" t="s">
        <v>81</v>
      </c>
      <c r="K3104" s="51" t="str">
        <f ca="1">LeaveTracker[[#This Row],[Days]]&amp;" "&amp;LeaveTracker[[#This Row],[Type of Leave]]</f>
        <v>1 SL</v>
      </c>
      <c r="L3104" s="23">
        <f ca="1">NETWORKDAYS(LeaveTracker[[#This Row],[Start Date]],LeaveTracker[[#This Row],[End Date]],lstHolidays)</f>
        <v>1</v>
      </c>
      <c r="M3104" s="27"/>
    </row>
    <row r="3105" spans="1:13" ht="30" customHeight="1" x14ac:dyDescent="0.3">
      <c r="A3105" s="27">
        <f t="shared" si="22"/>
        <v>1459</v>
      </c>
      <c r="B3105" s="31">
        <v>44922</v>
      </c>
      <c r="C3105" s="31">
        <v>44791</v>
      </c>
      <c r="D3105" s="19" t="s">
        <v>338</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57" t="s">
        <v>299</v>
      </c>
      <c r="J3105" s="43" t="s">
        <v>1006</v>
      </c>
      <c r="K3105" s="51" t="str">
        <f ca="1">LeaveTracker[[#This Row],[Days]]&amp;" "&amp;LeaveTracker[[#This Row],[Type of Leave]]</f>
        <v>-24 OTHER</v>
      </c>
      <c r="L3105" s="23">
        <f ca="1">NETWORKDAYS(LeaveTracker[[#This Row],[Start Date]],LeaveTracker[[#This Row],[End Date]],lstHolidays)</f>
        <v>-24</v>
      </c>
      <c r="M3105" s="27"/>
    </row>
    <row r="3106" spans="1:13" ht="30" customHeight="1" x14ac:dyDescent="0.3">
      <c r="A3106" s="27">
        <f t="shared" si="22"/>
        <v>1460</v>
      </c>
      <c r="B3106" s="31">
        <v>44922</v>
      </c>
      <c r="C3106" s="31">
        <v>44781</v>
      </c>
      <c r="D3106" s="19" t="s">
        <v>576</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57" t="s">
        <v>81</v>
      </c>
      <c r="K3106" s="51" t="str">
        <f ca="1">LeaveTracker[[#This Row],[Days]]&amp;" "&amp;LeaveTracker[[#This Row],[Type of Leave]]</f>
        <v>1 SL</v>
      </c>
      <c r="L3106" s="23">
        <f ca="1">NETWORKDAYS(LeaveTracker[[#This Row],[Start Date]],LeaveTracker[[#This Row],[End Date]],lstHolidays)</f>
        <v>1</v>
      </c>
      <c r="M3106" s="27"/>
    </row>
    <row r="3107" spans="1:13" ht="30" customHeight="1" x14ac:dyDescent="0.3">
      <c r="A3107" s="27">
        <f t="shared" si="22"/>
        <v>1461</v>
      </c>
      <c r="B3107" s="31">
        <v>44922</v>
      </c>
      <c r="C3107" s="31">
        <v>44791</v>
      </c>
      <c r="D3107" s="19" t="s">
        <v>634</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57" t="s">
        <v>81</v>
      </c>
      <c r="K3107" s="51" t="str">
        <f ca="1">LeaveTracker[[#This Row],[Days]]&amp;" "&amp;LeaveTracker[[#This Row],[Type of Leave]]</f>
        <v>1 SL</v>
      </c>
      <c r="L3107" s="23">
        <f ca="1">NETWORKDAYS(LeaveTracker[[#This Row],[Start Date]],LeaveTracker[[#This Row],[End Date]],lstHolidays)</f>
        <v>1</v>
      </c>
      <c r="M3107" s="27"/>
    </row>
    <row r="3108" spans="1:13" ht="30" customHeight="1" x14ac:dyDescent="0.3">
      <c r="A3108" s="27">
        <f t="shared" si="22"/>
        <v>1462</v>
      </c>
      <c r="B3108" s="31">
        <v>44922</v>
      </c>
      <c r="C3108" s="31">
        <v>44811</v>
      </c>
      <c r="D3108" s="19" t="s">
        <v>466</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57" t="s">
        <v>81</v>
      </c>
      <c r="K3108" s="51" t="str">
        <f ca="1">LeaveTracker[[#This Row],[Days]]&amp;" "&amp;LeaveTracker[[#This Row],[Type of Leave]]</f>
        <v>2 SL</v>
      </c>
      <c r="L3108" s="23">
        <f ca="1">NETWORKDAYS(LeaveTracker[[#This Row],[Start Date]],LeaveTracker[[#This Row],[End Date]],lstHolidays)</f>
        <v>2</v>
      </c>
      <c r="M3108" s="27"/>
    </row>
    <row r="3109" spans="1:13" ht="30" customHeight="1" x14ac:dyDescent="0.3">
      <c r="A3109" s="27">
        <f t="shared" si="22"/>
        <v>1463</v>
      </c>
      <c r="B3109" s="31">
        <v>44922</v>
      </c>
      <c r="C3109" s="31">
        <v>44804</v>
      </c>
      <c r="D3109" s="19" t="s">
        <v>466</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57" t="s">
        <v>81</v>
      </c>
      <c r="K3109" s="51" t="str">
        <f ca="1">LeaveTracker[[#This Row],[Days]]&amp;" "&amp;LeaveTracker[[#This Row],[Type of Leave]]</f>
        <v>1 SL</v>
      </c>
      <c r="L3109" s="23">
        <f ca="1">NETWORKDAYS(LeaveTracker[[#This Row],[Start Date]],LeaveTracker[[#This Row],[End Date]],lstHolidays)</f>
        <v>1</v>
      </c>
      <c r="M3109" s="27"/>
    </row>
    <row r="3110" spans="1:13" ht="30" customHeight="1" x14ac:dyDescent="0.3">
      <c r="A3110" s="27">
        <f t="shared" si="22"/>
        <v>1464</v>
      </c>
      <c r="B3110" s="31">
        <v>44922</v>
      </c>
      <c r="C3110" s="31">
        <v>44851</v>
      </c>
      <c r="D3110" s="19" t="s">
        <v>472</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57" t="s">
        <v>82</v>
      </c>
      <c r="K3110" s="51" t="str">
        <f ca="1">LeaveTracker[[#This Row],[Days]]&amp;" "&amp;LeaveTracker[[#This Row],[Type of Leave]]</f>
        <v>1 VL</v>
      </c>
      <c r="L3110" s="23">
        <f ca="1">NETWORKDAYS(LeaveTracker[[#This Row],[Start Date]],LeaveTracker[[#This Row],[End Date]],lstHolidays)</f>
        <v>1</v>
      </c>
      <c r="M3110" s="27"/>
    </row>
    <row r="3111" spans="1:13" ht="30" customHeight="1" x14ac:dyDescent="0.3">
      <c r="A3111" s="27">
        <f t="shared" si="22"/>
        <v>1465</v>
      </c>
      <c r="B3111" s="31">
        <v>44922</v>
      </c>
      <c r="C3111" s="31">
        <v>44867</v>
      </c>
      <c r="D3111" s="19" t="s">
        <v>468</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57" t="s">
        <v>81</v>
      </c>
      <c r="K3111" s="51" t="str">
        <f ca="1">LeaveTracker[[#This Row],[Days]]&amp;" "&amp;LeaveTracker[[#This Row],[Type of Leave]]</f>
        <v>1 SL</v>
      </c>
      <c r="L3111" s="23">
        <f ca="1">NETWORKDAYS(LeaveTracker[[#This Row],[Start Date]],LeaveTracker[[#This Row],[End Date]],lstHolidays)</f>
        <v>1</v>
      </c>
      <c r="M3111" s="27"/>
    </row>
    <row r="3112" spans="1:13" ht="30" customHeight="1" x14ac:dyDescent="0.3">
      <c r="A3112" s="27">
        <v>1465</v>
      </c>
      <c r="B3112" s="31">
        <v>44922</v>
      </c>
      <c r="C3112" s="31">
        <v>44867</v>
      </c>
      <c r="D3112" s="19" t="s">
        <v>468</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57" t="s">
        <v>81</v>
      </c>
      <c r="K3112" s="51" t="str">
        <f ca="1">LeaveTracker[[#This Row],[Days]]&amp;" "&amp;LeaveTracker[[#This Row],[Type of Leave]]</f>
        <v>1 SL</v>
      </c>
      <c r="L3112" s="23">
        <f ca="1">NETWORKDAYS(LeaveTracker[[#This Row],[Start Date]],LeaveTracker[[#This Row],[End Date]],lstHolidays)</f>
        <v>1</v>
      </c>
      <c r="M3112" s="27"/>
    </row>
    <row r="3113" spans="1:13" ht="30" customHeight="1" x14ac:dyDescent="0.3">
      <c r="A3113" s="27">
        <f t="shared" si="22"/>
        <v>1466</v>
      </c>
      <c r="B3113" s="31">
        <v>44922</v>
      </c>
      <c r="C3113" s="31">
        <v>44846</v>
      </c>
      <c r="D3113" s="19" t="s">
        <v>466</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57" t="s">
        <v>81</v>
      </c>
      <c r="K3113" s="51" t="str">
        <f ca="1">LeaveTracker[[#This Row],[Days]]&amp;" "&amp;LeaveTracker[[#This Row],[Type of Leave]]</f>
        <v>3 SL</v>
      </c>
      <c r="L3113" s="23">
        <f ca="1">NETWORKDAYS(LeaveTracker[[#This Row],[Start Date]],LeaveTracker[[#This Row],[End Date]],lstHolidays)</f>
        <v>3</v>
      </c>
      <c r="M3113" s="27"/>
    </row>
    <row r="3114" spans="1:13" ht="30" customHeight="1" x14ac:dyDescent="0.3">
      <c r="A3114" s="27">
        <f t="shared" si="22"/>
        <v>1467</v>
      </c>
      <c r="B3114" s="31">
        <v>44922</v>
      </c>
      <c r="C3114" s="31">
        <v>44840</v>
      </c>
      <c r="D3114" s="19" t="s">
        <v>466</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57" t="s">
        <v>82</v>
      </c>
      <c r="K3114" s="51" t="str">
        <f ca="1">LeaveTracker[[#This Row],[Days]]&amp;" "&amp;LeaveTracker[[#This Row],[Type of Leave]]</f>
        <v>1 VL</v>
      </c>
      <c r="L3114" s="23">
        <f ca="1">NETWORKDAYS(LeaveTracker[[#This Row],[Start Date]],LeaveTracker[[#This Row],[End Date]],lstHolidays)</f>
        <v>1</v>
      </c>
      <c r="M3114" s="27"/>
    </row>
    <row r="3115" spans="1:13" ht="30" customHeight="1" x14ac:dyDescent="0.3">
      <c r="A3115" s="27">
        <f t="shared" si="22"/>
        <v>1468</v>
      </c>
      <c r="B3115" s="31">
        <v>44922</v>
      </c>
      <c r="C3115" s="31">
        <v>44847</v>
      </c>
      <c r="D3115" s="19" t="s">
        <v>466</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57" t="s">
        <v>82</v>
      </c>
      <c r="K3115" s="51" t="str">
        <f ca="1">LeaveTracker[[#This Row],[Days]]&amp;" "&amp;LeaveTracker[[#This Row],[Type of Leave]]</f>
        <v>1 VL</v>
      </c>
      <c r="L3115" s="23">
        <f ca="1">NETWORKDAYS(LeaveTracker[[#This Row],[Start Date]],LeaveTracker[[#This Row],[End Date]],lstHolidays)</f>
        <v>1</v>
      </c>
      <c r="M3115" s="27"/>
    </row>
    <row r="3116" spans="1:13" ht="30" customHeight="1" x14ac:dyDescent="0.3">
      <c r="A3116" s="27">
        <f t="shared" si="22"/>
        <v>1469</v>
      </c>
      <c r="B3116" s="31">
        <v>44922</v>
      </c>
      <c r="C3116" s="31">
        <v>44851</v>
      </c>
      <c r="D3116" s="19" t="s">
        <v>472</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57" t="s">
        <v>81</v>
      </c>
      <c r="K3116" s="51" t="str">
        <f ca="1">LeaveTracker[[#This Row],[Days]]&amp;" "&amp;LeaveTracker[[#This Row],[Type of Leave]]</f>
        <v>1 SL</v>
      </c>
      <c r="L3116" s="23">
        <f ca="1">NETWORKDAYS(LeaveTracker[[#This Row],[Start Date]],LeaveTracker[[#This Row],[End Date]],lstHolidays)</f>
        <v>1</v>
      </c>
      <c r="M3116" s="27"/>
    </row>
    <row r="3117" spans="1:13" ht="30" customHeight="1" x14ac:dyDescent="0.3">
      <c r="A3117" s="27">
        <f t="shared" si="22"/>
        <v>1470</v>
      </c>
      <c r="B3117" s="31">
        <v>44922</v>
      </c>
      <c r="C3117" s="31">
        <v>44851</v>
      </c>
      <c r="D3117" s="19" t="s">
        <v>468</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57" t="s">
        <v>299</v>
      </c>
      <c r="J3117" s="43" t="s">
        <v>1006</v>
      </c>
      <c r="K3117" s="51" t="str">
        <f ca="1">LeaveTracker[[#This Row],[Days]]&amp;" "&amp;LeaveTracker[[#This Row],[Type of Leave]]</f>
        <v>1 OTHER</v>
      </c>
      <c r="L3117" s="23">
        <f ca="1">NETWORKDAYS(LeaveTracker[[#This Row],[Start Date]],LeaveTracker[[#This Row],[End Date]],lstHolidays)</f>
        <v>1</v>
      </c>
      <c r="M3117" s="27"/>
    </row>
    <row r="3118" spans="1:13" ht="30" customHeight="1" x14ac:dyDescent="0.3">
      <c r="A3118" s="27">
        <f t="shared" si="22"/>
        <v>1471</v>
      </c>
      <c r="B3118" s="31">
        <v>44922</v>
      </c>
      <c r="C3118" s="31">
        <v>44781</v>
      </c>
      <c r="D3118" s="19" t="s">
        <v>685</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57" t="s">
        <v>81</v>
      </c>
      <c r="K3118" s="51" t="str">
        <f ca="1">LeaveTracker[[#This Row],[Days]]&amp;" "&amp;LeaveTracker[[#This Row],[Type of Leave]]</f>
        <v>1 SL</v>
      </c>
      <c r="L3118" s="23">
        <f ca="1">NETWORKDAYS(LeaveTracker[[#This Row],[Start Date]],LeaveTracker[[#This Row],[End Date]],lstHolidays)</f>
        <v>1</v>
      </c>
      <c r="M3118" s="27"/>
    </row>
    <row r="3119" spans="1:13" ht="30" customHeight="1" x14ac:dyDescent="0.3">
      <c r="A3119" s="27">
        <f t="shared" si="22"/>
        <v>1472</v>
      </c>
      <c r="B3119" s="31">
        <v>44922</v>
      </c>
      <c r="C3119" s="31">
        <v>44832</v>
      </c>
      <c r="D3119" s="19" t="s">
        <v>685</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57" t="s">
        <v>81</v>
      </c>
      <c r="K3119" s="51" t="str">
        <f ca="1">LeaveTracker[[#This Row],[Days]]&amp;" "&amp;LeaveTracker[[#This Row],[Type of Leave]]</f>
        <v>1 SL</v>
      </c>
      <c r="L3119" s="23">
        <f ca="1">NETWORKDAYS(LeaveTracker[[#This Row],[Start Date]],LeaveTracker[[#This Row],[End Date]],lstHolidays)</f>
        <v>1</v>
      </c>
      <c r="M3119" s="27"/>
    </row>
    <row r="3120" spans="1:13" ht="30" customHeight="1" x14ac:dyDescent="0.3">
      <c r="A3120" s="27">
        <f t="shared" si="22"/>
        <v>1473</v>
      </c>
      <c r="B3120" s="31">
        <v>44922</v>
      </c>
      <c r="C3120" s="31">
        <v>44809</v>
      </c>
      <c r="D3120" s="19" t="s">
        <v>685</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57" t="s">
        <v>299</v>
      </c>
      <c r="J3120" s="43" t="s">
        <v>1006</v>
      </c>
      <c r="K3120" s="51" t="str">
        <f ca="1">LeaveTracker[[#This Row],[Days]]&amp;" "&amp;LeaveTracker[[#This Row],[Type of Leave]]</f>
        <v>1 OTHER</v>
      </c>
      <c r="L3120" s="23">
        <f ca="1">NETWORKDAYS(LeaveTracker[[#This Row],[Start Date]],LeaveTracker[[#This Row],[End Date]],lstHolidays)</f>
        <v>1</v>
      </c>
      <c r="M3120" s="27"/>
    </row>
    <row r="3121" spans="1:13" ht="30" customHeight="1" x14ac:dyDescent="0.3">
      <c r="A3121" s="27">
        <f t="shared" si="22"/>
        <v>1474</v>
      </c>
      <c r="B3121" s="31">
        <v>44922</v>
      </c>
      <c r="C3121" s="31">
        <v>44893</v>
      </c>
      <c r="D3121" s="19" t="s">
        <v>1024</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57" t="s">
        <v>82</v>
      </c>
      <c r="K3121" s="51" t="str">
        <f ca="1">LeaveTracker[[#This Row],[Days]]&amp;" "&amp;LeaveTracker[[#This Row],[Type of Leave]]</f>
        <v>14 VL</v>
      </c>
      <c r="L3121" s="23">
        <f ca="1">NETWORKDAYS(LeaveTracker[[#This Row],[Start Date]],LeaveTracker[[#This Row],[End Date]],lstHolidays)</f>
        <v>14</v>
      </c>
      <c r="M3121" s="27"/>
    </row>
    <row r="3122" spans="1:13" ht="30" customHeight="1" x14ac:dyDescent="0.3">
      <c r="A3122" s="27">
        <f t="shared" si="22"/>
        <v>1475</v>
      </c>
      <c r="B3122" s="31">
        <v>44922</v>
      </c>
      <c r="C3122" s="31">
        <v>44862</v>
      </c>
      <c r="D3122" s="19" t="s">
        <v>1024</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57" t="s">
        <v>82</v>
      </c>
      <c r="K3122" s="51" t="str">
        <f ca="1">LeaveTracker[[#This Row],[Days]]&amp;" "&amp;LeaveTracker[[#This Row],[Type of Leave]]</f>
        <v>1 VL</v>
      </c>
      <c r="L3122" s="23">
        <f ca="1">NETWORKDAYS(LeaveTracker[[#This Row],[Start Date]],LeaveTracker[[#This Row],[End Date]],lstHolidays)</f>
        <v>1</v>
      </c>
      <c r="M3122" s="27"/>
    </row>
    <row r="3123" spans="1:13" ht="30" customHeight="1" x14ac:dyDescent="0.3">
      <c r="A3123" s="27">
        <f t="shared" si="22"/>
        <v>1476</v>
      </c>
      <c r="B3123" s="31">
        <v>44922</v>
      </c>
      <c r="C3123" s="31">
        <v>44848</v>
      </c>
      <c r="D3123" s="19" t="s">
        <v>1024</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57" t="s">
        <v>82</v>
      </c>
      <c r="J3123" s="43" t="s">
        <v>1007</v>
      </c>
      <c r="K3123" s="51" t="str">
        <f ca="1">LeaveTracker[[#This Row],[Days]]&amp;" "&amp;LeaveTracker[[#This Row],[Type of Leave]]</f>
        <v>2 VL</v>
      </c>
      <c r="L3123" s="23">
        <f ca="1">NETWORKDAYS(LeaveTracker[[#This Row],[Start Date]],LeaveTracker[[#This Row],[End Date]],lstHolidays)</f>
        <v>2</v>
      </c>
      <c r="M3123" s="27"/>
    </row>
    <row r="3124" spans="1:13" ht="30" customHeight="1" x14ac:dyDescent="0.3">
      <c r="A3124" s="27">
        <f t="shared" si="22"/>
        <v>1477</v>
      </c>
      <c r="B3124" s="31">
        <v>44922</v>
      </c>
      <c r="C3124" s="31">
        <v>44922</v>
      </c>
      <c r="D3124" s="19" t="s">
        <v>1024</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57" t="s">
        <v>81</v>
      </c>
      <c r="K3124" s="51" t="str">
        <f ca="1">LeaveTracker[[#This Row],[Days]]&amp;" "&amp;LeaveTracker[[#This Row],[Type of Leave]]</f>
        <v>1 SL</v>
      </c>
      <c r="L3124" s="23">
        <f ca="1">NETWORKDAYS(LeaveTracker[[#This Row],[Start Date]],LeaveTracker[[#This Row],[End Date]],lstHolidays)</f>
        <v>1</v>
      </c>
      <c r="M3124" s="27"/>
    </row>
    <row r="3125" spans="1:13" ht="30" customHeight="1" x14ac:dyDescent="0.3">
      <c r="A3125" s="27">
        <f t="shared" si="22"/>
        <v>1478</v>
      </c>
      <c r="B3125" s="31">
        <v>44922</v>
      </c>
      <c r="C3125" s="31">
        <v>44818</v>
      </c>
      <c r="D3125" s="19" t="s">
        <v>1024</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57" t="s">
        <v>81</v>
      </c>
      <c r="K3125" s="51" t="str">
        <f ca="1">LeaveTracker[[#This Row],[Days]]&amp;" "&amp;LeaveTracker[[#This Row],[Type of Leave]]</f>
        <v>2 SL</v>
      </c>
      <c r="L3125" s="23">
        <f ca="1">NETWORKDAYS(LeaveTracker[[#This Row],[Start Date]],LeaveTracker[[#This Row],[End Date]],lstHolidays)</f>
        <v>2</v>
      </c>
      <c r="M3125" s="27"/>
    </row>
    <row r="3126" spans="1:13" ht="30" customHeight="1" x14ac:dyDescent="0.3">
      <c r="A3126" s="27">
        <f t="shared" si="22"/>
        <v>1479</v>
      </c>
      <c r="B3126" s="31">
        <v>44922</v>
      </c>
      <c r="C3126" s="31">
        <v>44884</v>
      </c>
      <c r="D3126" s="19" t="s">
        <v>1862</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57" t="s">
        <v>81</v>
      </c>
      <c r="K3126" s="51" t="str">
        <f ca="1">LeaveTracker[[#This Row],[Days]]&amp;" "&amp;LeaveTracker[[#This Row],[Type of Leave]]</f>
        <v>1 SL</v>
      </c>
      <c r="L3126" s="23">
        <f ca="1">NETWORKDAYS(LeaveTracker[[#This Row],[Start Date]],LeaveTracker[[#This Row],[End Date]],lstHolidays)</f>
        <v>1</v>
      </c>
      <c r="M3126" s="27"/>
    </row>
    <row r="3127" spans="1:13" ht="30" customHeight="1" x14ac:dyDescent="0.3">
      <c r="A3127" s="27">
        <f t="shared" si="22"/>
        <v>1480</v>
      </c>
      <c r="B3127" s="31">
        <v>44922</v>
      </c>
      <c r="C3127" s="24">
        <v>44874</v>
      </c>
      <c r="D3127" s="19" t="s">
        <v>1877</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57" t="s">
        <v>299</v>
      </c>
      <c r="J3127" s="43" t="s">
        <v>1239</v>
      </c>
      <c r="K3127" s="51" t="str">
        <f ca="1">LeaveTracker[[#This Row],[Days]]&amp;" "&amp;LeaveTracker[[#This Row],[Type of Leave]]</f>
        <v>3 OTHER</v>
      </c>
      <c r="L3127" s="23">
        <f ca="1">NETWORKDAYS(LeaveTracker[[#This Row],[Start Date]],LeaveTracker[[#This Row],[End Date]],lstHolidays)</f>
        <v>3</v>
      </c>
      <c r="M3127" s="27"/>
    </row>
    <row r="3128" spans="1:13" ht="30" customHeight="1" x14ac:dyDescent="0.3">
      <c r="A3128" s="27">
        <f t="shared" si="22"/>
        <v>1481</v>
      </c>
      <c r="B3128" s="31">
        <v>44922</v>
      </c>
      <c r="C3128" s="31">
        <v>44872</v>
      </c>
      <c r="D3128" s="19" t="s">
        <v>1112</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57" t="s">
        <v>81</v>
      </c>
      <c r="K3128" s="51" t="str">
        <f ca="1">LeaveTracker[[#This Row],[Days]]&amp;" "&amp;LeaveTracker[[#This Row],[Type of Leave]]</f>
        <v>2 SL</v>
      </c>
      <c r="L3128" s="23">
        <f ca="1">NETWORKDAYS(LeaveTracker[[#This Row],[Start Date]],LeaveTracker[[#This Row],[End Date]],lstHolidays)</f>
        <v>2</v>
      </c>
      <c r="M3128" s="27"/>
    </row>
    <row r="3129" spans="1:13" ht="30" customHeight="1" x14ac:dyDescent="0.3">
      <c r="A3129" s="27">
        <f t="shared" si="22"/>
        <v>1482</v>
      </c>
      <c r="B3129" s="31">
        <v>44922</v>
      </c>
      <c r="C3129" s="31">
        <v>44852</v>
      </c>
      <c r="D3129" s="19" t="s">
        <v>1112</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57" t="s">
        <v>81</v>
      </c>
      <c r="K3129" s="51" t="str">
        <f ca="1">LeaveTracker[[#This Row],[Days]]&amp;" "&amp;LeaveTracker[[#This Row],[Type of Leave]]</f>
        <v>7 SL</v>
      </c>
      <c r="L3129" s="23">
        <f ca="1">NETWORKDAYS(LeaveTracker[[#This Row],[Start Date]],LeaveTracker[[#This Row],[End Date]],lstHolidays)</f>
        <v>7</v>
      </c>
      <c r="M3129" s="27"/>
    </row>
    <row r="3130" spans="1:13" ht="30" customHeight="1" x14ac:dyDescent="0.3">
      <c r="A3130" s="27">
        <v>1482</v>
      </c>
      <c r="B3130" s="31">
        <v>44922</v>
      </c>
      <c r="C3130" s="31">
        <v>44852</v>
      </c>
      <c r="D3130" s="19" t="s">
        <v>1112</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57" t="s">
        <v>81</v>
      </c>
      <c r="K3130" s="51" t="str">
        <f>LeaveTracker[[#This Row],[Days]]&amp;" "&amp;LeaveTracker[[#This Row],[Type of Leave]]</f>
        <v>5 SL</v>
      </c>
      <c r="L3130" s="23">
        <v>5</v>
      </c>
      <c r="M3130" s="27"/>
    </row>
    <row r="3131" spans="1:13" ht="30" customHeight="1" x14ac:dyDescent="0.3">
      <c r="A3131" s="27">
        <f t="shared" ref="A3131:A3194" si="23">A3130+1</f>
        <v>1483</v>
      </c>
      <c r="B3131" s="31">
        <v>44922</v>
      </c>
      <c r="C3131" s="31">
        <v>44853</v>
      </c>
      <c r="D3131" s="19" t="s">
        <v>1112</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57" t="s">
        <v>82</v>
      </c>
      <c r="K3131" s="51" t="str">
        <f ca="1">LeaveTracker[[#This Row],[Days]]&amp;" "&amp;LeaveTracker[[#This Row],[Type of Leave]]</f>
        <v>3 VL</v>
      </c>
      <c r="L3131" s="23">
        <f ca="1">NETWORKDAYS(LeaveTracker[[#This Row],[Start Date]],LeaveTracker[[#This Row],[End Date]],lstHolidays)</f>
        <v>3</v>
      </c>
      <c r="M3131" s="27"/>
    </row>
    <row r="3132" spans="1:13" ht="30" customHeight="1" x14ac:dyDescent="0.3">
      <c r="A3132" s="27">
        <f t="shared" si="23"/>
        <v>1484</v>
      </c>
      <c r="B3132" s="31">
        <v>44922</v>
      </c>
      <c r="C3132" s="31">
        <v>44847</v>
      </c>
      <c r="D3132" s="19" t="s">
        <v>1049</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57" t="s">
        <v>81</v>
      </c>
      <c r="K3132" s="51" t="str">
        <f ca="1">LeaveTracker[[#This Row],[Days]]&amp;" "&amp;LeaveTracker[[#This Row],[Type of Leave]]</f>
        <v>0 SL</v>
      </c>
      <c r="L3132" s="23">
        <f ca="1">NETWORKDAYS(LeaveTracker[[#This Row],[Start Date]],LeaveTracker[[#This Row],[End Date]],lstHolidays)</f>
        <v>0</v>
      </c>
      <c r="M3132" s="27"/>
    </row>
    <row r="3133" spans="1:13" ht="30" customHeight="1" x14ac:dyDescent="0.3">
      <c r="A3133" s="27">
        <f t="shared" si="23"/>
        <v>1485</v>
      </c>
      <c r="B3133" s="31">
        <v>44922</v>
      </c>
      <c r="C3133" s="31">
        <v>44839</v>
      </c>
      <c r="D3133" s="19" t="s">
        <v>571</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57" t="s">
        <v>81</v>
      </c>
      <c r="K3133" s="51" t="str">
        <f ca="1">LeaveTracker[[#This Row],[Days]]&amp;" "&amp;LeaveTracker[[#This Row],[Type of Leave]]</f>
        <v>1 SL</v>
      </c>
      <c r="L3133" s="23">
        <f ca="1">NETWORKDAYS(LeaveTracker[[#This Row],[Start Date]],LeaveTracker[[#This Row],[End Date]],lstHolidays)</f>
        <v>1</v>
      </c>
      <c r="M3133" s="27"/>
    </row>
    <row r="3134" spans="1:13" ht="30" customHeight="1" x14ac:dyDescent="0.3">
      <c r="A3134" s="27">
        <f t="shared" si="23"/>
        <v>1486</v>
      </c>
      <c r="B3134" s="31">
        <v>44922</v>
      </c>
      <c r="C3134" s="31">
        <v>44887</v>
      </c>
      <c r="D3134" s="19" t="s">
        <v>571</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57" t="s">
        <v>81</v>
      </c>
      <c r="K3134" s="51" t="str">
        <f ca="1">LeaveTracker[[#This Row],[Days]]&amp;" "&amp;LeaveTracker[[#This Row],[Type of Leave]]</f>
        <v>1 SL</v>
      </c>
      <c r="L3134" s="23">
        <f ca="1">NETWORKDAYS(LeaveTracker[[#This Row],[Start Date]],LeaveTracker[[#This Row],[End Date]],lstHolidays)</f>
        <v>1</v>
      </c>
      <c r="M3134" s="27"/>
    </row>
    <row r="3135" spans="1:13" ht="30" customHeight="1" x14ac:dyDescent="0.3">
      <c r="A3135" s="27">
        <f t="shared" si="23"/>
        <v>1487</v>
      </c>
      <c r="B3135" s="31">
        <v>44922</v>
      </c>
      <c r="C3135" s="31">
        <v>44811</v>
      </c>
      <c r="D3135" s="19" t="s">
        <v>555</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57" t="s">
        <v>82</v>
      </c>
      <c r="J3135" s="43" t="s">
        <v>1007</v>
      </c>
      <c r="K3135" s="51" t="str">
        <f ca="1">LeaveTracker[[#This Row],[Days]]&amp;" "&amp;LeaveTracker[[#This Row],[Type of Leave]]</f>
        <v>3 VL</v>
      </c>
      <c r="L3135" s="23">
        <f ca="1">NETWORKDAYS(LeaveTracker[[#This Row],[Start Date]],LeaveTracker[[#This Row],[End Date]],lstHolidays)</f>
        <v>3</v>
      </c>
      <c r="M3135" s="27"/>
    </row>
    <row r="3136" spans="1:13" ht="30" customHeight="1" x14ac:dyDescent="0.3">
      <c r="A3136" s="27">
        <f t="shared" si="23"/>
        <v>1488</v>
      </c>
      <c r="B3136" s="31">
        <v>44922</v>
      </c>
      <c r="C3136" s="31">
        <v>44810</v>
      </c>
      <c r="D3136" s="19" t="s">
        <v>555</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57" t="s">
        <v>81</v>
      </c>
      <c r="K3136" s="51" t="str">
        <f ca="1">LeaveTracker[[#This Row],[Days]]&amp;" "&amp;LeaveTracker[[#This Row],[Type of Leave]]</f>
        <v>3 SL</v>
      </c>
      <c r="L3136" s="23">
        <f ca="1">NETWORKDAYS(LeaveTracker[[#This Row],[Start Date]],LeaveTracker[[#This Row],[End Date]],lstHolidays)</f>
        <v>3</v>
      </c>
      <c r="M3136" s="27"/>
    </row>
    <row r="3137" spans="1:13" ht="30" customHeight="1" x14ac:dyDescent="0.3">
      <c r="A3137" s="27">
        <f t="shared" si="23"/>
        <v>1489</v>
      </c>
      <c r="B3137" s="31">
        <v>44922</v>
      </c>
      <c r="C3137" s="31">
        <v>44795</v>
      </c>
      <c r="D3137" s="19" t="s">
        <v>561</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57" t="s">
        <v>82</v>
      </c>
      <c r="J3137" s="43" t="s">
        <v>1007</v>
      </c>
      <c r="K3137" s="51" t="str">
        <f ca="1">LeaveTracker[[#This Row],[Days]]&amp;" "&amp;LeaveTracker[[#This Row],[Type of Leave]]</f>
        <v>2 VL</v>
      </c>
      <c r="L3137" s="23">
        <f ca="1">NETWORKDAYS(LeaveTracker[[#This Row],[Start Date]],LeaveTracker[[#This Row],[End Date]],lstHolidays)</f>
        <v>2</v>
      </c>
      <c r="M3137" s="27"/>
    </row>
    <row r="3138" spans="1:13" ht="30"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57" t="s">
        <v>82</v>
      </c>
      <c r="J3138" s="43" t="s">
        <v>1007</v>
      </c>
      <c r="K3138" s="51" t="str">
        <f ca="1">LeaveTracker[[#This Row],[Days]]&amp;" "&amp;LeaveTracker[[#This Row],[Type of Leave]]</f>
        <v>1 VL</v>
      </c>
      <c r="L3138" s="23">
        <f ca="1">NETWORKDAYS(LeaveTracker[[#This Row],[Start Date]],LeaveTracker[[#This Row],[End Date]],lstHolidays)</f>
        <v>1</v>
      </c>
      <c r="M3138" s="27"/>
    </row>
    <row r="3139" spans="1:13" ht="30" customHeight="1" x14ac:dyDescent="0.3">
      <c r="A3139" s="27">
        <f t="shared" si="23"/>
        <v>1491</v>
      </c>
      <c r="B3139" s="31">
        <v>44922</v>
      </c>
      <c r="C3139" s="31">
        <v>44825</v>
      </c>
      <c r="D3139" s="19" t="s">
        <v>597</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57" t="s">
        <v>299</v>
      </c>
      <c r="J3139" s="43" t="s">
        <v>1006</v>
      </c>
      <c r="K3139" s="51" t="str">
        <f ca="1">LeaveTracker[[#This Row],[Days]]&amp;" "&amp;LeaveTracker[[#This Row],[Type of Leave]]</f>
        <v>1 OTHER</v>
      </c>
      <c r="L3139" s="23">
        <f ca="1">NETWORKDAYS(LeaveTracker[[#This Row],[Start Date]],LeaveTracker[[#This Row],[End Date]],lstHolidays)</f>
        <v>1</v>
      </c>
      <c r="M3139" s="27"/>
    </row>
    <row r="3140" spans="1:13" ht="30" customHeight="1" x14ac:dyDescent="0.3">
      <c r="A3140" s="27">
        <f t="shared" si="23"/>
        <v>1492</v>
      </c>
      <c r="B3140" s="31">
        <v>44922</v>
      </c>
      <c r="C3140" s="31">
        <v>44782</v>
      </c>
      <c r="D3140" s="19" t="s">
        <v>628</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57" t="s">
        <v>82</v>
      </c>
      <c r="K3140" s="51" t="str">
        <f ca="1">LeaveTracker[[#This Row],[Days]]&amp;" "&amp;LeaveTracker[[#This Row],[Type of Leave]]</f>
        <v>3 VL</v>
      </c>
      <c r="L3140" s="23">
        <f ca="1">NETWORKDAYS(LeaveTracker[[#This Row],[Start Date]],LeaveTracker[[#This Row],[End Date]],lstHolidays)</f>
        <v>3</v>
      </c>
      <c r="M3140" s="27"/>
    </row>
    <row r="3141" spans="1:13" ht="30" customHeight="1" x14ac:dyDescent="0.3">
      <c r="A3141" s="27">
        <f t="shared" si="23"/>
        <v>1493</v>
      </c>
      <c r="B3141" s="31">
        <v>44922</v>
      </c>
      <c r="C3141" s="31">
        <v>44795</v>
      </c>
      <c r="D3141" s="19" t="s">
        <v>601</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57" t="s">
        <v>81</v>
      </c>
      <c r="K3141" s="51" t="str">
        <f ca="1">LeaveTracker[[#This Row],[Days]]&amp;" "&amp;LeaveTracker[[#This Row],[Type of Leave]]</f>
        <v>2 SL</v>
      </c>
      <c r="L3141" s="23">
        <f ca="1">NETWORKDAYS(LeaveTracker[[#This Row],[Start Date]],LeaveTracker[[#This Row],[End Date]],lstHolidays)</f>
        <v>2</v>
      </c>
      <c r="M3141" s="27"/>
    </row>
    <row r="3142" spans="1:13" ht="30" customHeight="1" x14ac:dyDescent="0.3">
      <c r="A3142" s="27">
        <f t="shared" si="23"/>
        <v>1494</v>
      </c>
      <c r="B3142" s="31">
        <v>44922</v>
      </c>
      <c r="C3142" s="31">
        <v>44806</v>
      </c>
      <c r="D3142" s="19" t="s">
        <v>597</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57" t="s">
        <v>299</v>
      </c>
      <c r="J3142" s="43" t="s">
        <v>1006</v>
      </c>
      <c r="K3142" s="51" t="str">
        <f ca="1">LeaveTracker[[#This Row],[Days]]&amp;" "&amp;LeaveTracker[[#This Row],[Type of Leave]]</f>
        <v>1 OTHER</v>
      </c>
      <c r="L3142" s="23">
        <f ca="1">NETWORKDAYS(LeaveTracker[[#This Row],[Start Date]],LeaveTracker[[#This Row],[End Date]],lstHolidays)</f>
        <v>1</v>
      </c>
      <c r="M3142" s="27"/>
    </row>
    <row r="3143" spans="1:13" ht="30" customHeight="1" x14ac:dyDescent="0.3">
      <c r="A3143" s="27">
        <f t="shared" si="23"/>
        <v>1495</v>
      </c>
      <c r="B3143" s="31">
        <v>44922</v>
      </c>
      <c r="C3143" s="31">
        <v>44826</v>
      </c>
      <c r="D3143" s="19" t="s">
        <v>597</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57" t="s">
        <v>82</v>
      </c>
      <c r="K3143" s="51" t="str">
        <f ca="1">LeaveTracker[[#This Row],[Days]]&amp;" "&amp;LeaveTracker[[#This Row],[Type of Leave]]</f>
        <v>5 VL</v>
      </c>
      <c r="L3143" s="23">
        <f ca="1">NETWORKDAYS(LeaveTracker[[#This Row],[Start Date]],LeaveTracker[[#This Row],[End Date]],lstHolidays)</f>
        <v>5</v>
      </c>
      <c r="M3143" s="27"/>
    </row>
    <row r="3144" spans="1:13" ht="30" customHeight="1" x14ac:dyDescent="0.3">
      <c r="A3144" s="27">
        <f t="shared" si="23"/>
        <v>1496</v>
      </c>
      <c r="B3144" s="31">
        <v>44922</v>
      </c>
      <c r="C3144" s="31">
        <v>44816</v>
      </c>
      <c r="D3144" s="19" t="s">
        <v>832</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57" t="s">
        <v>82</v>
      </c>
      <c r="K3144" s="51" t="str">
        <f ca="1">LeaveTracker[[#This Row],[Days]]&amp;" "&amp;LeaveTracker[[#This Row],[Type of Leave]]</f>
        <v>1 VL</v>
      </c>
      <c r="L3144" s="23">
        <f ca="1">NETWORKDAYS(LeaveTracker[[#This Row],[Start Date]],LeaveTracker[[#This Row],[End Date]],lstHolidays)</f>
        <v>1</v>
      </c>
      <c r="M3144" s="27"/>
    </row>
    <row r="3145" spans="1:13" ht="30" customHeight="1" x14ac:dyDescent="0.3">
      <c r="A3145" s="27">
        <f t="shared" si="23"/>
        <v>1497</v>
      </c>
      <c r="B3145" s="31">
        <v>44922</v>
      </c>
      <c r="C3145" s="31">
        <v>44809</v>
      </c>
      <c r="D3145" s="19" t="s">
        <v>1997</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57" t="s">
        <v>299</v>
      </c>
      <c r="J3145" s="43" t="s">
        <v>1006</v>
      </c>
      <c r="K3145" s="51" t="str">
        <f ca="1">LeaveTracker[[#This Row],[Days]]&amp;" "&amp;LeaveTracker[[#This Row],[Type of Leave]]</f>
        <v>1 OTHER</v>
      </c>
      <c r="L3145" s="23">
        <f ca="1">NETWORKDAYS(LeaveTracker[[#This Row],[Start Date]],LeaveTracker[[#This Row],[End Date]],lstHolidays)</f>
        <v>1</v>
      </c>
      <c r="M3145" s="27"/>
    </row>
    <row r="3146" spans="1:13" ht="30"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57" t="s">
        <v>82</v>
      </c>
      <c r="K3146" s="51" t="str">
        <f ca="1">LeaveTracker[[#This Row],[Days]]&amp;" "&amp;LeaveTracker[[#This Row],[Type of Leave]]</f>
        <v>1 VL</v>
      </c>
      <c r="L3146" s="23">
        <f ca="1">NETWORKDAYS(LeaveTracker[[#This Row],[Start Date]],LeaveTracker[[#This Row],[End Date]],lstHolidays)</f>
        <v>1</v>
      </c>
      <c r="M3146" s="27"/>
    </row>
    <row r="3147" spans="1:13" ht="30" customHeight="1" x14ac:dyDescent="0.3">
      <c r="A3147" s="27">
        <f t="shared" si="23"/>
        <v>1499</v>
      </c>
      <c r="B3147" s="31">
        <v>44922</v>
      </c>
      <c r="C3147" s="31">
        <v>44811</v>
      </c>
      <c r="D3147" s="19" t="s">
        <v>829</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57" t="s">
        <v>81</v>
      </c>
      <c r="K3147" s="51" t="str">
        <f ca="1">LeaveTracker[[#This Row],[Days]]&amp;" "&amp;LeaveTracker[[#This Row],[Type of Leave]]</f>
        <v>1 SL</v>
      </c>
      <c r="L3147" s="23">
        <f ca="1">NETWORKDAYS(LeaveTracker[[#This Row],[Start Date]],LeaveTracker[[#This Row],[End Date]],lstHolidays)</f>
        <v>1</v>
      </c>
      <c r="M3147" s="27"/>
    </row>
    <row r="3148" spans="1:13" ht="30" customHeight="1" x14ac:dyDescent="0.3">
      <c r="A3148" s="27">
        <f t="shared" si="23"/>
        <v>1500</v>
      </c>
      <c r="B3148" s="31">
        <v>44922</v>
      </c>
      <c r="C3148" s="31">
        <v>44774</v>
      </c>
      <c r="D3148" s="19" t="s">
        <v>829</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57" t="s">
        <v>81</v>
      </c>
      <c r="K3148" s="51" t="str">
        <f ca="1">LeaveTracker[[#This Row],[Days]]&amp;" "&amp;LeaveTracker[[#This Row],[Type of Leave]]</f>
        <v>1 SL</v>
      </c>
      <c r="L3148" s="23">
        <f ca="1">NETWORKDAYS(LeaveTracker[[#This Row],[Start Date]],LeaveTracker[[#This Row],[End Date]],lstHolidays)</f>
        <v>1</v>
      </c>
      <c r="M3148" s="27"/>
    </row>
    <row r="3149" spans="1:13" ht="30" customHeight="1" x14ac:dyDescent="0.3">
      <c r="A3149" s="27">
        <f t="shared" si="23"/>
        <v>1501</v>
      </c>
      <c r="B3149" s="31">
        <v>44922</v>
      </c>
      <c r="C3149" s="31">
        <v>44922</v>
      </c>
      <c r="D3149" s="19" t="s">
        <v>690</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57" t="s">
        <v>82</v>
      </c>
      <c r="J3149" s="43" t="s">
        <v>1007</v>
      </c>
      <c r="K3149" s="51" t="str">
        <f ca="1">LeaveTracker[[#This Row],[Days]]&amp;" "&amp;LeaveTracker[[#This Row],[Type of Leave]]</f>
        <v>3 VL</v>
      </c>
      <c r="L3149" s="23">
        <f ca="1">NETWORKDAYS(LeaveTracker[[#This Row],[Start Date]],LeaveTracker[[#This Row],[End Date]],lstHolidays)</f>
        <v>3</v>
      </c>
      <c r="M3149" s="27"/>
    </row>
    <row r="3150" spans="1:13" ht="30" customHeight="1" x14ac:dyDescent="0.3">
      <c r="A3150" s="27">
        <f t="shared" si="23"/>
        <v>1502</v>
      </c>
      <c r="B3150" s="31">
        <v>44922</v>
      </c>
      <c r="C3150" s="31">
        <v>44922</v>
      </c>
      <c r="D3150" s="19" t="s">
        <v>690</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57" t="s">
        <v>299</v>
      </c>
      <c r="J3150" s="43" t="s">
        <v>1006</v>
      </c>
      <c r="K3150" s="51" t="str">
        <f ca="1">LeaveTracker[[#This Row],[Days]]&amp;" "&amp;LeaveTracker[[#This Row],[Type of Leave]]</f>
        <v>0 OTHER</v>
      </c>
      <c r="L3150" s="23">
        <f ca="1">NETWORKDAYS(LeaveTracker[[#This Row],[Start Date]],LeaveTracker[[#This Row],[End Date]],lstHolidays)</f>
        <v>0</v>
      </c>
      <c r="M3150" s="27"/>
    </row>
    <row r="3151" spans="1:13" ht="30" customHeight="1" x14ac:dyDescent="0.3">
      <c r="A3151" s="27">
        <f t="shared" si="23"/>
        <v>1503</v>
      </c>
      <c r="B3151" s="31">
        <v>44922</v>
      </c>
      <c r="C3151" s="31">
        <v>44856</v>
      </c>
      <c r="D3151" s="19" t="s">
        <v>829</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57" t="s">
        <v>81</v>
      </c>
      <c r="K3151" s="51" t="str">
        <f ca="1">LeaveTracker[[#This Row],[Days]]&amp;" "&amp;LeaveTracker[[#This Row],[Type of Leave]]</f>
        <v>2 SL</v>
      </c>
      <c r="L3151" s="23">
        <f ca="1">NETWORKDAYS(LeaveTracker[[#This Row],[Start Date]],LeaveTracker[[#This Row],[End Date]],lstHolidays)</f>
        <v>2</v>
      </c>
      <c r="M3151" s="27"/>
    </row>
    <row r="3152" spans="1:13" ht="30" customHeight="1" x14ac:dyDescent="0.3">
      <c r="A3152" s="27">
        <f t="shared" si="23"/>
        <v>1504</v>
      </c>
      <c r="B3152" s="31">
        <v>44922</v>
      </c>
      <c r="C3152" s="31">
        <v>44853</v>
      </c>
      <c r="D3152" s="19" t="s">
        <v>829</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57" t="s">
        <v>299</v>
      </c>
      <c r="J3152" s="43" t="s">
        <v>1239</v>
      </c>
      <c r="K3152" s="51" t="str">
        <f ca="1">LeaveTracker[[#This Row],[Days]]&amp;" "&amp;LeaveTracker[[#This Row],[Type of Leave]]</f>
        <v>5 OTHER</v>
      </c>
      <c r="L3152" s="23">
        <f ca="1">NETWORKDAYS(LeaveTracker[[#This Row],[Start Date]],LeaveTracker[[#This Row],[End Date]],lstHolidays)</f>
        <v>5</v>
      </c>
      <c r="M3152" s="27"/>
    </row>
    <row r="3153" spans="1:13" ht="30" customHeight="1" x14ac:dyDescent="0.3">
      <c r="A3153" s="27">
        <f t="shared" si="23"/>
        <v>1505</v>
      </c>
      <c r="B3153" s="31">
        <v>44922</v>
      </c>
      <c r="C3153" s="31">
        <v>44868</v>
      </c>
      <c r="D3153" s="19" t="s">
        <v>812</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57" t="s">
        <v>81</v>
      </c>
      <c r="K3153" s="51" t="str">
        <f ca="1">LeaveTracker[[#This Row],[Days]]&amp;" "&amp;LeaveTracker[[#This Row],[Type of Leave]]</f>
        <v>10 SL</v>
      </c>
      <c r="L3153" s="23">
        <f ca="1">NETWORKDAYS(LeaveTracker[[#This Row],[Start Date]],LeaveTracker[[#This Row],[End Date]],lstHolidays)</f>
        <v>10</v>
      </c>
      <c r="M3153" s="27"/>
    </row>
    <row r="3154" spans="1:13" ht="30" customHeight="1" x14ac:dyDescent="0.3">
      <c r="A3154" s="27">
        <f t="shared" si="23"/>
        <v>1506</v>
      </c>
      <c r="B3154" s="31">
        <v>44922</v>
      </c>
      <c r="C3154" s="31">
        <v>44868</v>
      </c>
      <c r="D3154" s="19" t="s">
        <v>690</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57" t="s">
        <v>81</v>
      </c>
      <c r="K3154" s="51" t="str">
        <f ca="1">LeaveTracker[[#This Row],[Days]]&amp;" "&amp;LeaveTracker[[#This Row],[Type of Leave]]</f>
        <v>0 SL</v>
      </c>
      <c r="L3154" s="23">
        <f ca="1">NETWORKDAYS(LeaveTracker[[#This Row],[Start Date]],LeaveTracker[[#This Row],[End Date]],lstHolidays)</f>
        <v>0</v>
      </c>
      <c r="M3154" s="27"/>
    </row>
    <row r="3155" spans="1:13" ht="30" customHeight="1" x14ac:dyDescent="0.3">
      <c r="A3155" s="27">
        <f t="shared" si="23"/>
        <v>1507</v>
      </c>
      <c r="B3155" s="31">
        <v>44922</v>
      </c>
      <c r="C3155" s="31">
        <v>44819</v>
      </c>
      <c r="D3155" s="19" t="s">
        <v>346</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57" t="s">
        <v>82</v>
      </c>
      <c r="K3155" s="51" t="str">
        <f ca="1">LeaveTracker[[#This Row],[Days]]&amp;" "&amp;LeaveTracker[[#This Row],[Type of Leave]]</f>
        <v>2 VL</v>
      </c>
      <c r="L3155" s="23">
        <f ca="1">NETWORKDAYS(LeaveTracker[[#This Row],[Start Date]],LeaveTracker[[#This Row],[End Date]],lstHolidays)</f>
        <v>2</v>
      </c>
      <c r="M3155" s="27"/>
    </row>
    <row r="3156" spans="1:13" ht="30" customHeight="1" x14ac:dyDescent="0.3">
      <c r="A3156" s="27">
        <f t="shared" si="23"/>
        <v>1508</v>
      </c>
      <c r="B3156" s="31">
        <v>44922</v>
      </c>
      <c r="C3156" s="31">
        <v>44825</v>
      </c>
      <c r="D3156" s="19" t="s">
        <v>1047</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57" t="s">
        <v>81</v>
      </c>
      <c r="K3156" s="51" t="str">
        <f ca="1">LeaveTracker[[#This Row],[Days]]&amp;" "&amp;LeaveTracker[[#This Row],[Type of Leave]]</f>
        <v>0 SL</v>
      </c>
      <c r="L3156" s="23">
        <f ca="1">NETWORKDAYS(LeaveTracker[[#This Row],[Start Date]],LeaveTracker[[#This Row],[End Date]],lstHolidays)</f>
        <v>0</v>
      </c>
      <c r="M3156" s="27"/>
    </row>
    <row r="3157" spans="1:13" ht="30" customHeight="1" x14ac:dyDescent="0.3">
      <c r="A3157" s="27">
        <f t="shared" si="23"/>
        <v>1509</v>
      </c>
      <c r="B3157" s="31">
        <v>44922</v>
      </c>
      <c r="C3157" s="31">
        <v>44785</v>
      </c>
      <c r="D3157" s="19" t="s">
        <v>899</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57" t="s">
        <v>81</v>
      </c>
      <c r="K3157" s="51" t="str">
        <f ca="1">LeaveTracker[[#This Row],[Days]]&amp;" "&amp;LeaveTracker[[#This Row],[Type of Leave]]</f>
        <v>3 SL</v>
      </c>
      <c r="L3157" s="23">
        <f ca="1">NETWORKDAYS(LeaveTracker[[#This Row],[Start Date]],LeaveTracker[[#This Row],[End Date]],lstHolidays)</f>
        <v>3</v>
      </c>
      <c r="M3157" s="27"/>
    </row>
    <row r="3158" spans="1:13" ht="30" customHeight="1" x14ac:dyDescent="0.3">
      <c r="A3158" s="27">
        <f t="shared" si="23"/>
        <v>1510</v>
      </c>
      <c r="B3158" s="31">
        <v>44922</v>
      </c>
      <c r="C3158" s="31">
        <v>44819</v>
      </c>
      <c r="D3158" s="19" t="s">
        <v>899</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57" t="s">
        <v>81</v>
      </c>
      <c r="K3158" s="51" t="str">
        <f ca="1">LeaveTracker[[#This Row],[Days]]&amp;" "&amp;LeaveTracker[[#This Row],[Type of Leave]]</f>
        <v>4 SL</v>
      </c>
      <c r="L3158" s="23">
        <f ca="1">NETWORKDAYS(LeaveTracker[[#This Row],[Start Date]],LeaveTracker[[#This Row],[End Date]],lstHolidays)</f>
        <v>4</v>
      </c>
      <c r="M3158" s="27"/>
    </row>
    <row r="3159" spans="1:13" ht="30" customHeight="1" x14ac:dyDescent="0.3">
      <c r="A3159" s="27">
        <f t="shared" si="23"/>
        <v>1511</v>
      </c>
      <c r="B3159" s="31">
        <v>44922</v>
      </c>
      <c r="C3159" s="31">
        <v>44888</v>
      </c>
      <c r="D3159" s="19" t="s">
        <v>384</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57" t="s">
        <v>82</v>
      </c>
      <c r="K3159" s="51" t="str">
        <f ca="1">LeaveTracker[[#This Row],[Days]]&amp;" "&amp;LeaveTracker[[#This Row],[Type of Leave]]</f>
        <v>2 VL</v>
      </c>
      <c r="L3159" s="23">
        <f ca="1">NETWORKDAYS(LeaveTracker[[#This Row],[Start Date]],LeaveTracker[[#This Row],[End Date]],lstHolidays)</f>
        <v>2</v>
      </c>
      <c r="M3159" s="27"/>
    </row>
    <row r="3160" spans="1:13" ht="30" customHeight="1" x14ac:dyDescent="0.3">
      <c r="A3160" s="27">
        <f t="shared" si="23"/>
        <v>1512</v>
      </c>
      <c r="B3160" s="31">
        <v>44922</v>
      </c>
      <c r="C3160" s="31">
        <v>44880</v>
      </c>
      <c r="D3160" s="19" t="s">
        <v>1994</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57" t="s">
        <v>82</v>
      </c>
      <c r="K3160" s="51" t="str">
        <f ca="1">LeaveTracker[[#This Row],[Days]]&amp;" "&amp;LeaveTracker[[#This Row],[Type of Leave]]</f>
        <v>4 VL</v>
      </c>
      <c r="L3160" s="23">
        <f ca="1">NETWORKDAYS(LeaveTracker[[#This Row],[Start Date]],LeaveTracker[[#This Row],[End Date]],lstHolidays)</f>
        <v>4</v>
      </c>
      <c r="M3160" s="27"/>
    </row>
    <row r="3161" spans="1:13" ht="30" customHeight="1" x14ac:dyDescent="0.3">
      <c r="A3161" s="27">
        <v>1512</v>
      </c>
      <c r="B3161" s="31">
        <v>44922</v>
      </c>
      <c r="C3161" s="31">
        <v>44880</v>
      </c>
      <c r="D3161" s="19" t="s">
        <v>1994</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57" t="s">
        <v>82</v>
      </c>
      <c r="K3161" s="51" t="str">
        <f ca="1">LeaveTracker[[#This Row],[Days]]&amp;" "&amp;LeaveTracker[[#This Row],[Type of Leave]]</f>
        <v>0 VL</v>
      </c>
      <c r="L3161" s="23">
        <f ca="1">NETWORKDAYS(LeaveTracker[[#This Row],[Start Date]],LeaveTracker[[#This Row],[End Date]],lstHolidays)</f>
        <v>0</v>
      </c>
      <c r="M3161" s="27"/>
    </row>
    <row r="3162" spans="1:13" ht="30" customHeight="1" x14ac:dyDescent="0.3">
      <c r="A3162" s="27">
        <f t="shared" si="23"/>
        <v>1513</v>
      </c>
      <c r="B3162" s="31">
        <v>44922</v>
      </c>
      <c r="C3162" s="31">
        <v>44872</v>
      </c>
      <c r="D3162" s="19" t="s">
        <v>775</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57" t="s">
        <v>82</v>
      </c>
      <c r="K3162" s="51" t="str">
        <f ca="1">LeaveTracker[[#This Row],[Days]]&amp;" "&amp;LeaveTracker[[#This Row],[Type of Leave]]</f>
        <v>3 VL</v>
      </c>
      <c r="L3162" s="23">
        <f ca="1">NETWORKDAYS(LeaveTracker[[#This Row],[Start Date]],LeaveTracker[[#This Row],[End Date]],lstHolidays)</f>
        <v>3</v>
      </c>
      <c r="M3162" s="27"/>
    </row>
    <row r="3163" spans="1:13" ht="30" customHeight="1" x14ac:dyDescent="0.3">
      <c r="A3163" s="27">
        <f t="shared" si="23"/>
        <v>1514</v>
      </c>
      <c r="B3163" s="31">
        <v>44922</v>
      </c>
      <c r="C3163" s="31">
        <v>44872</v>
      </c>
      <c r="D3163" s="19" t="s">
        <v>775</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57" t="s">
        <v>299</v>
      </c>
      <c r="J3163" s="43" t="s">
        <v>1006</v>
      </c>
      <c r="K3163" s="51" t="str">
        <f ca="1">LeaveTracker[[#This Row],[Days]]&amp;" "&amp;LeaveTracker[[#This Row],[Type of Leave]]</f>
        <v>0 OTHER</v>
      </c>
      <c r="L3163" s="23">
        <f ca="1">NETWORKDAYS(LeaveTracker[[#This Row],[Start Date]],LeaveTracker[[#This Row],[End Date]],lstHolidays)</f>
        <v>0</v>
      </c>
      <c r="M3163" s="27"/>
    </row>
    <row r="3164" spans="1:13" ht="30"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57" t="s">
        <v>81</v>
      </c>
      <c r="K3164" s="51" t="str">
        <f ca="1">LeaveTracker[[#This Row],[Days]]&amp;" "&amp;LeaveTracker[[#This Row],[Type of Leave]]</f>
        <v>1 SL</v>
      </c>
      <c r="L3164" s="23">
        <f ca="1">NETWORKDAYS(LeaveTracker[[#This Row],[Start Date]],LeaveTracker[[#This Row],[End Date]],lstHolidays)</f>
        <v>1</v>
      </c>
      <c r="M3164" s="27"/>
    </row>
    <row r="3165" spans="1:13" ht="30" customHeight="1" x14ac:dyDescent="0.3">
      <c r="A3165" s="27">
        <f t="shared" si="23"/>
        <v>1516</v>
      </c>
      <c r="B3165" s="31">
        <v>44922</v>
      </c>
      <c r="C3165" s="31">
        <v>44868</v>
      </c>
      <c r="D3165" s="19" t="s">
        <v>710</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57" t="s">
        <v>82</v>
      </c>
      <c r="K3165" s="51" t="str">
        <f ca="1">LeaveTracker[[#This Row],[Days]]&amp;" "&amp;LeaveTracker[[#This Row],[Type of Leave]]</f>
        <v>2 VL</v>
      </c>
      <c r="L3165" s="23">
        <f ca="1">NETWORKDAYS(LeaveTracker[[#This Row],[Start Date]],LeaveTracker[[#This Row],[End Date]],lstHolidays)</f>
        <v>2</v>
      </c>
      <c r="M3165" s="27"/>
    </row>
    <row r="3166" spans="1:13" ht="30" customHeight="1" x14ac:dyDescent="0.3">
      <c r="A3166" s="27">
        <f t="shared" si="23"/>
        <v>1517</v>
      </c>
      <c r="B3166" s="31">
        <v>44922</v>
      </c>
      <c r="C3166" s="31">
        <v>44911</v>
      </c>
      <c r="D3166" s="19" t="s">
        <v>1844</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57" t="s">
        <v>81</v>
      </c>
      <c r="K3166" s="51" t="str">
        <f ca="1">LeaveTracker[[#This Row],[Days]]&amp;" "&amp;LeaveTracker[[#This Row],[Type of Leave]]</f>
        <v>4 SL</v>
      </c>
      <c r="L3166" s="23">
        <f ca="1">NETWORKDAYS(LeaveTracker[[#This Row],[Start Date]],LeaveTracker[[#This Row],[End Date]],lstHolidays)</f>
        <v>4</v>
      </c>
      <c r="M3166" s="27"/>
    </row>
    <row r="3167" spans="1:13" ht="30" customHeight="1" x14ac:dyDescent="0.3">
      <c r="A3167" s="27">
        <f t="shared" si="23"/>
        <v>1518</v>
      </c>
      <c r="B3167" s="31">
        <v>44922</v>
      </c>
      <c r="C3167" s="31">
        <v>44887</v>
      </c>
      <c r="D3167" s="19" t="s">
        <v>1059</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57" t="s">
        <v>82</v>
      </c>
      <c r="J3167" s="43" t="s">
        <v>1007</v>
      </c>
      <c r="K3167" s="51" t="str">
        <f ca="1">LeaveTracker[[#This Row],[Days]]&amp;" "&amp;LeaveTracker[[#This Row],[Type of Leave]]</f>
        <v>1 VL</v>
      </c>
      <c r="L3167" s="23">
        <f ca="1">NETWORKDAYS(LeaveTracker[[#This Row],[Start Date]],LeaveTracker[[#This Row],[End Date]],lstHolidays)</f>
        <v>1</v>
      </c>
      <c r="M3167" s="27"/>
    </row>
    <row r="3168" spans="1:13" ht="30" customHeight="1" x14ac:dyDescent="0.3">
      <c r="A3168" s="27">
        <f t="shared" si="23"/>
        <v>1519</v>
      </c>
      <c r="B3168" s="31">
        <v>44922</v>
      </c>
      <c r="C3168" s="31">
        <v>44894</v>
      </c>
      <c r="D3168" s="19" t="s">
        <v>1059</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57" t="s">
        <v>82</v>
      </c>
      <c r="J3168" s="43" t="s">
        <v>1007</v>
      </c>
      <c r="K3168" s="51" t="str">
        <f ca="1">LeaveTracker[[#This Row],[Days]]&amp;" "&amp;LeaveTracker[[#This Row],[Type of Leave]]</f>
        <v>1 VL</v>
      </c>
      <c r="L3168" s="23">
        <f ca="1">NETWORKDAYS(LeaveTracker[[#This Row],[Start Date]],LeaveTracker[[#This Row],[End Date]],lstHolidays)</f>
        <v>1</v>
      </c>
      <c r="M3168" s="27"/>
    </row>
    <row r="3169" spans="1:13" ht="30" customHeight="1" x14ac:dyDescent="0.3">
      <c r="A3169" s="27">
        <f t="shared" si="23"/>
        <v>1520</v>
      </c>
      <c r="B3169" s="31">
        <v>44922</v>
      </c>
      <c r="C3169" s="31">
        <v>44907</v>
      </c>
      <c r="D3169" s="19" t="s">
        <v>1059</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57" t="s">
        <v>82</v>
      </c>
      <c r="K3169" s="51" t="str">
        <f ca="1">LeaveTracker[[#This Row],[Days]]&amp;" "&amp;LeaveTracker[[#This Row],[Type of Leave]]</f>
        <v>1 VL</v>
      </c>
      <c r="L3169" s="23">
        <f ca="1">NETWORKDAYS(LeaveTracker[[#This Row],[Start Date]],LeaveTracker[[#This Row],[End Date]],lstHolidays)</f>
        <v>1</v>
      </c>
      <c r="M3169" s="27"/>
    </row>
    <row r="3170" spans="1:13" ht="30" customHeight="1" x14ac:dyDescent="0.3">
      <c r="A3170" s="27">
        <f t="shared" si="23"/>
        <v>1521</v>
      </c>
      <c r="B3170" s="31">
        <v>44922</v>
      </c>
      <c r="C3170" s="31">
        <v>44897</v>
      </c>
      <c r="D3170" s="19" t="s">
        <v>398</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57" t="s">
        <v>82</v>
      </c>
      <c r="J3170" s="43" t="s">
        <v>1007</v>
      </c>
      <c r="K3170" s="51" t="str">
        <f ca="1">LeaveTracker[[#This Row],[Days]]&amp;" "&amp;LeaveTracker[[#This Row],[Type of Leave]]</f>
        <v>2 VL</v>
      </c>
      <c r="L3170" s="23">
        <f ca="1">NETWORKDAYS(LeaveTracker[[#This Row],[Start Date]],LeaveTracker[[#This Row],[End Date]],lstHolidays)</f>
        <v>2</v>
      </c>
      <c r="M3170" s="27"/>
    </row>
    <row r="3171" spans="1:13" ht="30"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57" t="s">
        <v>82</v>
      </c>
      <c r="J3171" s="43" t="s">
        <v>1007</v>
      </c>
      <c r="K3171" s="51" t="str">
        <f ca="1">LeaveTracker[[#This Row],[Days]]&amp;" "&amp;LeaveTracker[[#This Row],[Type of Leave]]</f>
        <v>1 VL</v>
      </c>
      <c r="L3171" s="23">
        <f ca="1">NETWORKDAYS(LeaveTracker[[#This Row],[Start Date]],LeaveTracker[[#This Row],[End Date]],lstHolidays)</f>
        <v>1</v>
      </c>
      <c r="M3171" s="27"/>
    </row>
    <row r="3172" spans="1:13" ht="30"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57" t="s">
        <v>82</v>
      </c>
      <c r="J3172" s="43" t="s">
        <v>1007</v>
      </c>
      <c r="K3172" s="51" t="str">
        <f ca="1">LeaveTracker[[#This Row],[Days]]&amp;" "&amp;LeaveTracker[[#This Row],[Type of Leave]]</f>
        <v>0 VL</v>
      </c>
      <c r="L3172" s="23">
        <f ca="1">NETWORKDAYS(LeaveTracker[[#This Row],[Start Date]],LeaveTracker[[#This Row],[End Date]],lstHolidays)</f>
        <v>0</v>
      </c>
      <c r="M3172" s="27"/>
    </row>
    <row r="3173" spans="1:13" ht="30"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57" t="s">
        <v>81</v>
      </c>
      <c r="K3173" s="51" t="str">
        <f ca="1">LeaveTracker[[#This Row],[Days]]&amp;" "&amp;LeaveTracker[[#This Row],[Type of Leave]]</f>
        <v>1 SL</v>
      </c>
      <c r="L3173" s="23">
        <f ca="1">NETWORKDAYS(LeaveTracker[[#This Row],[Start Date]],LeaveTracker[[#This Row],[End Date]],lstHolidays)</f>
        <v>1</v>
      </c>
      <c r="M3173" s="27"/>
    </row>
    <row r="3174" spans="1:13" ht="30" customHeight="1" x14ac:dyDescent="0.3">
      <c r="A3174" s="27">
        <f t="shared" si="23"/>
        <v>1524</v>
      </c>
      <c r="B3174" s="31">
        <v>44922</v>
      </c>
      <c r="C3174" s="31">
        <v>44897</v>
      </c>
      <c r="D3174" s="19" t="s">
        <v>413</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57" t="s">
        <v>81</v>
      </c>
      <c r="K3174" s="51" t="str">
        <f ca="1">LeaveTracker[[#This Row],[Days]]&amp;" "&amp;LeaveTracker[[#This Row],[Type of Leave]]</f>
        <v>1 SL</v>
      </c>
      <c r="L3174" s="23">
        <f ca="1">NETWORKDAYS(LeaveTracker[[#This Row],[Start Date]],LeaveTracker[[#This Row],[End Date]],lstHolidays)</f>
        <v>1</v>
      </c>
      <c r="M3174" s="27"/>
    </row>
    <row r="3175" spans="1:13" ht="30" customHeight="1" x14ac:dyDescent="0.3">
      <c r="A3175" s="27">
        <f t="shared" si="23"/>
        <v>1525</v>
      </c>
      <c r="B3175" s="31">
        <v>44922</v>
      </c>
      <c r="C3175" s="31">
        <v>44896</v>
      </c>
      <c r="D3175" s="19" t="s">
        <v>373</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57" t="s">
        <v>82</v>
      </c>
      <c r="K3175" s="51" t="str">
        <f ca="1">LeaveTracker[[#This Row],[Days]]&amp;" "&amp;LeaveTracker[[#This Row],[Type of Leave]]</f>
        <v>1 VL</v>
      </c>
      <c r="L3175" s="23">
        <f ca="1">NETWORKDAYS(LeaveTracker[[#This Row],[Start Date]],LeaveTracker[[#This Row],[End Date]],lstHolidays)</f>
        <v>1</v>
      </c>
      <c r="M3175" s="27"/>
    </row>
    <row r="3176" spans="1:13" ht="30" customHeight="1" x14ac:dyDescent="0.3">
      <c r="A3176" s="27">
        <f t="shared" si="23"/>
        <v>1526</v>
      </c>
      <c r="B3176" s="31">
        <v>44922</v>
      </c>
      <c r="C3176" s="31">
        <v>44894</v>
      </c>
      <c r="D3176" s="19" t="s">
        <v>765</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57" t="s">
        <v>81</v>
      </c>
      <c r="K3176" s="51" t="str">
        <f ca="1">LeaveTracker[[#This Row],[Days]]&amp;" "&amp;LeaveTracker[[#This Row],[Type of Leave]]</f>
        <v>1 SL</v>
      </c>
      <c r="L3176" s="23">
        <f ca="1">NETWORKDAYS(LeaveTracker[[#This Row],[Start Date]],LeaveTracker[[#This Row],[End Date]],lstHolidays)</f>
        <v>1</v>
      </c>
      <c r="M3176" s="27"/>
    </row>
    <row r="3177" spans="1:13" ht="30" customHeight="1" x14ac:dyDescent="0.3">
      <c r="A3177" s="27">
        <v>1526</v>
      </c>
      <c r="B3177" s="31">
        <v>44922</v>
      </c>
      <c r="C3177" s="31">
        <v>44894</v>
      </c>
      <c r="D3177" s="19" t="s">
        <v>765</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57" t="s">
        <v>81</v>
      </c>
      <c r="K3177" s="51" t="str">
        <f ca="1">LeaveTracker[[#This Row],[Days]]&amp;" "&amp;LeaveTracker[[#This Row],[Type of Leave]]</f>
        <v>1 SL</v>
      </c>
      <c r="L3177" s="23">
        <f ca="1">NETWORKDAYS(LeaveTracker[[#This Row],[Start Date]],LeaveTracker[[#This Row],[End Date]],lstHolidays)</f>
        <v>1</v>
      </c>
      <c r="M3177" s="27"/>
    </row>
    <row r="3178" spans="1:13" ht="30" customHeight="1" x14ac:dyDescent="0.3">
      <c r="A3178" s="27">
        <f t="shared" si="23"/>
        <v>1527</v>
      </c>
      <c r="B3178" s="31">
        <v>44922</v>
      </c>
      <c r="C3178" s="31">
        <v>44908</v>
      </c>
      <c r="D3178" s="19" t="s">
        <v>713</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57" t="s">
        <v>299</v>
      </c>
      <c r="J3178" s="43" t="s">
        <v>1006</v>
      </c>
      <c r="K3178" s="51" t="str">
        <f ca="1">LeaveTracker[[#This Row],[Days]]&amp;" "&amp;LeaveTracker[[#This Row],[Type of Leave]]</f>
        <v>1 OTHER</v>
      </c>
      <c r="L3178" s="23">
        <f ca="1">NETWORKDAYS(LeaveTracker[[#This Row],[Start Date]],LeaveTracker[[#This Row],[End Date]],lstHolidays)</f>
        <v>1</v>
      </c>
      <c r="M3178" s="27"/>
    </row>
    <row r="3179" spans="1:13" ht="30" customHeight="1" x14ac:dyDescent="0.3">
      <c r="A3179" s="27">
        <f t="shared" si="23"/>
        <v>1528</v>
      </c>
      <c r="B3179" s="31">
        <v>44922</v>
      </c>
      <c r="C3179" s="31">
        <v>44902</v>
      </c>
      <c r="D3179" s="35" t="s">
        <v>716</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57" t="s">
        <v>82</v>
      </c>
      <c r="J3179" s="43" t="s">
        <v>1007</v>
      </c>
      <c r="K3179" s="51" t="str">
        <f ca="1">LeaveTracker[[#This Row],[Days]]&amp;" "&amp;LeaveTracker[[#This Row],[Type of Leave]]</f>
        <v>1 VL</v>
      </c>
      <c r="L3179" s="23">
        <f ca="1">NETWORKDAYS(LeaveTracker[[#This Row],[Start Date]],LeaveTracker[[#This Row],[End Date]],lstHolidays)</f>
        <v>1</v>
      </c>
      <c r="M3179" s="27"/>
    </row>
    <row r="3180" spans="1:13" ht="30" customHeight="1" x14ac:dyDescent="0.3">
      <c r="A3180" s="27">
        <f t="shared" si="23"/>
        <v>1529</v>
      </c>
      <c r="B3180" s="31">
        <v>44922</v>
      </c>
      <c r="C3180" s="31">
        <v>44890</v>
      </c>
      <c r="D3180" s="35" t="s">
        <v>716</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57" t="s">
        <v>82</v>
      </c>
      <c r="J3180" s="43" t="s">
        <v>1007</v>
      </c>
      <c r="K3180" s="51" t="str">
        <f ca="1">LeaveTracker[[#This Row],[Days]]&amp;" "&amp;LeaveTracker[[#This Row],[Type of Leave]]</f>
        <v>1 VL</v>
      </c>
      <c r="L3180" s="23">
        <f ca="1">NETWORKDAYS(LeaveTracker[[#This Row],[Start Date]],LeaveTracker[[#This Row],[End Date]],lstHolidays)</f>
        <v>1</v>
      </c>
      <c r="M3180" s="27"/>
    </row>
    <row r="3181" spans="1:13" ht="30"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57" t="s">
        <v>82</v>
      </c>
      <c r="J3181" s="43" t="s">
        <v>1007</v>
      </c>
      <c r="K3181" s="51" t="str">
        <f ca="1">LeaveTracker[[#This Row],[Days]]&amp;" "&amp;LeaveTracker[[#This Row],[Type of Leave]]</f>
        <v>1 VL</v>
      </c>
      <c r="L3181" s="23">
        <f ca="1">NETWORKDAYS(LeaveTracker[[#This Row],[Start Date]],LeaveTracker[[#This Row],[End Date]],lstHolidays)</f>
        <v>1</v>
      </c>
      <c r="M3181" s="27"/>
    </row>
    <row r="3182" spans="1:13" ht="30"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57" t="s">
        <v>82</v>
      </c>
      <c r="J3182" s="43" t="s">
        <v>1007</v>
      </c>
      <c r="K3182" s="51" t="str">
        <f ca="1">LeaveTracker[[#This Row],[Days]]&amp;" "&amp;LeaveTracker[[#This Row],[Type of Leave]]</f>
        <v>1 VL</v>
      </c>
      <c r="L3182" s="23">
        <f ca="1">NETWORKDAYS(LeaveTracker[[#This Row],[Start Date]],LeaveTracker[[#This Row],[End Date]],lstHolidays)</f>
        <v>1</v>
      </c>
      <c r="M3182" s="27"/>
    </row>
    <row r="3183" spans="1:13" ht="30"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57" t="s">
        <v>82</v>
      </c>
      <c r="J3183" s="43" t="s">
        <v>1007</v>
      </c>
      <c r="K3183" s="51" t="str">
        <f ca="1">LeaveTracker[[#This Row],[Days]]&amp;" "&amp;LeaveTracker[[#This Row],[Type of Leave]]</f>
        <v>1 VL</v>
      </c>
      <c r="L3183" s="23">
        <f ca="1">NETWORKDAYS(LeaveTracker[[#This Row],[Start Date]],LeaveTracker[[#This Row],[End Date]],lstHolidays)</f>
        <v>1</v>
      </c>
      <c r="M3183" s="27"/>
    </row>
    <row r="3184" spans="1:13" ht="30"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57" t="s">
        <v>82</v>
      </c>
      <c r="J3184" s="43" t="s">
        <v>1007</v>
      </c>
      <c r="K3184" s="51" t="str">
        <f ca="1">LeaveTracker[[#This Row],[Days]]&amp;" "&amp;LeaveTracker[[#This Row],[Type of Leave]]</f>
        <v>0 VL</v>
      </c>
      <c r="L3184" s="23">
        <f ca="1">NETWORKDAYS(LeaveTracker[[#This Row],[Start Date]],LeaveTracker[[#This Row],[End Date]],lstHolidays)</f>
        <v>0</v>
      </c>
      <c r="M3184" s="27"/>
    </row>
    <row r="3185" spans="1:13" ht="30" customHeight="1" x14ac:dyDescent="0.3">
      <c r="A3185" s="27">
        <f t="shared" si="23"/>
        <v>1531</v>
      </c>
      <c r="B3185" s="31">
        <v>44922</v>
      </c>
      <c r="C3185" s="31">
        <v>44890</v>
      </c>
      <c r="D3185" s="19" t="s">
        <v>1269</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57" t="s">
        <v>82</v>
      </c>
      <c r="J3185" s="43" t="s">
        <v>1007</v>
      </c>
      <c r="K3185" s="51" t="str">
        <f ca="1">LeaveTracker[[#This Row],[Days]]&amp;" "&amp;LeaveTracker[[#This Row],[Type of Leave]]</f>
        <v>1 VL</v>
      </c>
      <c r="L3185" s="23">
        <f ca="1">NETWORKDAYS(LeaveTracker[[#This Row],[Start Date]],LeaveTracker[[#This Row],[End Date]],lstHolidays)</f>
        <v>1</v>
      </c>
      <c r="M3185" s="27"/>
    </row>
    <row r="3186" spans="1:13" ht="30" customHeight="1" x14ac:dyDescent="0.3">
      <c r="A3186" s="27">
        <v>1531</v>
      </c>
      <c r="B3186" s="31">
        <v>44922</v>
      </c>
      <c r="C3186" s="31">
        <v>44890</v>
      </c>
      <c r="D3186" s="19" t="s">
        <v>1269</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57" t="s">
        <v>82</v>
      </c>
      <c r="J3186" s="43" t="s">
        <v>1007</v>
      </c>
      <c r="K3186" s="51" t="str">
        <f ca="1">LeaveTracker[[#This Row],[Days]]&amp;" "&amp;LeaveTracker[[#This Row],[Type of Leave]]</f>
        <v>1 VL</v>
      </c>
      <c r="L3186" s="23">
        <f ca="1">NETWORKDAYS(LeaveTracker[[#This Row],[Start Date]],LeaveTracker[[#This Row],[End Date]],lstHolidays)</f>
        <v>1</v>
      </c>
      <c r="M3186" s="27"/>
    </row>
    <row r="3187" spans="1:13" ht="30" customHeight="1" x14ac:dyDescent="0.3">
      <c r="A3187" s="27">
        <v>1531</v>
      </c>
      <c r="B3187" s="31">
        <v>44922</v>
      </c>
      <c r="C3187" s="31">
        <v>44890</v>
      </c>
      <c r="D3187" s="19" t="s">
        <v>1269</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57" t="s">
        <v>82</v>
      </c>
      <c r="J3187" s="43" t="s">
        <v>1007</v>
      </c>
      <c r="K3187" s="51" t="str">
        <f ca="1">LeaveTracker[[#This Row],[Days]]&amp;" "&amp;LeaveTracker[[#This Row],[Type of Leave]]</f>
        <v>1 VL</v>
      </c>
      <c r="L3187" s="23">
        <f ca="1">NETWORKDAYS(LeaveTracker[[#This Row],[Start Date]],LeaveTracker[[#This Row],[End Date]],lstHolidays)</f>
        <v>1</v>
      </c>
      <c r="M3187" s="27"/>
    </row>
    <row r="3188" spans="1:13" ht="30" customHeight="1" x14ac:dyDescent="0.3">
      <c r="A3188" s="27">
        <v>1531</v>
      </c>
      <c r="B3188" s="31">
        <v>44922</v>
      </c>
      <c r="C3188" s="31">
        <v>44890</v>
      </c>
      <c r="D3188" s="19" t="s">
        <v>1269</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57" t="s">
        <v>82</v>
      </c>
      <c r="J3188" s="43" t="s">
        <v>1007</v>
      </c>
      <c r="K3188" s="51" t="str">
        <f ca="1">LeaveTracker[[#This Row],[Days]]&amp;" "&amp;LeaveTracker[[#This Row],[Type of Leave]]</f>
        <v>1 VL</v>
      </c>
      <c r="L3188" s="23">
        <f ca="1">NETWORKDAYS(LeaveTracker[[#This Row],[Start Date]],LeaveTracker[[#This Row],[End Date]],lstHolidays)</f>
        <v>1</v>
      </c>
      <c r="M3188" s="27"/>
    </row>
    <row r="3189" spans="1:13" ht="30" customHeight="1" x14ac:dyDescent="0.3">
      <c r="A3189" s="27">
        <v>1531</v>
      </c>
      <c r="B3189" s="31">
        <v>44922</v>
      </c>
      <c r="C3189" s="31">
        <v>44890</v>
      </c>
      <c r="D3189" s="19" t="s">
        <v>1269</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57" t="s">
        <v>82</v>
      </c>
      <c r="J3189" s="43" t="s">
        <v>1007</v>
      </c>
      <c r="K3189" s="51" t="str">
        <f ca="1">LeaveTracker[[#This Row],[Days]]&amp;" "&amp;LeaveTracker[[#This Row],[Type of Leave]]</f>
        <v>1 VL</v>
      </c>
      <c r="L3189" s="23">
        <f ca="1">NETWORKDAYS(LeaveTracker[[#This Row],[Start Date]],LeaveTracker[[#This Row],[End Date]],lstHolidays)</f>
        <v>1</v>
      </c>
      <c r="M3189" s="27"/>
    </row>
    <row r="3190" spans="1:13" ht="30" customHeight="1" x14ac:dyDescent="0.3">
      <c r="A3190" s="27">
        <f t="shared" si="23"/>
        <v>1532</v>
      </c>
      <c r="B3190" s="31">
        <v>44922</v>
      </c>
      <c r="C3190" s="31">
        <v>44890</v>
      </c>
      <c r="D3190" s="19" t="s">
        <v>614</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57" t="s">
        <v>82</v>
      </c>
      <c r="K3190" s="51" t="str">
        <f ca="1">LeaveTracker[[#This Row],[Days]]&amp;" "&amp;LeaveTracker[[#This Row],[Type of Leave]]</f>
        <v>1 VL</v>
      </c>
      <c r="L3190" s="23">
        <f ca="1">NETWORKDAYS(LeaveTracker[[#This Row],[Start Date]],LeaveTracker[[#This Row],[End Date]],lstHolidays)</f>
        <v>1</v>
      </c>
      <c r="M3190" s="27"/>
    </row>
    <row r="3191" spans="1:13" ht="30" customHeight="1" x14ac:dyDescent="0.3">
      <c r="A3191" s="27">
        <v>1532</v>
      </c>
      <c r="B3191" s="31">
        <v>44922</v>
      </c>
      <c r="C3191" s="31">
        <v>44890</v>
      </c>
      <c r="D3191" s="19" t="s">
        <v>614</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57" t="s">
        <v>82</v>
      </c>
      <c r="K3191" s="51" t="str">
        <f ca="1">LeaveTracker[[#This Row],[Days]]&amp;" "&amp;LeaveTracker[[#This Row],[Type of Leave]]</f>
        <v>1 VL</v>
      </c>
      <c r="L3191" s="23">
        <f ca="1">NETWORKDAYS(LeaveTracker[[#This Row],[Start Date]],LeaveTracker[[#This Row],[End Date]],lstHolidays)</f>
        <v>1</v>
      </c>
      <c r="M3191" s="27"/>
    </row>
    <row r="3192" spans="1:13" ht="30" customHeight="1" x14ac:dyDescent="0.3">
      <c r="A3192" s="27">
        <v>1532</v>
      </c>
      <c r="B3192" s="31">
        <v>44922</v>
      </c>
      <c r="C3192" s="31">
        <v>44890</v>
      </c>
      <c r="D3192" s="19" t="s">
        <v>614</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57" t="s">
        <v>82</v>
      </c>
      <c r="K3192" s="51" t="str">
        <f ca="1">LeaveTracker[[#This Row],[Days]]&amp;" "&amp;LeaveTracker[[#This Row],[Type of Leave]]</f>
        <v>1 VL</v>
      </c>
      <c r="L3192" s="23">
        <f ca="1">NETWORKDAYS(LeaveTracker[[#This Row],[Start Date]],LeaveTracker[[#This Row],[End Date]],lstHolidays)</f>
        <v>1</v>
      </c>
      <c r="M3192" s="27"/>
    </row>
    <row r="3193" spans="1:13" ht="30" customHeight="1" x14ac:dyDescent="0.3">
      <c r="A3193" s="27">
        <f t="shared" si="23"/>
        <v>1533</v>
      </c>
      <c r="B3193" s="31">
        <v>44922</v>
      </c>
      <c r="C3193" s="31">
        <v>44901</v>
      </c>
      <c r="D3193" s="19" t="s">
        <v>384</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57" t="s">
        <v>82</v>
      </c>
      <c r="K3193" s="51" t="str">
        <f ca="1">LeaveTracker[[#This Row],[Days]]&amp;" "&amp;LeaveTracker[[#This Row],[Type of Leave]]</f>
        <v>3 VL</v>
      </c>
      <c r="L3193" s="23">
        <f ca="1">NETWORKDAYS(LeaveTracker[[#This Row],[Start Date]],LeaveTracker[[#This Row],[End Date]],lstHolidays)</f>
        <v>3</v>
      </c>
      <c r="M3193" s="27"/>
    </row>
    <row r="3194" spans="1:13" ht="30" customHeight="1" x14ac:dyDescent="0.3">
      <c r="A3194" s="27">
        <f t="shared" si="23"/>
        <v>1534</v>
      </c>
      <c r="B3194" s="31">
        <v>44922</v>
      </c>
      <c r="C3194" s="31">
        <v>44922</v>
      </c>
      <c r="D3194" s="19" t="s">
        <v>2001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57" t="s">
        <v>82</v>
      </c>
      <c r="K3194" s="51" t="str">
        <f ca="1">LeaveTracker[[#This Row],[Days]]&amp;" "&amp;LeaveTracker[[#This Row],[Type of Leave]]</f>
        <v>4 VL</v>
      </c>
      <c r="L3194" s="23">
        <f ca="1">NETWORKDAYS(LeaveTracker[[#This Row],[Start Date]],LeaveTracker[[#This Row],[End Date]],lstHolidays)</f>
        <v>4</v>
      </c>
      <c r="M3194" s="27"/>
    </row>
    <row r="3195" spans="1:13" ht="30" customHeight="1" x14ac:dyDescent="0.3">
      <c r="A3195" s="27">
        <f t="shared" ref="A3195:A3257" si="24">A3194+1</f>
        <v>1535</v>
      </c>
      <c r="B3195" s="31">
        <v>44922</v>
      </c>
      <c r="C3195" s="31">
        <v>44895</v>
      </c>
      <c r="D3195" s="19" t="s">
        <v>899</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57" t="s">
        <v>299</v>
      </c>
      <c r="J3195" s="43" t="s">
        <v>1006</v>
      </c>
      <c r="K3195" s="51" t="str">
        <f ca="1">LeaveTracker[[#This Row],[Days]]&amp;" "&amp;LeaveTracker[[#This Row],[Type of Leave]]</f>
        <v>1 OTHER</v>
      </c>
      <c r="L3195" s="23">
        <f ca="1">NETWORKDAYS(LeaveTracker[[#This Row],[Start Date]],LeaveTracker[[#This Row],[End Date]],lstHolidays)</f>
        <v>1</v>
      </c>
      <c r="M3195" s="27"/>
    </row>
    <row r="3196" spans="1:13" ht="30" customHeight="1" x14ac:dyDescent="0.3">
      <c r="A3196" s="27">
        <f t="shared" si="24"/>
        <v>1536</v>
      </c>
      <c r="B3196" s="31">
        <v>44922</v>
      </c>
      <c r="C3196" s="31">
        <v>44895</v>
      </c>
      <c r="D3196" s="19" t="s">
        <v>899</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57" t="s">
        <v>81</v>
      </c>
      <c r="K3196" s="51" t="str">
        <f ca="1">LeaveTracker[[#This Row],[Days]]&amp;" "&amp;LeaveTracker[[#This Row],[Type of Leave]]</f>
        <v>2 SL</v>
      </c>
      <c r="L3196" s="23">
        <f ca="1">NETWORKDAYS(LeaveTracker[[#This Row],[Start Date]],LeaveTracker[[#This Row],[End Date]],lstHolidays)</f>
        <v>2</v>
      </c>
      <c r="M3196" s="27"/>
    </row>
    <row r="3197" spans="1:13" ht="30"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57" t="s">
        <v>299</v>
      </c>
      <c r="J3197" s="43" t="s">
        <v>1006</v>
      </c>
      <c r="K3197" s="51" t="str">
        <f ca="1">LeaveTracker[[#This Row],[Days]]&amp;" "&amp;LeaveTracker[[#This Row],[Type of Leave]]</f>
        <v>1 OTHER</v>
      </c>
      <c r="L3197" s="23">
        <f ca="1">NETWORKDAYS(LeaveTracker[[#This Row],[Start Date]],LeaveTracker[[#This Row],[End Date]],lstHolidays)</f>
        <v>1</v>
      </c>
      <c r="M3197" s="27"/>
    </row>
    <row r="3198" spans="1:13" ht="30"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57" t="s">
        <v>82</v>
      </c>
      <c r="K3198" s="51" t="str">
        <f ca="1">LeaveTracker[[#This Row],[Days]]&amp;" "&amp;LeaveTracker[[#This Row],[Type of Leave]]</f>
        <v>0 VL</v>
      </c>
      <c r="L3198" s="23">
        <f ca="1">NETWORKDAYS(LeaveTracker[[#This Row],[Start Date]],LeaveTracker[[#This Row],[End Date]],lstHolidays)</f>
        <v>0</v>
      </c>
      <c r="M3198" s="27"/>
    </row>
    <row r="3199" spans="1:13" ht="30"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57" t="s">
        <v>82</v>
      </c>
      <c r="K3199" s="51" t="str">
        <f ca="1">LeaveTracker[[#This Row],[Days]]&amp;" "&amp;LeaveTracker[[#This Row],[Type of Leave]]</f>
        <v>1 VL</v>
      </c>
      <c r="L3199" s="23">
        <f ca="1">NETWORKDAYS(LeaveTracker[[#This Row],[Start Date]],LeaveTracker[[#This Row],[End Date]],lstHolidays)</f>
        <v>1</v>
      </c>
      <c r="M3199" s="27"/>
    </row>
    <row r="3200" spans="1:13" ht="30"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57" t="s">
        <v>82</v>
      </c>
      <c r="K3200" s="51" t="str">
        <f ca="1">LeaveTracker[[#This Row],[Days]]&amp;" "&amp;LeaveTracker[[#This Row],[Type of Leave]]</f>
        <v>1 VL</v>
      </c>
      <c r="L3200" s="23">
        <f ca="1">NETWORKDAYS(LeaveTracker[[#This Row],[Start Date]],LeaveTracker[[#This Row],[End Date]],lstHolidays)</f>
        <v>1</v>
      </c>
      <c r="M3200" s="27"/>
    </row>
    <row r="3201" spans="1:13" ht="30"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57" t="s">
        <v>82</v>
      </c>
      <c r="K3201" s="51" t="str">
        <f ca="1">LeaveTracker[[#This Row],[Days]]&amp;" "&amp;LeaveTracker[[#This Row],[Type of Leave]]</f>
        <v>1 VL</v>
      </c>
      <c r="L3201" s="23">
        <f ca="1">NETWORKDAYS(LeaveTracker[[#This Row],[Start Date]],LeaveTracker[[#This Row],[End Date]],lstHolidays)</f>
        <v>1</v>
      </c>
      <c r="M3201" s="27"/>
    </row>
    <row r="3202" spans="1:13" ht="30" customHeight="1" x14ac:dyDescent="0.3">
      <c r="A3202" s="27">
        <f t="shared" si="24"/>
        <v>1539</v>
      </c>
      <c r="B3202" s="31">
        <v>44922</v>
      </c>
      <c r="C3202" s="31">
        <v>44897</v>
      </c>
      <c r="D3202" s="19" t="s">
        <v>678</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57" t="s">
        <v>299</v>
      </c>
      <c r="J3202" s="43" t="s">
        <v>1006</v>
      </c>
      <c r="K3202" s="51" t="str">
        <f ca="1">LeaveTracker[[#This Row],[Days]]&amp;" "&amp;LeaveTracker[[#This Row],[Type of Leave]]</f>
        <v>1 OTHER</v>
      </c>
      <c r="L3202" s="23">
        <f ca="1">NETWORKDAYS(LeaveTracker[[#This Row],[Start Date]],LeaveTracker[[#This Row],[End Date]],lstHolidays)</f>
        <v>1</v>
      </c>
      <c r="M3202" s="27"/>
    </row>
    <row r="3203" spans="1:13" ht="30" customHeight="1" x14ac:dyDescent="0.3">
      <c r="A3203" s="27">
        <f t="shared" si="24"/>
        <v>1540</v>
      </c>
      <c r="B3203" s="31">
        <v>44922</v>
      </c>
      <c r="C3203" s="31">
        <v>44898</v>
      </c>
      <c r="D3203" s="19" t="s">
        <v>589</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57" t="s">
        <v>81</v>
      </c>
      <c r="K3203" s="51" t="str">
        <f ca="1">LeaveTracker[[#This Row],[Days]]&amp;" "&amp;LeaveTracker[[#This Row],[Type of Leave]]</f>
        <v>1 SL</v>
      </c>
      <c r="L3203" s="23">
        <f ca="1">NETWORKDAYS(LeaveTracker[[#This Row],[Start Date]],LeaveTracker[[#This Row],[End Date]],lstHolidays)</f>
        <v>1</v>
      </c>
      <c r="M3203" s="27"/>
    </row>
    <row r="3204" spans="1:13" ht="30" customHeight="1" x14ac:dyDescent="0.3">
      <c r="A3204" s="27">
        <f t="shared" si="24"/>
        <v>1541</v>
      </c>
      <c r="B3204" s="31">
        <v>44922</v>
      </c>
      <c r="C3204" s="31">
        <v>44895</v>
      </c>
      <c r="D3204" s="19" t="s">
        <v>281</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57" t="s">
        <v>82</v>
      </c>
      <c r="K3204" s="51" t="str">
        <f ca="1">LeaveTracker[[#This Row],[Days]]&amp;" "&amp;LeaveTracker[[#This Row],[Type of Leave]]</f>
        <v>2 VL</v>
      </c>
      <c r="L3204" s="23">
        <f ca="1">NETWORKDAYS(LeaveTracker[[#This Row],[Start Date]],LeaveTracker[[#This Row],[End Date]],lstHolidays)</f>
        <v>2</v>
      </c>
      <c r="M3204" s="27"/>
    </row>
    <row r="3205" spans="1:13" ht="30" customHeight="1" x14ac:dyDescent="0.3">
      <c r="A3205" s="27">
        <f t="shared" si="24"/>
        <v>1542</v>
      </c>
      <c r="B3205" s="31">
        <v>44922</v>
      </c>
      <c r="C3205" s="31">
        <v>44882</v>
      </c>
      <c r="D3205" s="19" t="s">
        <v>682</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57" t="s">
        <v>82</v>
      </c>
      <c r="J3205" s="43" t="s">
        <v>1007</v>
      </c>
      <c r="K3205" s="51" t="str">
        <f ca="1">LeaveTracker[[#This Row],[Days]]&amp;" "&amp;LeaveTracker[[#This Row],[Type of Leave]]</f>
        <v>5 VL</v>
      </c>
      <c r="L3205" s="23">
        <f ca="1">NETWORKDAYS(LeaveTracker[[#This Row],[Start Date]],LeaveTracker[[#This Row],[End Date]],lstHolidays)</f>
        <v>5</v>
      </c>
      <c r="M3205" s="27"/>
    </row>
    <row r="3206" spans="1:13" ht="30" customHeight="1" x14ac:dyDescent="0.3">
      <c r="A3206" s="27">
        <f t="shared" si="24"/>
        <v>1543</v>
      </c>
      <c r="B3206" s="31">
        <v>44922</v>
      </c>
      <c r="C3206" s="31">
        <v>44875</v>
      </c>
      <c r="D3206" s="19" t="s">
        <v>682</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57" t="s">
        <v>82</v>
      </c>
      <c r="K3206" s="51" t="str">
        <f ca="1">LeaveTracker[[#This Row],[Days]]&amp;" "&amp;LeaveTracker[[#This Row],[Type of Leave]]</f>
        <v>5 VL</v>
      </c>
      <c r="L3206" s="23">
        <f ca="1">NETWORKDAYS(LeaveTracker[[#This Row],[Start Date]],LeaveTracker[[#This Row],[End Date]],lstHolidays)</f>
        <v>5</v>
      </c>
      <c r="M3206" s="27"/>
    </row>
    <row r="3207" spans="1:13" ht="30" customHeight="1" x14ac:dyDescent="0.3">
      <c r="A3207" s="27">
        <f t="shared" si="24"/>
        <v>1544</v>
      </c>
      <c r="B3207" s="31">
        <v>44922</v>
      </c>
      <c r="C3207" s="31">
        <v>44873</v>
      </c>
      <c r="D3207" s="19" t="s">
        <v>682</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57" t="s">
        <v>299</v>
      </c>
      <c r="J3207" s="43" t="s">
        <v>1006</v>
      </c>
      <c r="K3207" s="51" t="str">
        <f ca="1">LeaveTracker[[#This Row],[Days]]&amp;" "&amp;LeaveTracker[[#This Row],[Type of Leave]]</f>
        <v>2 OTHER</v>
      </c>
      <c r="L3207" s="23">
        <f ca="1">NETWORKDAYS(LeaveTracker[[#This Row],[Start Date]],LeaveTracker[[#This Row],[End Date]],lstHolidays)</f>
        <v>2</v>
      </c>
      <c r="M3207" s="27"/>
    </row>
    <row r="3208" spans="1:13" ht="30" customHeight="1" x14ac:dyDescent="0.3">
      <c r="A3208" s="27">
        <f t="shared" si="24"/>
        <v>1545</v>
      </c>
      <c r="B3208" s="31">
        <v>44922</v>
      </c>
      <c r="C3208" s="31">
        <v>44910</v>
      </c>
      <c r="D3208" s="19" t="s">
        <v>585</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57" t="s">
        <v>82</v>
      </c>
      <c r="J3208" s="43" t="s">
        <v>1007</v>
      </c>
      <c r="K3208" s="51" t="str">
        <f ca="1">LeaveTracker[[#This Row],[Days]]&amp;" "&amp;LeaveTracker[[#This Row],[Type of Leave]]</f>
        <v>1 VL</v>
      </c>
      <c r="L3208" s="23">
        <f ca="1">NETWORKDAYS(LeaveTracker[[#This Row],[Start Date]],LeaveTracker[[#This Row],[End Date]],lstHolidays)</f>
        <v>1</v>
      </c>
      <c r="M3208" s="27"/>
    </row>
    <row r="3209" spans="1:13" ht="30" customHeight="1" x14ac:dyDescent="0.3">
      <c r="A3209" s="27">
        <v>1545</v>
      </c>
      <c r="B3209" s="31">
        <v>44922</v>
      </c>
      <c r="C3209" s="31">
        <v>44910</v>
      </c>
      <c r="D3209" s="19" t="s">
        <v>585</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57" t="s">
        <v>82</v>
      </c>
      <c r="J3209" s="43" t="s">
        <v>1007</v>
      </c>
      <c r="K3209" s="51" t="str">
        <f ca="1">LeaveTracker[[#This Row],[Days]]&amp;" "&amp;LeaveTracker[[#This Row],[Type of Leave]]</f>
        <v>1 VL</v>
      </c>
      <c r="L3209" s="23">
        <f ca="1">NETWORKDAYS(LeaveTracker[[#This Row],[Start Date]],LeaveTracker[[#This Row],[End Date]],lstHolidays)</f>
        <v>1</v>
      </c>
      <c r="M3209" s="27"/>
    </row>
    <row r="3210" spans="1:13" ht="30" customHeight="1" x14ac:dyDescent="0.3">
      <c r="A3210" s="27">
        <v>1545</v>
      </c>
      <c r="B3210" s="31">
        <v>44922</v>
      </c>
      <c r="C3210" s="31">
        <v>44910</v>
      </c>
      <c r="D3210" s="19" t="s">
        <v>585</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57" t="s">
        <v>82</v>
      </c>
      <c r="J3210" s="43" t="s">
        <v>1007</v>
      </c>
      <c r="K3210" s="51" t="str">
        <f ca="1">LeaveTracker[[#This Row],[Days]]&amp;" "&amp;LeaveTracker[[#This Row],[Type of Leave]]</f>
        <v>1 VL</v>
      </c>
      <c r="L3210" s="23">
        <f ca="1">NETWORKDAYS(LeaveTracker[[#This Row],[Start Date]],LeaveTracker[[#This Row],[End Date]],lstHolidays)</f>
        <v>1</v>
      </c>
      <c r="M3210" s="27"/>
    </row>
    <row r="3211" spans="1:13" ht="30" customHeight="1" x14ac:dyDescent="0.3">
      <c r="A3211" s="27">
        <v>1545</v>
      </c>
      <c r="B3211" s="31">
        <v>44922</v>
      </c>
      <c r="C3211" s="31">
        <v>44910</v>
      </c>
      <c r="D3211" s="19" t="s">
        <v>585</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57" t="s">
        <v>82</v>
      </c>
      <c r="J3211" s="43" t="s">
        <v>1007</v>
      </c>
      <c r="K3211" s="51" t="str">
        <f ca="1">LeaveTracker[[#This Row],[Days]]&amp;" "&amp;LeaveTracker[[#This Row],[Type of Leave]]</f>
        <v>1 VL</v>
      </c>
      <c r="L3211" s="23">
        <f ca="1">NETWORKDAYS(LeaveTracker[[#This Row],[Start Date]],LeaveTracker[[#This Row],[End Date]],lstHolidays)</f>
        <v>1</v>
      </c>
      <c r="M3211" s="27"/>
    </row>
    <row r="3212" spans="1:13" ht="30" customHeight="1" x14ac:dyDescent="0.3">
      <c r="A3212" s="27">
        <v>1545</v>
      </c>
      <c r="B3212" s="31">
        <v>44922</v>
      </c>
      <c r="C3212" s="31">
        <v>44910</v>
      </c>
      <c r="D3212" s="19" t="s">
        <v>585</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57" t="s">
        <v>82</v>
      </c>
      <c r="J3212" s="43" t="s">
        <v>1007</v>
      </c>
      <c r="K3212" s="51" t="str">
        <f ca="1">LeaveTracker[[#This Row],[Days]]&amp;" "&amp;LeaveTracker[[#This Row],[Type of Leave]]</f>
        <v>1 VL</v>
      </c>
      <c r="L3212" s="23">
        <f ca="1">NETWORKDAYS(LeaveTracker[[#This Row],[Start Date]],LeaveTracker[[#This Row],[End Date]],lstHolidays)</f>
        <v>1</v>
      </c>
      <c r="M3212" s="27"/>
    </row>
    <row r="3213" spans="1:13" ht="30" customHeight="1" x14ac:dyDescent="0.3">
      <c r="A3213" s="27">
        <f t="shared" si="24"/>
        <v>1546</v>
      </c>
      <c r="B3213" s="31">
        <v>44922</v>
      </c>
      <c r="C3213" s="31">
        <v>44902</v>
      </c>
      <c r="D3213" s="19" t="s">
        <v>580</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57" t="s">
        <v>82</v>
      </c>
      <c r="J3213" s="43" t="s">
        <v>1007</v>
      </c>
      <c r="K3213" s="51" t="str">
        <f ca="1">LeaveTracker[[#This Row],[Days]]&amp;" "&amp;LeaveTracker[[#This Row],[Type of Leave]]</f>
        <v>1 VL</v>
      </c>
      <c r="L3213" s="23">
        <f ca="1">NETWORKDAYS(LeaveTracker[[#This Row],[Start Date]],LeaveTracker[[#This Row],[End Date]],lstHolidays)</f>
        <v>1</v>
      </c>
      <c r="M3213" s="27"/>
    </row>
    <row r="3214" spans="1:13" ht="30" customHeight="1" x14ac:dyDescent="0.3">
      <c r="A3214" s="27">
        <v>1546</v>
      </c>
      <c r="B3214" s="31">
        <v>44922</v>
      </c>
      <c r="C3214" s="31">
        <v>44902</v>
      </c>
      <c r="D3214" s="19" t="s">
        <v>580</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57" t="s">
        <v>82</v>
      </c>
      <c r="J3214" s="43" t="s">
        <v>1007</v>
      </c>
      <c r="K3214" s="51" t="str">
        <f ca="1">LeaveTracker[[#This Row],[Days]]&amp;" "&amp;LeaveTracker[[#This Row],[Type of Leave]]</f>
        <v>3 VL</v>
      </c>
      <c r="L3214" s="23">
        <f ca="1">NETWORKDAYS(LeaveTracker[[#This Row],[Start Date]],LeaveTracker[[#This Row],[End Date]],lstHolidays)</f>
        <v>3</v>
      </c>
      <c r="M3214" s="27"/>
    </row>
    <row r="3215" spans="1:13" ht="30" customHeight="1" x14ac:dyDescent="0.3">
      <c r="A3215" s="27">
        <f t="shared" si="24"/>
        <v>1547</v>
      </c>
      <c r="B3215" s="31">
        <v>44922</v>
      </c>
      <c r="C3215" s="31">
        <v>44909</v>
      </c>
      <c r="D3215" s="19" t="s">
        <v>580</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57" t="s">
        <v>81</v>
      </c>
      <c r="K3215" s="51" t="str">
        <f ca="1">LeaveTracker[[#This Row],[Days]]&amp;" "&amp;LeaveTracker[[#This Row],[Type of Leave]]</f>
        <v>1 SL</v>
      </c>
      <c r="L3215" s="23">
        <f ca="1">NETWORKDAYS(LeaveTracker[[#This Row],[Start Date]],LeaveTracker[[#This Row],[End Date]],lstHolidays)</f>
        <v>1</v>
      </c>
      <c r="M3215" s="27"/>
    </row>
    <row r="3216" spans="1:13" ht="30" customHeight="1" x14ac:dyDescent="0.3">
      <c r="A3216" s="27">
        <v>1547</v>
      </c>
      <c r="B3216" s="31">
        <v>44922</v>
      </c>
      <c r="C3216" s="31">
        <v>44909</v>
      </c>
      <c r="D3216" s="19" t="s">
        <v>580</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57" t="s">
        <v>81</v>
      </c>
      <c r="K3216" s="51" t="str">
        <f ca="1">LeaveTracker[[#This Row],[Days]]&amp;" "&amp;LeaveTracker[[#This Row],[Type of Leave]]</f>
        <v>1 SL</v>
      </c>
      <c r="L3216" s="23">
        <f ca="1">NETWORKDAYS(LeaveTracker[[#This Row],[Start Date]],LeaveTracker[[#This Row],[End Date]],lstHolidays)</f>
        <v>1</v>
      </c>
      <c r="M3216" s="27"/>
    </row>
    <row r="3217" spans="1:13" ht="30" customHeight="1" x14ac:dyDescent="0.3">
      <c r="A3217" s="27">
        <f t="shared" si="24"/>
        <v>1548</v>
      </c>
      <c r="B3217" s="31">
        <v>44922</v>
      </c>
      <c r="C3217" s="31">
        <v>44909</v>
      </c>
      <c r="D3217" s="19" t="s">
        <v>377</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57" t="s">
        <v>82</v>
      </c>
      <c r="K3217" s="51" t="str">
        <f ca="1">LeaveTracker[[#This Row],[Days]]&amp;" "&amp;LeaveTracker[[#This Row],[Type of Leave]]</f>
        <v>3 VL</v>
      </c>
      <c r="L3217" s="23">
        <f ca="1">NETWORKDAYS(LeaveTracker[[#This Row],[Start Date]],LeaveTracker[[#This Row],[End Date]],lstHolidays)</f>
        <v>3</v>
      </c>
      <c r="M3217" s="27"/>
    </row>
    <row r="3218" spans="1:13" ht="30" customHeight="1" x14ac:dyDescent="0.3">
      <c r="A3218" s="27">
        <f t="shared" si="24"/>
        <v>1549</v>
      </c>
      <c r="B3218" s="31">
        <v>44922</v>
      </c>
      <c r="C3218" s="31">
        <v>44908</v>
      </c>
      <c r="D3218" s="19" t="s">
        <v>369</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57" t="s">
        <v>81</v>
      </c>
      <c r="K3218" s="51" t="str">
        <f ca="1">LeaveTracker[[#This Row],[Days]]&amp;" "&amp;LeaveTracker[[#This Row],[Type of Leave]]</f>
        <v>1 SL</v>
      </c>
      <c r="L3218" s="23">
        <f ca="1">NETWORKDAYS(LeaveTracker[[#This Row],[Start Date]],LeaveTracker[[#This Row],[End Date]],lstHolidays)</f>
        <v>1</v>
      </c>
      <c r="M3218" s="27"/>
    </row>
    <row r="3219" spans="1:13" ht="30" customHeight="1" x14ac:dyDescent="0.3">
      <c r="A3219" s="27">
        <f t="shared" si="24"/>
        <v>1550</v>
      </c>
      <c r="B3219" s="31">
        <v>44922</v>
      </c>
      <c r="C3219" s="31">
        <v>44901</v>
      </c>
      <c r="D3219" s="19" t="s">
        <v>382</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57" t="s">
        <v>81</v>
      </c>
      <c r="K3219" s="51" t="str">
        <f ca="1">LeaveTracker[[#This Row],[Days]]&amp;" "&amp;LeaveTracker[[#This Row],[Type of Leave]]</f>
        <v>1 SL</v>
      </c>
      <c r="L3219" s="23">
        <f ca="1">NETWORKDAYS(LeaveTracker[[#This Row],[Start Date]],LeaveTracker[[#This Row],[End Date]],lstHolidays)</f>
        <v>1</v>
      </c>
      <c r="M3219" s="27"/>
    </row>
    <row r="3220" spans="1:13" ht="30" customHeight="1" x14ac:dyDescent="0.3">
      <c r="A3220" s="27">
        <f t="shared" si="24"/>
        <v>1551</v>
      </c>
      <c r="B3220" s="31">
        <v>44922</v>
      </c>
      <c r="C3220" s="31">
        <v>44901</v>
      </c>
      <c r="D3220" s="19" t="s">
        <v>574</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57" t="s">
        <v>299</v>
      </c>
      <c r="J3220" s="43" t="s">
        <v>1006</v>
      </c>
      <c r="K3220" s="51" t="str">
        <f ca="1">LeaveTracker[[#This Row],[Days]]&amp;" "&amp;LeaveTracker[[#This Row],[Type of Leave]]</f>
        <v>1 OTHER</v>
      </c>
      <c r="L3220" s="23">
        <f ca="1">NETWORKDAYS(LeaveTracker[[#This Row],[Start Date]],LeaveTracker[[#This Row],[End Date]],lstHolidays)</f>
        <v>1</v>
      </c>
      <c r="M3220" s="27"/>
    </row>
    <row r="3221" spans="1:13" ht="30" customHeight="1" x14ac:dyDescent="0.3">
      <c r="A3221" s="27">
        <f t="shared" si="24"/>
        <v>1552</v>
      </c>
      <c r="B3221" s="31">
        <v>44922</v>
      </c>
      <c r="C3221" s="31">
        <v>44840</v>
      </c>
      <c r="D3221" s="19" t="s">
        <v>574</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57" t="s">
        <v>82</v>
      </c>
      <c r="J3221" s="43" t="s">
        <v>1007</v>
      </c>
      <c r="K3221" s="51" t="str">
        <f ca="1">LeaveTracker[[#This Row],[Days]]&amp;" "&amp;LeaveTracker[[#This Row],[Type of Leave]]</f>
        <v>2 VL</v>
      </c>
      <c r="L3221" s="23">
        <f ca="1">NETWORKDAYS(LeaveTracker[[#This Row],[Start Date]],LeaveTracker[[#This Row],[End Date]],lstHolidays)</f>
        <v>2</v>
      </c>
      <c r="M3221" s="27"/>
    </row>
    <row r="3222" spans="1:13" ht="30" customHeight="1" x14ac:dyDescent="0.3">
      <c r="A3222" s="27">
        <f t="shared" si="24"/>
        <v>1553</v>
      </c>
      <c r="B3222" s="31">
        <v>44922</v>
      </c>
      <c r="C3222" s="31">
        <v>44881</v>
      </c>
      <c r="D3222" s="19" t="s">
        <v>369</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57" t="s">
        <v>81</v>
      </c>
      <c r="K3222" s="51" t="str">
        <f ca="1">LeaveTracker[[#This Row],[Days]]&amp;" "&amp;LeaveTracker[[#This Row],[Type of Leave]]</f>
        <v>1 SL</v>
      </c>
      <c r="L3222" s="23">
        <f ca="1">NETWORKDAYS(LeaveTracker[[#This Row],[Start Date]],LeaveTracker[[#This Row],[End Date]],lstHolidays)</f>
        <v>1</v>
      </c>
      <c r="M3222" s="27"/>
    </row>
    <row r="3223" spans="1:13" ht="30" customHeight="1" x14ac:dyDescent="0.3">
      <c r="A3223" s="27">
        <f t="shared" si="24"/>
        <v>1554</v>
      </c>
      <c r="B3223" s="31">
        <v>44922</v>
      </c>
      <c r="C3223" s="31">
        <v>44900</v>
      </c>
      <c r="D3223" s="19" t="s">
        <v>369</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57" t="s">
        <v>81</v>
      </c>
      <c r="K3223" s="51" t="str">
        <f ca="1">LeaveTracker[[#This Row],[Days]]&amp;" "&amp;LeaveTracker[[#This Row],[Type of Leave]]</f>
        <v>1 SL</v>
      </c>
      <c r="L3223" s="23">
        <f ca="1">NETWORKDAYS(LeaveTracker[[#This Row],[Start Date]],LeaveTracker[[#This Row],[End Date]],lstHolidays)</f>
        <v>1</v>
      </c>
      <c r="M3223" s="27"/>
    </row>
    <row r="3224" spans="1:13" ht="30" customHeight="1" x14ac:dyDescent="0.3">
      <c r="A3224" s="27">
        <v>1554</v>
      </c>
      <c r="B3224" s="31">
        <v>44922</v>
      </c>
      <c r="C3224" s="31">
        <v>44900</v>
      </c>
      <c r="D3224" s="19" t="s">
        <v>369</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57" t="s">
        <v>81</v>
      </c>
      <c r="K3224" s="51" t="str">
        <f ca="1">LeaveTracker[[#This Row],[Days]]&amp;" "&amp;LeaveTracker[[#This Row],[Type of Leave]]</f>
        <v>1 SL</v>
      </c>
      <c r="L3224" s="23">
        <f ca="1">NETWORKDAYS(LeaveTracker[[#This Row],[Start Date]],LeaveTracker[[#This Row],[End Date]],lstHolidays)</f>
        <v>1</v>
      </c>
      <c r="M3224" s="27"/>
    </row>
    <row r="3225" spans="1:13" ht="30" customHeight="1" x14ac:dyDescent="0.3">
      <c r="A3225" s="27">
        <f t="shared" si="24"/>
        <v>1555</v>
      </c>
      <c r="B3225" s="31">
        <v>44922</v>
      </c>
      <c r="C3225" s="31">
        <v>44893</v>
      </c>
      <c r="D3225" s="19" t="s">
        <v>585</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57" t="s">
        <v>299</v>
      </c>
      <c r="J3225" s="43" t="s">
        <v>275</v>
      </c>
      <c r="K3225" s="51" t="str">
        <f ca="1">LeaveTracker[[#This Row],[Days]]&amp;" "&amp;LeaveTracker[[#This Row],[Type of Leave]]</f>
        <v>1 OTHER</v>
      </c>
      <c r="L3225" s="23">
        <f ca="1">NETWORKDAYS(LeaveTracker[[#This Row],[Start Date]],LeaveTracker[[#This Row],[End Date]],lstHolidays)</f>
        <v>1</v>
      </c>
      <c r="M3225" s="27"/>
    </row>
    <row r="3226" spans="1:13" ht="30" customHeight="1" x14ac:dyDescent="0.3">
      <c r="A3226" s="27">
        <f t="shared" si="24"/>
        <v>1556</v>
      </c>
      <c r="B3226" s="31">
        <v>44922</v>
      </c>
      <c r="C3226" s="31">
        <v>44893</v>
      </c>
      <c r="D3226" s="19" t="s">
        <v>468</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57" t="s">
        <v>299</v>
      </c>
      <c r="J3226" s="43" t="s">
        <v>1006</v>
      </c>
      <c r="K3226" s="51" t="str">
        <f ca="1">LeaveTracker[[#This Row],[Days]]&amp;" "&amp;LeaveTracker[[#This Row],[Type of Leave]]</f>
        <v>1 OTHER</v>
      </c>
      <c r="L3226" s="23">
        <f ca="1">NETWORKDAYS(LeaveTracker[[#This Row],[Start Date]],LeaveTracker[[#This Row],[End Date]],lstHolidays)</f>
        <v>1</v>
      </c>
      <c r="M3226" s="27"/>
    </row>
    <row r="3227" spans="1:13" ht="30" customHeight="1" x14ac:dyDescent="0.3">
      <c r="A3227" s="27">
        <f t="shared" si="24"/>
        <v>1557</v>
      </c>
      <c r="B3227" s="31">
        <v>44922</v>
      </c>
      <c r="C3227" s="31">
        <v>44890</v>
      </c>
      <c r="D3227" s="19" t="s">
        <v>659</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57" t="s">
        <v>82</v>
      </c>
      <c r="K3227" s="51" t="str">
        <f ca="1">LeaveTracker[[#This Row],[Days]]&amp;" "&amp;LeaveTracker[[#This Row],[Type of Leave]]</f>
        <v>1 VL</v>
      </c>
      <c r="L3227" s="23">
        <f ca="1">NETWORKDAYS(LeaveTracker[[#This Row],[Start Date]],LeaveTracker[[#This Row],[End Date]],lstHolidays)</f>
        <v>1</v>
      </c>
      <c r="M3227" s="27"/>
    </row>
    <row r="3228" spans="1:13" ht="30" customHeight="1" x14ac:dyDescent="0.3">
      <c r="A3228" s="27">
        <f t="shared" si="24"/>
        <v>1558</v>
      </c>
      <c r="B3228" s="31">
        <v>44922</v>
      </c>
      <c r="C3228" s="31">
        <v>44907</v>
      </c>
      <c r="D3228" s="19" t="s">
        <v>472</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57" t="s">
        <v>81</v>
      </c>
      <c r="K3228" s="51" t="str">
        <f ca="1">LeaveTracker[[#This Row],[Days]]&amp;" "&amp;LeaveTracker[[#This Row],[Type of Leave]]</f>
        <v>1 SL</v>
      </c>
      <c r="L3228" s="23">
        <f ca="1">NETWORKDAYS(LeaveTracker[[#This Row],[Start Date]],LeaveTracker[[#This Row],[End Date]],lstHolidays)</f>
        <v>1</v>
      </c>
      <c r="M3228" s="27"/>
    </row>
    <row r="3229" spans="1:13" ht="30" customHeight="1" x14ac:dyDescent="0.3">
      <c r="A3229" s="27">
        <f t="shared" si="24"/>
        <v>1559</v>
      </c>
      <c r="B3229" s="31">
        <v>44922</v>
      </c>
      <c r="C3229" s="31">
        <v>44818</v>
      </c>
      <c r="D3229" s="19" t="s">
        <v>445</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57" t="s">
        <v>81</v>
      </c>
      <c r="K3229" s="51" t="str">
        <f ca="1">LeaveTracker[[#This Row],[Days]]&amp;" "&amp;LeaveTracker[[#This Row],[Type of Leave]]</f>
        <v>1 SL</v>
      </c>
      <c r="L3229" s="23">
        <f ca="1">NETWORKDAYS(LeaveTracker[[#This Row],[Start Date]],LeaveTracker[[#This Row],[End Date]],lstHolidays)</f>
        <v>1</v>
      </c>
      <c r="M3229" s="27"/>
    </row>
    <row r="3230" spans="1:13" ht="30" customHeight="1" x14ac:dyDescent="0.3">
      <c r="A3230" s="27">
        <f t="shared" si="24"/>
        <v>1560</v>
      </c>
      <c r="B3230" s="31">
        <v>44922</v>
      </c>
      <c r="C3230" s="31">
        <v>44817</v>
      </c>
      <c r="D3230" s="19" t="s">
        <v>532</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57" t="s">
        <v>81</v>
      </c>
      <c r="K3230" s="51" t="str">
        <f ca="1">LeaveTracker[[#This Row],[Days]]&amp;" "&amp;LeaveTracker[[#This Row],[Type of Leave]]</f>
        <v>3 SL</v>
      </c>
      <c r="L3230" s="23">
        <f ca="1">NETWORKDAYS(LeaveTracker[[#This Row],[Start Date]],LeaveTracker[[#This Row],[End Date]],lstHolidays)</f>
        <v>3</v>
      </c>
      <c r="M3230" s="27"/>
    </row>
    <row r="3231" spans="1:13" ht="30" customHeight="1" x14ac:dyDescent="0.3">
      <c r="A3231" s="27">
        <f t="shared" si="24"/>
        <v>1561</v>
      </c>
      <c r="B3231" s="31">
        <v>44922</v>
      </c>
      <c r="C3231" s="31">
        <v>44816</v>
      </c>
      <c r="D3231" s="19" t="s">
        <v>881</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57" t="s">
        <v>81</v>
      </c>
      <c r="K3231" s="51" t="str">
        <f ca="1">LeaveTracker[[#This Row],[Days]]&amp;" "&amp;LeaveTracker[[#This Row],[Type of Leave]]</f>
        <v>2 SL</v>
      </c>
      <c r="L3231" s="23">
        <f ca="1">NETWORKDAYS(LeaveTracker[[#This Row],[Start Date]],LeaveTracker[[#This Row],[End Date]],lstHolidays)</f>
        <v>2</v>
      </c>
      <c r="M3231" s="27"/>
    </row>
    <row r="3232" spans="1:13" ht="30" customHeight="1" x14ac:dyDescent="0.3">
      <c r="A3232" s="27">
        <f t="shared" si="24"/>
        <v>1562</v>
      </c>
      <c r="B3232" s="31">
        <v>44922</v>
      </c>
      <c r="C3232" s="31">
        <v>44812</v>
      </c>
      <c r="D3232" s="19" t="s">
        <v>878</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57" t="s">
        <v>81</v>
      </c>
      <c r="K3232" s="51" t="str">
        <f ca="1">LeaveTracker[[#This Row],[Days]]&amp;" "&amp;LeaveTracker[[#This Row],[Type of Leave]]</f>
        <v>1 SL</v>
      </c>
      <c r="L3232" s="23">
        <f ca="1">NETWORKDAYS(LeaveTracker[[#This Row],[Start Date]],LeaveTracker[[#This Row],[End Date]],lstHolidays)</f>
        <v>1</v>
      </c>
      <c r="M3232" s="27"/>
    </row>
    <row r="3233" spans="1:13" ht="30" customHeight="1" x14ac:dyDescent="0.3">
      <c r="A3233" s="27">
        <f t="shared" si="24"/>
        <v>1563</v>
      </c>
      <c r="B3233" s="31">
        <v>44922</v>
      </c>
      <c r="C3233" s="31">
        <v>44909</v>
      </c>
      <c r="D3233" s="19" t="s">
        <v>1840</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57" t="s">
        <v>82</v>
      </c>
      <c r="K3233" s="51" t="str">
        <f ca="1">LeaveTracker[[#This Row],[Days]]&amp;" "&amp;LeaveTracker[[#This Row],[Type of Leave]]</f>
        <v>3 VL</v>
      </c>
      <c r="L3233" s="23">
        <f ca="1">NETWORKDAYS(LeaveTracker[[#This Row],[Start Date]],LeaveTracker[[#This Row],[End Date]],lstHolidays)</f>
        <v>3</v>
      </c>
      <c r="M3233" s="27"/>
    </row>
    <row r="3234" spans="1:13" ht="30" customHeight="1" x14ac:dyDescent="0.3">
      <c r="A3234" s="27">
        <f t="shared" si="24"/>
        <v>1564</v>
      </c>
      <c r="B3234" s="31">
        <v>44922</v>
      </c>
      <c r="C3234" s="31">
        <v>44911</v>
      </c>
      <c r="D3234" s="19" t="s">
        <v>1839</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57" t="s">
        <v>81</v>
      </c>
      <c r="K3234" s="51" t="str">
        <f ca="1">LeaveTracker[[#This Row],[Days]]&amp;" "&amp;LeaveTracker[[#This Row],[Type of Leave]]</f>
        <v>1 SL</v>
      </c>
      <c r="L3234" s="23">
        <f ca="1">NETWORKDAYS(LeaveTracker[[#This Row],[Start Date]],LeaveTracker[[#This Row],[End Date]],lstHolidays)</f>
        <v>1</v>
      </c>
      <c r="M3234" s="27"/>
    </row>
    <row r="3235" spans="1:13" ht="30" customHeight="1" x14ac:dyDescent="0.3">
      <c r="A3235" s="27">
        <f t="shared" si="24"/>
        <v>1565</v>
      </c>
      <c r="B3235" s="31">
        <v>44922</v>
      </c>
      <c r="C3235" s="31">
        <v>44911</v>
      </c>
      <c r="D3235" s="19" t="s">
        <v>1751</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57" t="s">
        <v>81</v>
      </c>
      <c r="K3235" s="51" t="str">
        <f ca="1">LeaveTracker[[#This Row],[Days]]&amp;" "&amp;LeaveTracker[[#This Row],[Type of Leave]]</f>
        <v>3 SL</v>
      </c>
      <c r="L3235" s="23">
        <f ca="1">NETWORKDAYS(LeaveTracker[[#This Row],[Start Date]],LeaveTracker[[#This Row],[End Date]],lstHolidays)</f>
        <v>3</v>
      </c>
      <c r="M3235" s="27"/>
    </row>
    <row r="3236" spans="1:13" ht="30" customHeight="1" x14ac:dyDescent="0.3">
      <c r="A3236" s="27">
        <f t="shared" si="24"/>
        <v>1566</v>
      </c>
      <c r="B3236" s="31">
        <v>44922</v>
      </c>
      <c r="C3236" s="31">
        <v>44894</v>
      </c>
      <c r="D3236" s="19" t="s">
        <v>1844</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57" t="s">
        <v>81</v>
      </c>
      <c r="K3236" s="51" t="str">
        <f ca="1">LeaveTracker[[#This Row],[Days]]&amp;" "&amp;LeaveTracker[[#This Row],[Type of Leave]]</f>
        <v>1 SL</v>
      </c>
      <c r="L3236" s="23">
        <f ca="1">NETWORKDAYS(LeaveTracker[[#This Row],[Start Date]],LeaveTracker[[#This Row],[End Date]],lstHolidays)</f>
        <v>1</v>
      </c>
      <c r="M3236" s="27"/>
    </row>
    <row r="3237" spans="1:13" ht="30" customHeight="1" x14ac:dyDescent="0.3">
      <c r="A3237" s="27">
        <f t="shared" si="24"/>
        <v>1567</v>
      </c>
      <c r="B3237" s="31">
        <v>44922</v>
      </c>
      <c r="C3237" s="31">
        <v>44907</v>
      </c>
      <c r="D3237" s="19" t="s">
        <v>1925</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57" t="s">
        <v>81</v>
      </c>
      <c r="K3237" s="51" t="str">
        <f ca="1">LeaveTracker[[#This Row],[Days]]&amp;" "&amp;LeaveTracker[[#This Row],[Type of Leave]]</f>
        <v>1 SL</v>
      </c>
      <c r="L3237" s="23">
        <f ca="1">NETWORKDAYS(LeaveTracker[[#This Row],[Start Date]],LeaveTracker[[#This Row],[End Date]],lstHolidays)</f>
        <v>1</v>
      </c>
      <c r="M3237" s="27"/>
    </row>
    <row r="3238" spans="1:13" ht="30" customHeight="1" x14ac:dyDescent="0.3">
      <c r="A3238" s="27">
        <f t="shared" si="24"/>
        <v>1568</v>
      </c>
      <c r="B3238" s="31">
        <v>44922</v>
      </c>
      <c r="C3238" s="31">
        <v>44907</v>
      </c>
      <c r="D3238" s="19" t="s">
        <v>1806</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57" t="s">
        <v>81</v>
      </c>
      <c r="K3238" s="51" t="str">
        <f ca="1">LeaveTracker[[#This Row],[Days]]&amp;" "&amp;LeaveTracker[[#This Row],[Type of Leave]]</f>
        <v>1 SL</v>
      </c>
      <c r="L3238" s="23">
        <f ca="1">NETWORKDAYS(LeaveTracker[[#This Row],[Start Date]],LeaveTracker[[#This Row],[End Date]],lstHolidays)</f>
        <v>1</v>
      </c>
      <c r="M3238" s="27"/>
    </row>
    <row r="3239" spans="1:13" ht="30" customHeight="1" x14ac:dyDescent="0.3">
      <c r="A3239" s="27">
        <f t="shared" si="24"/>
        <v>1569</v>
      </c>
      <c r="B3239" s="31">
        <v>44922</v>
      </c>
      <c r="C3239" s="31">
        <v>44893</v>
      </c>
      <c r="D3239" s="19" t="s">
        <v>1834</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57" t="s">
        <v>82</v>
      </c>
      <c r="K3239" s="51" t="str">
        <f ca="1">LeaveTracker[[#This Row],[Days]]&amp;" "&amp;LeaveTracker[[#This Row],[Type of Leave]]</f>
        <v>1 VL</v>
      </c>
      <c r="L3239" s="23">
        <f ca="1">NETWORKDAYS(LeaveTracker[[#This Row],[Start Date]],LeaveTracker[[#This Row],[End Date]],lstHolidays)</f>
        <v>1</v>
      </c>
      <c r="M3239" s="27"/>
    </row>
    <row r="3240" spans="1:13" ht="30" customHeight="1" x14ac:dyDescent="0.3">
      <c r="A3240" s="27">
        <v>1569</v>
      </c>
      <c r="B3240" s="31">
        <v>44922</v>
      </c>
      <c r="C3240" s="31">
        <v>44893</v>
      </c>
      <c r="D3240" s="19" t="s">
        <v>1834</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57" t="s">
        <v>82</v>
      </c>
      <c r="K3240" s="51" t="str">
        <f ca="1">LeaveTracker[[#This Row],[Days]]&amp;" "&amp;LeaveTracker[[#This Row],[Type of Leave]]</f>
        <v>3 VL</v>
      </c>
      <c r="L3240" s="23">
        <f ca="1">NETWORKDAYS(LeaveTracker[[#This Row],[Start Date]],LeaveTracker[[#This Row],[End Date]],lstHolidays)</f>
        <v>3</v>
      </c>
      <c r="M3240" s="27"/>
    </row>
    <row r="3241" spans="1:13" ht="30" customHeight="1" x14ac:dyDescent="0.3">
      <c r="A3241" s="27">
        <f t="shared" si="24"/>
        <v>1570</v>
      </c>
      <c r="B3241" s="31">
        <v>44922</v>
      </c>
      <c r="C3241" s="31">
        <v>44905</v>
      </c>
      <c r="D3241" s="19" t="s">
        <v>628</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57" t="s">
        <v>81</v>
      </c>
      <c r="K3241" s="51" t="str">
        <f ca="1">LeaveTracker[[#This Row],[Days]]&amp;" "&amp;LeaveTracker[[#This Row],[Type of Leave]]</f>
        <v>1 SL</v>
      </c>
      <c r="L3241" s="23">
        <f ca="1">NETWORKDAYS(LeaveTracker[[#This Row],[Start Date]],LeaveTracker[[#This Row],[End Date]],lstHolidays)</f>
        <v>1</v>
      </c>
      <c r="M3241" s="27"/>
    </row>
    <row r="3242" spans="1:13" ht="30" customHeight="1" x14ac:dyDescent="0.3">
      <c r="A3242" s="27">
        <f t="shared" si="24"/>
        <v>1571</v>
      </c>
      <c r="B3242" s="31">
        <v>44922</v>
      </c>
      <c r="C3242" s="31">
        <v>44904</v>
      </c>
      <c r="D3242" s="19" t="s">
        <v>576</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57" t="s">
        <v>82</v>
      </c>
      <c r="J3242" s="43" t="s">
        <v>1007</v>
      </c>
      <c r="K3242" s="51" t="str">
        <f ca="1">LeaveTracker[[#This Row],[Days]]&amp;" "&amp;LeaveTracker[[#This Row],[Type of Leave]]</f>
        <v>1 VL</v>
      </c>
      <c r="L3242" s="23">
        <f ca="1">NETWORKDAYS(LeaveTracker[[#This Row],[Start Date]],LeaveTracker[[#This Row],[End Date]],lstHolidays)</f>
        <v>1</v>
      </c>
      <c r="M3242" s="27"/>
    </row>
    <row r="3243" spans="1:13" ht="30" customHeight="1" x14ac:dyDescent="0.3">
      <c r="A3243" s="27">
        <v>1571</v>
      </c>
      <c r="B3243" s="31">
        <v>44922</v>
      </c>
      <c r="C3243" s="31">
        <v>44904</v>
      </c>
      <c r="D3243" s="19" t="s">
        <v>576</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57" t="s">
        <v>82</v>
      </c>
      <c r="J3243" s="43" t="s">
        <v>1007</v>
      </c>
      <c r="K3243" s="51" t="str">
        <f ca="1">LeaveTracker[[#This Row],[Days]]&amp;" "&amp;LeaveTracker[[#This Row],[Type of Leave]]</f>
        <v>1 VL</v>
      </c>
      <c r="L3243" s="23">
        <f ca="1">NETWORKDAYS(LeaveTracker[[#This Row],[Start Date]],LeaveTracker[[#This Row],[End Date]],lstHolidays)</f>
        <v>1</v>
      </c>
      <c r="M3243" s="27"/>
    </row>
    <row r="3244" spans="1:13" ht="30" customHeight="1" x14ac:dyDescent="0.3">
      <c r="A3244" s="27">
        <v>1571</v>
      </c>
      <c r="B3244" s="31">
        <v>44922</v>
      </c>
      <c r="C3244" s="31">
        <v>44904</v>
      </c>
      <c r="D3244" s="19" t="s">
        <v>576</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57" t="s">
        <v>82</v>
      </c>
      <c r="J3244" s="43" t="s">
        <v>1007</v>
      </c>
      <c r="K3244" s="51" t="str">
        <f ca="1">LeaveTracker[[#This Row],[Days]]&amp;" "&amp;LeaveTracker[[#This Row],[Type of Leave]]</f>
        <v>1 VL</v>
      </c>
      <c r="L3244" s="23">
        <f ca="1">NETWORKDAYS(LeaveTracker[[#This Row],[Start Date]],LeaveTracker[[#This Row],[End Date]],lstHolidays)</f>
        <v>1</v>
      </c>
      <c r="M3244" s="27"/>
    </row>
    <row r="3245" spans="1:13" ht="30" customHeight="1" x14ac:dyDescent="0.3">
      <c r="A3245" s="27">
        <v>1571</v>
      </c>
      <c r="B3245" s="31">
        <v>44922</v>
      </c>
      <c r="C3245" s="31">
        <v>44904</v>
      </c>
      <c r="D3245" s="19" t="s">
        <v>576</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57" t="s">
        <v>82</v>
      </c>
      <c r="J3245" s="43" t="s">
        <v>1007</v>
      </c>
      <c r="K3245" s="51" t="str">
        <f ca="1">LeaveTracker[[#This Row],[Days]]&amp;" "&amp;LeaveTracker[[#This Row],[Type of Leave]]</f>
        <v>2 VL</v>
      </c>
      <c r="L3245" s="23">
        <f ca="1">NETWORKDAYS(LeaveTracker[[#This Row],[Start Date]],LeaveTracker[[#This Row],[End Date]],lstHolidays)</f>
        <v>2</v>
      </c>
      <c r="M3245" s="27"/>
    </row>
    <row r="3246" spans="1:13" ht="30" customHeight="1" x14ac:dyDescent="0.3">
      <c r="A3246" s="27">
        <f t="shared" si="24"/>
        <v>1572</v>
      </c>
      <c r="B3246" s="31">
        <v>44922</v>
      </c>
      <c r="C3246" s="31">
        <v>44904</v>
      </c>
      <c r="D3246" s="19" t="s">
        <v>576</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57" t="s">
        <v>81</v>
      </c>
      <c r="K3246" s="51" t="str">
        <f ca="1">LeaveTracker[[#This Row],[Days]]&amp;" "&amp;LeaveTracker[[#This Row],[Type of Leave]]</f>
        <v>1 SL</v>
      </c>
      <c r="L3246" s="23">
        <f ca="1">NETWORKDAYS(LeaveTracker[[#This Row],[Start Date]],LeaveTracker[[#This Row],[End Date]],lstHolidays)</f>
        <v>1</v>
      </c>
      <c r="M3246" s="27"/>
    </row>
    <row r="3247" spans="1:13" ht="30" customHeight="1" x14ac:dyDescent="0.3">
      <c r="A3247" s="27">
        <f t="shared" si="24"/>
        <v>1573</v>
      </c>
      <c r="B3247" s="31">
        <v>44922</v>
      </c>
      <c r="C3247" s="31">
        <v>44901</v>
      </c>
      <c r="D3247" s="19" t="s">
        <v>779</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57" t="s">
        <v>81</v>
      </c>
      <c r="K3247" s="51" t="str">
        <f ca="1">LeaveTracker[[#This Row],[Days]]&amp;" "&amp;LeaveTracker[[#This Row],[Type of Leave]]</f>
        <v>1 SL</v>
      </c>
      <c r="L3247" s="23">
        <f ca="1">NETWORKDAYS(LeaveTracker[[#This Row],[Start Date]],LeaveTracker[[#This Row],[End Date]],lstHolidays)</f>
        <v>1</v>
      </c>
      <c r="M3247" s="27"/>
    </row>
    <row r="3248" spans="1:13" ht="30" customHeight="1" x14ac:dyDescent="0.3">
      <c r="A3248" s="27">
        <f t="shared" si="24"/>
        <v>1574</v>
      </c>
      <c r="B3248" s="31">
        <v>44922</v>
      </c>
      <c r="C3248" s="31">
        <v>44897</v>
      </c>
      <c r="D3248" s="19" t="s">
        <v>532</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57" t="s">
        <v>81</v>
      </c>
      <c r="K3248" s="51" t="str">
        <f ca="1">LeaveTracker[[#This Row],[Days]]&amp;" "&amp;LeaveTracker[[#This Row],[Type of Leave]]</f>
        <v>1 SL</v>
      </c>
      <c r="L3248" s="23">
        <f ca="1">NETWORKDAYS(LeaveTracker[[#This Row],[Start Date]],LeaveTracker[[#This Row],[End Date]],lstHolidays)</f>
        <v>1</v>
      </c>
      <c r="M3248" s="27"/>
    </row>
    <row r="3249" spans="1:13" ht="30" customHeight="1" x14ac:dyDescent="0.3">
      <c r="A3249" s="27">
        <f t="shared" si="24"/>
        <v>1575</v>
      </c>
      <c r="B3249" s="31">
        <v>44922</v>
      </c>
      <c r="C3249" s="31">
        <v>44897</v>
      </c>
      <c r="D3249" s="19" t="s">
        <v>878</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57" t="s">
        <v>81</v>
      </c>
      <c r="K3249" s="51" t="str">
        <f ca="1">LeaveTracker[[#This Row],[Days]]&amp;" "&amp;LeaveTracker[[#This Row],[Type of Leave]]</f>
        <v>1 SL</v>
      </c>
      <c r="L3249" s="23">
        <f ca="1">NETWORKDAYS(LeaveTracker[[#This Row],[Start Date]],LeaveTracker[[#This Row],[End Date]],lstHolidays)</f>
        <v>1</v>
      </c>
      <c r="M3249" s="27"/>
    </row>
    <row r="3250" spans="1:13" ht="30" customHeight="1" x14ac:dyDescent="0.3">
      <c r="A3250" s="27">
        <f t="shared" si="24"/>
        <v>1576</v>
      </c>
      <c r="B3250" s="31">
        <v>44922</v>
      </c>
      <c r="C3250" s="31">
        <v>44896</v>
      </c>
      <c r="D3250" s="19" t="s">
        <v>779</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57" t="s">
        <v>81</v>
      </c>
      <c r="K3250" s="51" t="str">
        <f ca="1">LeaveTracker[[#This Row],[Days]]&amp;" "&amp;LeaveTracker[[#This Row],[Type of Leave]]</f>
        <v>0 SL</v>
      </c>
      <c r="L3250" s="23">
        <f ca="1">NETWORKDAYS(LeaveTracker[[#This Row],[Start Date]],LeaveTracker[[#This Row],[End Date]],lstHolidays)</f>
        <v>0</v>
      </c>
      <c r="M3250" s="27"/>
    </row>
    <row r="3251" spans="1:13" ht="30" customHeight="1" x14ac:dyDescent="0.3">
      <c r="A3251" s="27">
        <v>1576</v>
      </c>
      <c r="B3251" s="31">
        <v>44922</v>
      </c>
      <c r="C3251" s="31">
        <v>44896</v>
      </c>
      <c r="D3251" s="19" t="s">
        <v>779</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57" t="s">
        <v>81</v>
      </c>
      <c r="K3251" s="51" t="str">
        <f ca="1">LeaveTracker[[#This Row],[Days]]&amp;" "&amp;LeaveTracker[[#This Row],[Type of Leave]]</f>
        <v>1 SL</v>
      </c>
      <c r="L3251" s="23">
        <f ca="1">NETWORKDAYS(LeaveTracker[[#This Row],[Start Date]],LeaveTracker[[#This Row],[End Date]],lstHolidays)</f>
        <v>1</v>
      </c>
      <c r="M3251" s="27"/>
    </row>
    <row r="3252" spans="1:13" ht="30" customHeight="1" x14ac:dyDescent="0.3">
      <c r="A3252" s="27">
        <f t="shared" si="24"/>
        <v>1577</v>
      </c>
      <c r="B3252" s="31">
        <v>44922</v>
      </c>
      <c r="C3252" s="31">
        <v>44894</v>
      </c>
      <c r="D3252" s="19" t="s">
        <v>445</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57" t="s">
        <v>82</v>
      </c>
      <c r="J3252" s="43" t="s">
        <v>1007</v>
      </c>
      <c r="K3252" s="51" t="str">
        <f ca="1">LeaveTracker[[#This Row],[Days]]&amp;" "&amp;LeaveTracker[[#This Row],[Type of Leave]]</f>
        <v>1 VL</v>
      </c>
      <c r="L3252" s="23">
        <f ca="1">NETWORKDAYS(LeaveTracker[[#This Row],[Start Date]],LeaveTracker[[#This Row],[End Date]],lstHolidays)</f>
        <v>1</v>
      </c>
      <c r="M3252" s="27"/>
    </row>
    <row r="3253" spans="1:13" ht="30" customHeight="1" x14ac:dyDescent="0.3">
      <c r="A3253" s="27">
        <f t="shared" si="24"/>
        <v>1578</v>
      </c>
      <c r="B3253" s="31">
        <v>44922</v>
      </c>
      <c r="C3253" s="31">
        <v>44888</v>
      </c>
      <c r="D3253" s="19" t="s">
        <v>779</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57" t="s">
        <v>81</v>
      </c>
      <c r="K3253" s="51" t="str">
        <f ca="1">LeaveTracker[[#This Row],[Days]]&amp;" "&amp;LeaveTracker[[#This Row],[Type of Leave]]</f>
        <v>1 SL</v>
      </c>
      <c r="L3253" s="23">
        <f ca="1">NETWORKDAYS(LeaveTracker[[#This Row],[Start Date]],LeaveTracker[[#This Row],[End Date]],lstHolidays)</f>
        <v>1</v>
      </c>
      <c r="M3253" s="27"/>
    </row>
    <row r="3254" spans="1:13" ht="30" customHeight="1" x14ac:dyDescent="0.3">
      <c r="A3254" s="27">
        <v>1578</v>
      </c>
      <c r="B3254" s="31">
        <v>44922</v>
      </c>
      <c r="C3254" s="31">
        <v>44888</v>
      </c>
      <c r="D3254" s="19" t="s">
        <v>779</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57" t="s">
        <v>81</v>
      </c>
      <c r="K3254" s="51" t="str">
        <f ca="1">LeaveTracker[[#This Row],[Days]]&amp;" "&amp;LeaveTracker[[#This Row],[Type of Leave]]</f>
        <v>2 SL</v>
      </c>
      <c r="L3254" s="23">
        <f ca="1">NETWORKDAYS(LeaveTracker[[#This Row],[Start Date]],LeaveTracker[[#This Row],[End Date]],lstHolidays)</f>
        <v>2</v>
      </c>
      <c r="M3254" s="27"/>
    </row>
    <row r="3255" spans="1:13" ht="30" customHeight="1" x14ac:dyDescent="0.3">
      <c r="A3255" s="27">
        <f t="shared" si="24"/>
        <v>1579</v>
      </c>
      <c r="B3255" s="31">
        <v>44922</v>
      </c>
      <c r="C3255" s="31">
        <v>44888</v>
      </c>
      <c r="D3255" s="19" t="s">
        <v>532</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57" t="s">
        <v>81</v>
      </c>
      <c r="K3255" s="51" t="str">
        <f ca="1">LeaveTracker[[#This Row],[Days]]&amp;" "&amp;LeaveTracker[[#This Row],[Type of Leave]]</f>
        <v>1 SL</v>
      </c>
      <c r="L3255" s="23">
        <f ca="1">NETWORKDAYS(LeaveTracker[[#This Row],[Start Date]],LeaveTracker[[#This Row],[End Date]],lstHolidays)</f>
        <v>1</v>
      </c>
      <c r="M3255" s="27"/>
    </row>
    <row r="3256" spans="1:13" ht="30" customHeight="1" x14ac:dyDescent="0.3">
      <c r="A3256" s="27">
        <f t="shared" si="24"/>
        <v>1580</v>
      </c>
      <c r="B3256" s="31">
        <v>44922</v>
      </c>
      <c r="C3256" s="31">
        <v>44909</v>
      </c>
      <c r="D3256" s="19" t="s">
        <v>779</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57" t="s">
        <v>81</v>
      </c>
      <c r="K3256" s="51" t="str">
        <f ca="1">LeaveTracker[[#This Row],[Days]]&amp;" "&amp;LeaveTracker[[#This Row],[Type of Leave]]</f>
        <v>2 SL</v>
      </c>
      <c r="L3256" s="23">
        <f ca="1">NETWORKDAYS(LeaveTracker[[#This Row],[Start Date]],LeaveTracker[[#This Row],[End Date]],lstHolidays)</f>
        <v>2</v>
      </c>
      <c r="M3256" s="27"/>
    </row>
    <row r="3257" spans="1:13" ht="30" customHeight="1" x14ac:dyDescent="0.3">
      <c r="A3257" s="27">
        <f t="shared" si="24"/>
        <v>1581</v>
      </c>
      <c r="B3257" s="31">
        <v>44922</v>
      </c>
      <c r="C3257" s="31">
        <v>44896</v>
      </c>
      <c r="D3257" s="19" t="s">
        <v>628</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57" t="s">
        <v>81</v>
      </c>
      <c r="K3257" s="51" t="str">
        <f ca="1">LeaveTracker[[#This Row],[Days]]&amp;" "&amp;LeaveTracker[[#This Row],[Type of Leave]]</f>
        <v>0 SL</v>
      </c>
      <c r="L3257" s="23">
        <f ca="1">NETWORKDAYS(LeaveTracker[[#This Row],[Start Date]],LeaveTracker[[#This Row],[End Date]],lstHolidays)</f>
        <v>0</v>
      </c>
      <c r="M3257" s="27"/>
    </row>
    <row r="3258" spans="1:13" ht="30" customHeight="1" x14ac:dyDescent="0.3">
      <c r="A3258" s="27">
        <v>1581</v>
      </c>
      <c r="B3258" s="31">
        <v>44922</v>
      </c>
      <c r="C3258" s="31">
        <v>44896</v>
      </c>
      <c r="D3258" s="19" t="s">
        <v>628</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57" t="s">
        <v>81</v>
      </c>
      <c r="K3258" s="51" t="str">
        <f ca="1">LeaveTracker[[#This Row],[Days]]&amp;" "&amp;LeaveTracker[[#This Row],[Type of Leave]]</f>
        <v>0 SL</v>
      </c>
      <c r="L3258" s="23">
        <f ca="1">NETWORKDAYS(LeaveTracker[[#This Row],[Start Date]],LeaveTracker[[#This Row],[End Date]],lstHolidays)</f>
        <v>0</v>
      </c>
      <c r="M3258" s="27"/>
    </row>
    <row r="3259" spans="1:13" ht="30" customHeight="1" x14ac:dyDescent="0.3">
      <c r="A3259" s="27">
        <f t="shared" ref="A3259:A3322" si="25">A3258+1</f>
        <v>1582</v>
      </c>
      <c r="B3259" s="31">
        <v>44922</v>
      </c>
      <c r="C3259" s="31">
        <v>44883</v>
      </c>
      <c r="D3259" s="19" t="s">
        <v>620</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57" t="s">
        <v>82</v>
      </c>
      <c r="J3259" s="43" t="s">
        <v>1007</v>
      </c>
      <c r="K3259" s="51" t="str">
        <f ca="1">LeaveTracker[[#This Row],[Days]]&amp;" "&amp;LeaveTracker[[#This Row],[Type of Leave]]</f>
        <v>2 VL</v>
      </c>
      <c r="L3259" s="23">
        <f ca="1">NETWORKDAYS(LeaveTracker[[#This Row],[Start Date]],LeaveTracker[[#This Row],[End Date]],lstHolidays)</f>
        <v>2</v>
      </c>
      <c r="M3259" s="27"/>
    </row>
    <row r="3260" spans="1:13" ht="30" customHeight="1" x14ac:dyDescent="0.3">
      <c r="A3260" s="27">
        <f t="shared" si="25"/>
        <v>1583</v>
      </c>
      <c r="B3260" s="31">
        <v>44922</v>
      </c>
      <c r="C3260" s="31">
        <v>44893</v>
      </c>
      <c r="D3260" s="19" t="s">
        <v>599</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57" t="s">
        <v>81</v>
      </c>
      <c r="K3260" s="51" t="str">
        <f ca="1">LeaveTracker[[#This Row],[Days]]&amp;" "&amp;LeaveTracker[[#This Row],[Type of Leave]]</f>
        <v>0 SL</v>
      </c>
      <c r="L3260" s="23">
        <f ca="1">NETWORKDAYS(LeaveTracker[[#This Row],[Start Date]],LeaveTracker[[#This Row],[End Date]],lstHolidays)</f>
        <v>0</v>
      </c>
      <c r="M3260" s="27"/>
    </row>
    <row r="3261" spans="1:13" ht="30" customHeight="1" x14ac:dyDescent="0.3">
      <c r="A3261" s="27">
        <f t="shared" si="25"/>
        <v>1584</v>
      </c>
      <c r="B3261" s="31">
        <v>44922</v>
      </c>
      <c r="C3261" s="31">
        <v>44900</v>
      </c>
      <c r="D3261" s="19" t="s">
        <v>552</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57" t="s">
        <v>82</v>
      </c>
      <c r="J3261" s="43" t="s">
        <v>1007</v>
      </c>
      <c r="K3261" s="51" t="str">
        <f ca="1">LeaveTracker[[#This Row],[Days]]&amp;" "&amp;LeaveTracker[[#This Row],[Type of Leave]]</f>
        <v>4 VL</v>
      </c>
      <c r="L3261" s="23">
        <f ca="1">NETWORKDAYS(LeaveTracker[[#This Row],[Start Date]],LeaveTracker[[#This Row],[End Date]],lstHolidays)</f>
        <v>4</v>
      </c>
      <c r="M3261" s="27"/>
    </row>
    <row r="3262" spans="1:13" ht="30" customHeight="1" x14ac:dyDescent="0.3">
      <c r="A3262" s="27">
        <f t="shared" si="25"/>
        <v>1585</v>
      </c>
      <c r="B3262" s="31">
        <v>44922</v>
      </c>
      <c r="C3262" s="31">
        <v>44896</v>
      </c>
      <c r="D3262" s="19" t="s">
        <v>628</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57" t="s">
        <v>299</v>
      </c>
      <c r="J3262" s="43" t="s">
        <v>1006</v>
      </c>
      <c r="K3262" s="51" t="str">
        <f ca="1">LeaveTracker[[#This Row],[Days]]&amp;" "&amp;LeaveTracker[[#This Row],[Type of Leave]]</f>
        <v>3 OTHER</v>
      </c>
      <c r="L3262" s="23">
        <f ca="1">NETWORKDAYS(LeaveTracker[[#This Row],[Start Date]],LeaveTracker[[#This Row],[End Date]],lstHolidays)</f>
        <v>3</v>
      </c>
      <c r="M3262" s="27"/>
    </row>
    <row r="3263" spans="1:13" ht="30" customHeight="1" x14ac:dyDescent="0.3">
      <c r="A3263" s="27">
        <v>1585</v>
      </c>
      <c r="B3263" s="31">
        <v>44922</v>
      </c>
      <c r="C3263" s="31">
        <v>44896</v>
      </c>
      <c r="D3263" s="19" t="s">
        <v>628</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57" t="s">
        <v>82</v>
      </c>
      <c r="J3263" s="43" t="s">
        <v>1007</v>
      </c>
      <c r="K3263" s="51" t="str">
        <f ca="1">LeaveTracker[[#This Row],[Days]]&amp;" "&amp;LeaveTracker[[#This Row],[Type of Leave]]</f>
        <v>4 VL</v>
      </c>
      <c r="L3263" s="23">
        <f ca="1">NETWORKDAYS(LeaveTracker[[#This Row],[Start Date]],LeaveTracker[[#This Row],[End Date]],lstHolidays)</f>
        <v>4</v>
      </c>
      <c r="M3263" s="27"/>
    </row>
    <row r="3264" spans="1:13" ht="30" customHeight="1" x14ac:dyDescent="0.3">
      <c r="A3264" s="27">
        <f t="shared" si="25"/>
        <v>1586</v>
      </c>
      <c r="B3264" s="31">
        <v>44922</v>
      </c>
      <c r="C3264" s="31">
        <v>44908</v>
      </c>
      <c r="D3264" s="19" t="s">
        <v>555</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57" t="s">
        <v>81</v>
      </c>
      <c r="K3264" s="51" t="str">
        <f ca="1">LeaveTracker[[#This Row],[Days]]&amp;" "&amp;LeaveTracker[[#This Row],[Type of Leave]]</f>
        <v>2 SL</v>
      </c>
      <c r="L3264" s="23">
        <f ca="1">NETWORKDAYS(LeaveTracker[[#This Row],[Start Date]],LeaveTracker[[#This Row],[End Date]],lstHolidays)</f>
        <v>2</v>
      </c>
      <c r="M3264" s="27"/>
    </row>
    <row r="3265" spans="1:13" ht="30" customHeight="1" x14ac:dyDescent="0.3">
      <c r="A3265" s="27">
        <f t="shared" si="25"/>
        <v>1587</v>
      </c>
      <c r="B3265" s="31">
        <v>44922</v>
      </c>
      <c r="C3265" s="31">
        <v>44904</v>
      </c>
      <c r="D3265" s="19" t="s">
        <v>571</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57" t="s">
        <v>81</v>
      </c>
      <c r="K3265" s="51" t="str">
        <f ca="1">LeaveTracker[[#This Row],[Days]]&amp;" "&amp;LeaveTracker[[#This Row],[Type of Leave]]</f>
        <v>2 SL</v>
      </c>
      <c r="L3265" s="23">
        <f ca="1">NETWORKDAYS(LeaveTracker[[#This Row],[Start Date]],LeaveTracker[[#This Row],[End Date]],lstHolidays)</f>
        <v>2</v>
      </c>
      <c r="M3265" s="27"/>
    </row>
    <row r="3266" spans="1:13" ht="30" customHeight="1" x14ac:dyDescent="0.3">
      <c r="A3266" s="27">
        <f t="shared" si="25"/>
        <v>1588</v>
      </c>
      <c r="B3266" s="31">
        <v>44922</v>
      </c>
      <c r="C3266" s="31">
        <v>44910</v>
      </c>
      <c r="D3266" s="19" t="s">
        <v>634</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57" t="s">
        <v>82</v>
      </c>
      <c r="K3266" s="51" t="str">
        <f ca="1">LeaveTracker[[#This Row],[Days]]&amp;" "&amp;LeaveTracker[[#This Row],[Type of Leave]]</f>
        <v>5 VL</v>
      </c>
      <c r="L3266" s="23">
        <f ca="1">NETWORKDAYS(LeaveTracker[[#This Row],[Start Date]],LeaveTracker[[#This Row],[End Date]],lstHolidays)</f>
        <v>5</v>
      </c>
      <c r="M3266" s="27"/>
    </row>
    <row r="3267" spans="1:13" ht="30" customHeight="1" x14ac:dyDescent="0.3">
      <c r="A3267" s="27">
        <f t="shared" si="25"/>
        <v>1589</v>
      </c>
      <c r="B3267" s="31">
        <v>44922</v>
      </c>
      <c r="C3267" s="31">
        <v>44896</v>
      </c>
      <c r="D3267" s="19" t="s">
        <v>393</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57" t="s">
        <v>82</v>
      </c>
      <c r="J3267" s="43" t="s">
        <v>1007</v>
      </c>
      <c r="K3267" s="51" t="str">
        <f ca="1">LeaveTracker[[#This Row],[Days]]&amp;" "&amp;LeaveTracker[[#This Row],[Type of Leave]]</f>
        <v>3 VL</v>
      </c>
      <c r="L3267" s="23">
        <f ca="1">NETWORKDAYS(LeaveTracker[[#This Row],[Start Date]],LeaveTracker[[#This Row],[End Date]],lstHolidays)</f>
        <v>3</v>
      </c>
      <c r="M3267" s="27"/>
    </row>
    <row r="3268" spans="1:13" ht="30" customHeight="1" x14ac:dyDescent="0.3">
      <c r="A3268" s="27">
        <f t="shared" si="25"/>
        <v>1590</v>
      </c>
      <c r="B3268" s="31">
        <v>44922</v>
      </c>
      <c r="C3268" s="31">
        <v>44893</v>
      </c>
      <c r="D3268" s="19" t="s">
        <v>626</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57" t="s">
        <v>81</v>
      </c>
      <c r="K3268" s="51" t="str">
        <f ca="1">LeaveTracker[[#This Row],[Days]]&amp;" "&amp;LeaveTracker[[#This Row],[Type of Leave]]</f>
        <v>5 SL</v>
      </c>
      <c r="L3268" s="23">
        <f ca="1">NETWORKDAYS(LeaveTracker[[#This Row],[Start Date]],LeaveTracker[[#This Row],[End Date]],lstHolidays)</f>
        <v>5</v>
      </c>
      <c r="M3268" s="27"/>
    </row>
    <row r="3269" spans="1:13" ht="30" customHeight="1" x14ac:dyDescent="0.3">
      <c r="A3269" s="27">
        <f t="shared" si="25"/>
        <v>1591</v>
      </c>
      <c r="B3269" s="31">
        <v>44922</v>
      </c>
      <c r="C3269" s="31">
        <v>44893</v>
      </c>
      <c r="D3269" s="19" t="s">
        <v>396</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57" t="s">
        <v>82</v>
      </c>
      <c r="K3269" s="51" t="str">
        <f ca="1">LeaveTracker[[#This Row],[Days]]&amp;" "&amp;LeaveTracker[[#This Row],[Type of Leave]]</f>
        <v>1 VL</v>
      </c>
      <c r="L3269" s="23">
        <f ca="1">NETWORKDAYS(LeaveTracker[[#This Row],[Start Date]],LeaveTracker[[#This Row],[End Date]],lstHolidays)</f>
        <v>1</v>
      </c>
      <c r="M3269" s="27"/>
    </row>
    <row r="3270" spans="1:13" ht="30" customHeight="1" x14ac:dyDescent="0.3">
      <c r="A3270" s="27">
        <v>1591</v>
      </c>
      <c r="B3270" s="31">
        <v>44922</v>
      </c>
      <c r="C3270" s="31">
        <v>44893</v>
      </c>
      <c r="D3270" s="19" t="s">
        <v>396</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57" t="s">
        <v>82</v>
      </c>
      <c r="K3270" s="51" t="str">
        <f ca="1">LeaveTracker[[#This Row],[Days]]&amp;" "&amp;LeaveTracker[[#This Row],[Type of Leave]]</f>
        <v>1 VL</v>
      </c>
      <c r="L3270" s="23">
        <f ca="1">NETWORKDAYS(LeaveTracker[[#This Row],[Start Date]],LeaveTracker[[#This Row],[End Date]],lstHolidays)</f>
        <v>1</v>
      </c>
      <c r="M3270" s="27"/>
    </row>
    <row r="3271" spans="1:13" ht="30" customHeight="1" x14ac:dyDescent="0.3">
      <c r="A3271" s="27">
        <f t="shared" si="25"/>
        <v>1592</v>
      </c>
      <c r="B3271" s="31">
        <v>44922</v>
      </c>
      <c r="C3271" s="31">
        <v>44908</v>
      </c>
      <c r="D3271" s="19" t="s">
        <v>1301</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57" t="s">
        <v>81</v>
      </c>
      <c r="K3271" s="51" t="str">
        <f ca="1">LeaveTracker[[#This Row],[Days]]&amp;" "&amp;LeaveTracker[[#This Row],[Type of Leave]]</f>
        <v>1 SL</v>
      </c>
      <c r="L3271" s="23">
        <f ca="1">NETWORKDAYS(LeaveTracker[[#This Row],[Start Date]],LeaveTracker[[#This Row],[End Date]],lstHolidays)</f>
        <v>1</v>
      </c>
      <c r="M3271" s="27"/>
    </row>
    <row r="3272" spans="1:13" ht="30" customHeight="1" x14ac:dyDescent="0.3">
      <c r="A3272" s="27">
        <f t="shared" si="25"/>
        <v>1593</v>
      </c>
      <c r="B3272" s="31">
        <v>44922</v>
      </c>
      <c r="C3272" s="31">
        <v>44907</v>
      </c>
      <c r="D3272" s="19" t="s">
        <v>404</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57" t="s">
        <v>82</v>
      </c>
      <c r="K3272" s="51" t="str">
        <f ca="1">LeaveTracker[[#This Row],[Days]]&amp;" "&amp;LeaveTracker[[#This Row],[Type of Leave]]</f>
        <v>3 VL</v>
      </c>
      <c r="L3272" s="23">
        <f ca="1">NETWORKDAYS(LeaveTracker[[#This Row],[Start Date]],LeaveTracker[[#This Row],[End Date]],lstHolidays)</f>
        <v>3</v>
      </c>
      <c r="M3272" s="27"/>
    </row>
    <row r="3273" spans="1:13" ht="30" customHeight="1" x14ac:dyDescent="0.3">
      <c r="A3273" s="27">
        <f t="shared" si="25"/>
        <v>1594</v>
      </c>
      <c r="B3273" s="31">
        <v>44922</v>
      </c>
      <c r="C3273" s="31">
        <v>44923</v>
      </c>
      <c r="D3273" s="19" t="s">
        <v>1020</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57" t="s">
        <v>82</v>
      </c>
      <c r="K3273" s="51" t="str">
        <f ca="1">LeaveTracker[[#This Row],[Days]]&amp;" "&amp;LeaveTracker[[#This Row],[Type of Leave]]</f>
        <v>2 VL</v>
      </c>
      <c r="L3273" s="23">
        <f ca="1">NETWORKDAYS(LeaveTracker[[#This Row],[Start Date]],LeaveTracker[[#This Row],[End Date]],lstHolidays)</f>
        <v>2</v>
      </c>
      <c r="M3273" s="27"/>
    </row>
    <row r="3274" spans="1:13" ht="30" customHeight="1" x14ac:dyDescent="0.3">
      <c r="A3274" s="27">
        <v>1594</v>
      </c>
      <c r="B3274" s="31">
        <v>44922</v>
      </c>
      <c r="C3274" s="31">
        <v>44923</v>
      </c>
      <c r="D3274" s="19" t="s">
        <v>1020</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57" t="s">
        <v>82</v>
      </c>
      <c r="K3274" s="51" t="str">
        <f ca="1">LeaveTracker[[#This Row],[Days]]&amp;" "&amp;LeaveTracker[[#This Row],[Type of Leave]]</f>
        <v>1 VL</v>
      </c>
      <c r="L3274" s="23">
        <f ca="1">NETWORKDAYS(LeaveTracker[[#This Row],[Start Date]],LeaveTracker[[#This Row],[End Date]],lstHolidays)</f>
        <v>1</v>
      </c>
      <c r="M3274" s="27"/>
    </row>
    <row r="3275" spans="1:13" ht="30" customHeight="1" x14ac:dyDescent="0.3">
      <c r="A3275" s="27">
        <v>1594</v>
      </c>
      <c r="B3275" s="31">
        <v>44922</v>
      </c>
      <c r="C3275" s="31">
        <v>44923</v>
      </c>
      <c r="D3275" s="19" t="s">
        <v>1020</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57" t="s">
        <v>82</v>
      </c>
      <c r="K3275" s="51" t="str">
        <f ca="1">LeaveTracker[[#This Row],[Days]]&amp;" "&amp;LeaveTracker[[#This Row],[Type of Leave]]</f>
        <v>1 VL</v>
      </c>
      <c r="L3275" s="23">
        <f ca="1">NETWORKDAYS(LeaveTracker[[#This Row],[Start Date]],LeaveTracker[[#This Row],[End Date]],lstHolidays)</f>
        <v>1</v>
      </c>
      <c r="M3275" s="27"/>
    </row>
    <row r="3276" spans="1:13" ht="30" customHeight="1" x14ac:dyDescent="0.3">
      <c r="A3276" s="27">
        <f t="shared" si="25"/>
        <v>1595</v>
      </c>
      <c r="B3276" s="31">
        <v>44922</v>
      </c>
      <c r="C3276" s="31">
        <v>44887</v>
      </c>
      <c r="D3276" s="19" t="s">
        <v>1020</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57" t="s">
        <v>81</v>
      </c>
      <c r="K3276" s="51" t="str">
        <f ca="1">LeaveTracker[[#This Row],[Days]]&amp;" "&amp;LeaveTracker[[#This Row],[Type of Leave]]</f>
        <v>2 SL</v>
      </c>
      <c r="L3276" s="23">
        <f ca="1">NETWORKDAYS(LeaveTracker[[#This Row],[Start Date]],LeaveTracker[[#This Row],[End Date]],lstHolidays)</f>
        <v>2</v>
      </c>
      <c r="M3276" s="27"/>
    </row>
    <row r="3277" spans="1:13" ht="30" customHeight="1" x14ac:dyDescent="0.3">
      <c r="A3277" s="27">
        <f t="shared" si="25"/>
        <v>1596</v>
      </c>
      <c r="B3277" s="31">
        <v>44922</v>
      </c>
      <c r="C3277" s="31">
        <v>44883</v>
      </c>
      <c r="D3277" s="19" t="s">
        <v>1301</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57" t="s">
        <v>82</v>
      </c>
      <c r="K3277" s="51" t="str">
        <f ca="1">LeaveTracker[[#This Row],[Days]]&amp;" "&amp;LeaveTracker[[#This Row],[Type of Leave]]</f>
        <v>1 VL</v>
      </c>
      <c r="L3277" s="23">
        <f ca="1">NETWORKDAYS(LeaveTracker[[#This Row],[Start Date]],LeaveTracker[[#This Row],[End Date]],lstHolidays)</f>
        <v>1</v>
      </c>
      <c r="M3277" s="27"/>
    </row>
    <row r="3278" spans="1:13" ht="30" customHeight="1" x14ac:dyDescent="0.3">
      <c r="A3278" s="27">
        <f t="shared" si="25"/>
        <v>1597</v>
      </c>
      <c r="B3278" s="31">
        <v>44922</v>
      </c>
      <c r="C3278" s="31">
        <v>44886</v>
      </c>
      <c r="D3278" s="19" t="s">
        <v>1290</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57" t="s">
        <v>82</v>
      </c>
      <c r="K3278" s="51" t="str">
        <f ca="1">LeaveTracker[[#This Row],[Days]]&amp;" "&amp;LeaveTracker[[#This Row],[Type of Leave]]</f>
        <v>1 VL</v>
      </c>
      <c r="L3278" s="23">
        <f ca="1">NETWORKDAYS(LeaveTracker[[#This Row],[Start Date]],LeaveTracker[[#This Row],[End Date]],lstHolidays)</f>
        <v>1</v>
      </c>
      <c r="M3278" s="27"/>
    </row>
    <row r="3279" spans="1:13" ht="30" customHeight="1" x14ac:dyDescent="0.3">
      <c r="A3279" s="27">
        <f t="shared" si="25"/>
        <v>1598</v>
      </c>
      <c r="B3279" s="31">
        <v>44922</v>
      </c>
      <c r="C3279" s="31">
        <v>44902</v>
      </c>
      <c r="D3279" s="19" t="s">
        <v>1312</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57" t="s">
        <v>82</v>
      </c>
      <c r="K3279" s="51" t="str">
        <f ca="1">LeaveTracker[[#This Row],[Days]]&amp;" "&amp;LeaveTracker[[#This Row],[Type of Leave]]</f>
        <v>1 VL</v>
      </c>
      <c r="L3279" s="23">
        <f ca="1">NETWORKDAYS(LeaveTracker[[#This Row],[Start Date]],LeaveTracker[[#This Row],[End Date]],lstHolidays)</f>
        <v>1</v>
      </c>
      <c r="M3279" s="27"/>
    </row>
    <row r="3280" spans="1:13" ht="30" customHeight="1" x14ac:dyDescent="0.3">
      <c r="A3280" s="27">
        <f t="shared" si="25"/>
        <v>1599</v>
      </c>
      <c r="B3280" s="31">
        <v>44922</v>
      </c>
      <c r="C3280" s="31">
        <v>44893</v>
      </c>
      <c r="D3280" s="19" t="s">
        <v>837</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57" t="s">
        <v>81</v>
      </c>
      <c r="K3280" s="51" t="str">
        <f ca="1">LeaveTracker[[#This Row],[Days]]&amp;" "&amp;LeaveTracker[[#This Row],[Type of Leave]]</f>
        <v>1 SL</v>
      </c>
      <c r="L3280" s="23">
        <f ca="1">NETWORKDAYS(LeaveTracker[[#This Row],[Start Date]],LeaveTracker[[#This Row],[End Date]],lstHolidays)</f>
        <v>1</v>
      </c>
      <c r="M3280" s="27"/>
    </row>
    <row r="3281" spans="1:13" ht="30" customHeight="1" x14ac:dyDescent="0.3">
      <c r="A3281" s="27">
        <f t="shared" si="25"/>
        <v>1600</v>
      </c>
      <c r="B3281" s="31">
        <v>44922</v>
      </c>
      <c r="C3281" s="31">
        <v>44910</v>
      </c>
      <c r="D3281" s="19" t="s">
        <v>713</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57" t="s">
        <v>82</v>
      </c>
      <c r="K3281" s="51" t="str">
        <f ca="1">LeaveTracker[[#This Row],[Days]]&amp;" "&amp;LeaveTracker[[#This Row],[Type of Leave]]</f>
        <v>1 VL</v>
      </c>
      <c r="L3281" s="23">
        <f ca="1">NETWORKDAYS(LeaveTracker[[#This Row],[Start Date]],LeaveTracker[[#This Row],[End Date]],lstHolidays)</f>
        <v>1</v>
      </c>
      <c r="M3281" s="27"/>
    </row>
    <row r="3282" spans="1:13" ht="30" customHeight="1" x14ac:dyDescent="0.3">
      <c r="A3282" s="27">
        <v>1600</v>
      </c>
      <c r="B3282" s="31">
        <v>44922</v>
      </c>
      <c r="C3282" s="31">
        <v>44910</v>
      </c>
      <c r="D3282" s="19" t="s">
        <v>713</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57" t="s">
        <v>82</v>
      </c>
      <c r="K3282" s="51" t="str">
        <f ca="1">LeaveTracker[[#This Row],[Days]]&amp;" "&amp;LeaveTracker[[#This Row],[Type of Leave]]</f>
        <v>1 VL</v>
      </c>
      <c r="L3282" s="23">
        <f ca="1">NETWORKDAYS(LeaveTracker[[#This Row],[Start Date]],LeaveTracker[[#This Row],[End Date]],lstHolidays)</f>
        <v>1</v>
      </c>
      <c r="M3282" s="27"/>
    </row>
    <row r="3283" spans="1:13" ht="30" customHeight="1" x14ac:dyDescent="0.3">
      <c r="A3283" s="27">
        <f t="shared" si="25"/>
        <v>1601</v>
      </c>
      <c r="B3283" s="31">
        <v>44922</v>
      </c>
      <c r="C3283" s="31">
        <v>44890</v>
      </c>
      <c r="D3283" s="19" t="s">
        <v>626</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57" t="s">
        <v>82</v>
      </c>
      <c r="K3283" s="51" t="str">
        <f ca="1">LeaveTracker[[#This Row],[Days]]&amp;" "&amp;LeaveTracker[[#This Row],[Type of Leave]]</f>
        <v>1 VL</v>
      </c>
      <c r="L3283" s="23">
        <f ca="1">NETWORKDAYS(LeaveTracker[[#This Row],[Start Date]],LeaveTracker[[#This Row],[End Date]],lstHolidays)</f>
        <v>1</v>
      </c>
      <c r="M3283" s="27"/>
    </row>
    <row r="3284" spans="1:13" ht="30" customHeight="1" x14ac:dyDescent="0.3">
      <c r="A3284" s="27">
        <f t="shared" si="25"/>
        <v>1602</v>
      </c>
      <c r="B3284" s="31">
        <v>44922</v>
      </c>
      <c r="C3284" s="31">
        <v>44902</v>
      </c>
      <c r="D3284" s="19" t="s">
        <v>762</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57" t="s">
        <v>82</v>
      </c>
      <c r="K3284" s="51" t="str">
        <f ca="1">LeaveTracker[[#This Row],[Days]]&amp;" "&amp;LeaveTracker[[#This Row],[Type of Leave]]</f>
        <v>2 VL</v>
      </c>
      <c r="L3284" s="23">
        <f ca="1">NETWORKDAYS(LeaveTracker[[#This Row],[Start Date]],LeaveTracker[[#This Row],[End Date]],lstHolidays)</f>
        <v>2</v>
      </c>
      <c r="M3284" s="27"/>
    </row>
    <row r="3285" spans="1:13" ht="30" customHeight="1" x14ac:dyDescent="0.3">
      <c r="A3285" s="27">
        <f t="shared" si="25"/>
        <v>1603</v>
      </c>
      <c r="B3285" s="31">
        <v>44922</v>
      </c>
      <c r="C3285" s="31">
        <v>44901</v>
      </c>
      <c r="D3285" s="19" t="s">
        <v>417</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57" t="s">
        <v>82</v>
      </c>
      <c r="K3285" s="51" t="str">
        <f ca="1">LeaveTracker[[#This Row],[Days]]&amp;" "&amp;LeaveTracker[[#This Row],[Type of Leave]]</f>
        <v>1 VL</v>
      </c>
      <c r="L3285" s="23">
        <f ca="1">NETWORKDAYS(LeaveTracker[[#This Row],[Start Date]],LeaveTracker[[#This Row],[End Date]],lstHolidays)</f>
        <v>1</v>
      </c>
      <c r="M3285" s="27"/>
    </row>
    <row r="3286" spans="1:13" ht="30" customHeight="1" x14ac:dyDescent="0.3">
      <c r="A3286" s="27">
        <v>1603</v>
      </c>
      <c r="B3286" s="31">
        <v>44922</v>
      </c>
      <c r="C3286" s="31">
        <v>44901</v>
      </c>
      <c r="D3286" s="19" t="s">
        <v>417</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57" t="s">
        <v>82</v>
      </c>
      <c r="K3286" s="51" t="str">
        <f ca="1">LeaveTracker[[#This Row],[Days]]&amp;" "&amp;LeaveTracker[[#This Row],[Type of Leave]]</f>
        <v>2 VL</v>
      </c>
      <c r="L3286" s="23">
        <f ca="1">NETWORKDAYS(LeaveTracker[[#This Row],[Start Date]],LeaveTracker[[#This Row],[End Date]],lstHolidays)</f>
        <v>2</v>
      </c>
      <c r="M3286" s="27"/>
    </row>
    <row r="3287" spans="1:13" ht="30" customHeight="1" x14ac:dyDescent="0.3">
      <c r="A3287" s="27">
        <f t="shared" si="25"/>
        <v>1604</v>
      </c>
      <c r="B3287" s="31">
        <v>44922</v>
      </c>
      <c r="C3287" s="31">
        <v>44897</v>
      </c>
      <c r="D3287" s="19" t="s">
        <v>417</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57" t="s">
        <v>299</v>
      </c>
      <c r="J3287" s="43" t="s">
        <v>1006</v>
      </c>
      <c r="K3287" s="51" t="str">
        <f ca="1">LeaveTracker[[#This Row],[Days]]&amp;" "&amp;LeaveTracker[[#This Row],[Type of Leave]]</f>
        <v>1 OTHER</v>
      </c>
      <c r="L3287" s="23">
        <f ca="1">NETWORKDAYS(LeaveTracker[[#This Row],[Start Date]],LeaveTracker[[#This Row],[End Date]],lstHolidays)</f>
        <v>1</v>
      </c>
      <c r="M3287" s="27"/>
    </row>
    <row r="3288" spans="1:13" ht="30" customHeight="1" x14ac:dyDescent="0.3">
      <c r="A3288" s="27">
        <f t="shared" si="25"/>
        <v>1605</v>
      </c>
      <c r="B3288" s="31">
        <v>44922</v>
      </c>
      <c r="C3288" s="31">
        <v>44900</v>
      </c>
      <c r="D3288" s="19" t="s">
        <v>1063</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57" t="s">
        <v>81</v>
      </c>
      <c r="K3288" s="51" t="str">
        <f ca="1">LeaveTracker[[#This Row],[Days]]&amp;" "&amp;LeaveTracker[[#This Row],[Type of Leave]]</f>
        <v>-7 SL</v>
      </c>
      <c r="L3288" s="23">
        <f ca="1">NETWORKDAYS(LeaveTracker[[#This Row],[Start Date]],LeaveTracker[[#This Row],[End Date]],lstHolidays)</f>
        <v>-7</v>
      </c>
      <c r="M3288" s="27"/>
    </row>
    <row r="3289" spans="1:13" ht="30" customHeight="1" x14ac:dyDescent="0.3">
      <c r="A3289" s="27">
        <v>1605</v>
      </c>
      <c r="B3289" s="31">
        <v>44922</v>
      </c>
      <c r="C3289" s="31">
        <v>44900</v>
      </c>
      <c r="D3289" s="19" t="s">
        <v>1063</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57" t="s">
        <v>81</v>
      </c>
      <c r="K3289" s="51" t="str">
        <f ca="1">LeaveTracker[[#This Row],[Days]]&amp;" "&amp;LeaveTracker[[#This Row],[Type of Leave]]</f>
        <v>0 SL</v>
      </c>
      <c r="L3289" s="23">
        <f ca="1">NETWORKDAYS(LeaveTracker[[#This Row],[Start Date]],LeaveTracker[[#This Row],[End Date]],lstHolidays)</f>
        <v>0</v>
      </c>
      <c r="M3289" s="27"/>
    </row>
    <row r="3290" spans="1:13" ht="30" customHeight="1" x14ac:dyDescent="0.3">
      <c r="A3290" s="27">
        <f t="shared" si="25"/>
        <v>1606</v>
      </c>
      <c r="B3290" s="31">
        <v>44922</v>
      </c>
      <c r="C3290" s="31">
        <v>44923</v>
      </c>
      <c r="D3290" s="19" t="s">
        <v>400</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57" t="s">
        <v>82</v>
      </c>
      <c r="K3290" s="51" t="str">
        <f ca="1">LeaveTracker[[#This Row],[Days]]&amp;" "&amp;LeaveTracker[[#This Row],[Type of Leave]]</f>
        <v>1 VL</v>
      </c>
      <c r="L3290" s="23">
        <f ca="1">NETWORKDAYS(LeaveTracker[[#This Row],[Start Date]],LeaveTracker[[#This Row],[End Date]],lstHolidays)</f>
        <v>1</v>
      </c>
      <c r="M3290" s="27"/>
    </row>
    <row r="3291" spans="1:13" ht="30" customHeight="1" x14ac:dyDescent="0.3">
      <c r="A3291" s="27">
        <f t="shared" si="25"/>
        <v>1607</v>
      </c>
      <c r="B3291" s="31">
        <v>44922</v>
      </c>
      <c r="C3291" s="31">
        <v>44923</v>
      </c>
      <c r="D3291" s="19" t="s">
        <v>400</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57" t="s">
        <v>81</v>
      </c>
      <c r="K3291" s="51" t="str">
        <f ca="1">LeaveTracker[[#This Row],[Days]]&amp;" "&amp;LeaveTracker[[#This Row],[Type of Leave]]</f>
        <v>1 SL</v>
      </c>
      <c r="L3291" s="23">
        <f ca="1">NETWORKDAYS(LeaveTracker[[#This Row],[Start Date]],LeaveTracker[[#This Row],[End Date]],lstHolidays)</f>
        <v>1</v>
      </c>
      <c r="M3291" s="27"/>
    </row>
    <row r="3292" spans="1:13" ht="30" customHeight="1" x14ac:dyDescent="0.3">
      <c r="A3292" s="27">
        <f t="shared" si="25"/>
        <v>1608</v>
      </c>
      <c r="B3292" s="31">
        <v>44922</v>
      </c>
      <c r="C3292" s="31">
        <v>44888</v>
      </c>
      <c r="D3292" s="19" t="s">
        <v>1862</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57" t="s">
        <v>82</v>
      </c>
      <c r="J3292" s="43" t="s">
        <v>1007</v>
      </c>
      <c r="K3292" s="51" t="str">
        <f ca="1">LeaveTracker[[#This Row],[Days]]&amp;" "&amp;LeaveTracker[[#This Row],[Type of Leave]]</f>
        <v>0 VL</v>
      </c>
      <c r="L3292" s="23">
        <f ca="1">NETWORKDAYS(LeaveTracker[[#This Row],[Start Date]],LeaveTracker[[#This Row],[End Date]],lstHolidays)</f>
        <v>0</v>
      </c>
      <c r="M3292" s="27"/>
    </row>
    <row r="3293" spans="1:13" ht="30" customHeight="1" x14ac:dyDescent="0.3">
      <c r="A3293" s="27">
        <v>1608</v>
      </c>
      <c r="B3293" s="31">
        <v>44922</v>
      </c>
      <c r="C3293" s="31">
        <v>44889</v>
      </c>
      <c r="D3293" s="19" t="s">
        <v>1862</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57" t="s">
        <v>82</v>
      </c>
      <c r="J3293" s="43" t="s">
        <v>1007</v>
      </c>
      <c r="K3293" s="51" t="str">
        <f ca="1">LeaveTracker[[#This Row],[Days]]&amp;" "&amp;LeaveTracker[[#This Row],[Type of Leave]]</f>
        <v>1 VL</v>
      </c>
      <c r="L3293" s="23">
        <f ca="1">NETWORKDAYS(LeaveTracker[[#This Row],[Start Date]],LeaveTracker[[#This Row],[End Date]],lstHolidays)</f>
        <v>1</v>
      </c>
      <c r="M3293" s="27"/>
    </row>
    <row r="3294" spans="1:13" ht="30" customHeight="1" x14ac:dyDescent="0.3">
      <c r="A3294" s="27">
        <v>1608</v>
      </c>
      <c r="B3294" s="31">
        <v>44922</v>
      </c>
      <c r="C3294" s="31">
        <v>44890</v>
      </c>
      <c r="D3294" s="19" t="s">
        <v>1862</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57" t="s">
        <v>82</v>
      </c>
      <c r="J3294" s="43" t="s">
        <v>1007</v>
      </c>
      <c r="K3294" s="51" t="str">
        <f ca="1">LeaveTracker[[#This Row],[Days]]&amp;" "&amp;LeaveTracker[[#This Row],[Type of Leave]]</f>
        <v>1 VL</v>
      </c>
      <c r="L3294" s="23">
        <f ca="1">NETWORKDAYS(LeaveTracker[[#This Row],[Start Date]],LeaveTracker[[#This Row],[End Date]],lstHolidays)</f>
        <v>1</v>
      </c>
      <c r="M3294" s="27"/>
    </row>
    <row r="3295" spans="1:13" ht="30" customHeight="1" x14ac:dyDescent="0.3">
      <c r="A3295" s="27">
        <v>1608</v>
      </c>
      <c r="B3295" s="31">
        <v>44922</v>
      </c>
      <c r="C3295" s="31">
        <v>44891</v>
      </c>
      <c r="D3295" s="19" t="s">
        <v>1862</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57" t="s">
        <v>82</v>
      </c>
      <c r="J3295" s="43" t="s">
        <v>1007</v>
      </c>
      <c r="K3295" s="51" t="str">
        <f ca="1">LeaveTracker[[#This Row],[Days]]&amp;" "&amp;LeaveTracker[[#This Row],[Type of Leave]]</f>
        <v>2 VL</v>
      </c>
      <c r="L3295" s="23">
        <f ca="1">NETWORKDAYS(LeaveTracker[[#This Row],[Start Date]],LeaveTracker[[#This Row],[End Date]],lstHolidays)</f>
        <v>2</v>
      </c>
      <c r="M3295" s="27"/>
    </row>
    <row r="3296" spans="1:13" ht="30" customHeight="1" x14ac:dyDescent="0.3">
      <c r="A3296" s="27">
        <f t="shared" si="25"/>
        <v>1609</v>
      </c>
      <c r="B3296" s="31">
        <v>44922</v>
      </c>
      <c r="C3296" s="31">
        <v>44894</v>
      </c>
      <c r="D3296" s="19" t="s">
        <v>1862</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57" t="s">
        <v>81</v>
      </c>
      <c r="K3296" s="51" t="str">
        <f ca="1">LeaveTracker[[#This Row],[Days]]&amp;" "&amp;LeaveTracker[[#This Row],[Type of Leave]]</f>
        <v>1 SL</v>
      </c>
      <c r="L3296" s="23">
        <f ca="1">NETWORKDAYS(LeaveTracker[[#This Row],[Start Date]],LeaveTracker[[#This Row],[End Date]],lstHolidays)</f>
        <v>1</v>
      </c>
      <c r="M3296" s="27"/>
    </row>
    <row r="3297" spans="1:13" ht="30" customHeight="1" x14ac:dyDescent="0.3">
      <c r="A3297" s="27">
        <f t="shared" si="25"/>
        <v>1610</v>
      </c>
      <c r="B3297" s="31">
        <v>44922</v>
      </c>
      <c r="C3297" s="31">
        <v>44893</v>
      </c>
      <c r="D3297" s="19" t="s">
        <v>1772</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57" t="s">
        <v>82</v>
      </c>
      <c r="J3297" s="43" t="s">
        <v>1007</v>
      </c>
      <c r="K3297" s="51" t="str">
        <f ca="1">LeaveTracker[[#This Row],[Days]]&amp;" "&amp;LeaveTracker[[#This Row],[Type of Leave]]</f>
        <v>0 VL</v>
      </c>
      <c r="L3297" s="23">
        <f ca="1">NETWORKDAYS(LeaveTracker[[#This Row],[Start Date]],LeaveTracker[[#This Row],[End Date]],lstHolidays)</f>
        <v>0</v>
      </c>
      <c r="M3297" s="27"/>
    </row>
    <row r="3298" spans="1:13" ht="30" customHeight="1" x14ac:dyDescent="0.3">
      <c r="A3298" s="27">
        <v>1610</v>
      </c>
      <c r="B3298" s="31">
        <v>44922</v>
      </c>
      <c r="C3298" s="31">
        <v>44893</v>
      </c>
      <c r="D3298" s="19" t="s">
        <v>1772</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57" t="s">
        <v>82</v>
      </c>
      <c r="J3298" s="43" t="s">
        <v>1007</v>
      </c>
      <c r="K3298" s="51" t="str">
        <f ca="1">LeaveTracker[[#This Row],[Days]]&amp;" "&amp;LeaveTracker[[#This Row],[Type of Leave]]</f>
        <v>1 VL</v>
      </c>
      <c r="L3298" s="23">
        <f ca="1">NETWORKDAYS(LeaveTracker[[#This Row],[Start Date]],LeaveTracker[[#This Row],[End Date]],lstHolidays)</f>
        <v>1</v>
      </c>
      <c r="M3298" s="27"/>
    </row>
    <row r="3299" spans="1:13" ht="30" customHeight="1" x14ac:dyDescent="0.3">
      <c r="A3299" s="27">
        <f t="shared" si="25"/>
        <v>1611</v>
      </c>
      <c r="B3299" s="31">
        <v>44922</v>
      </c>
      <c r="C3299" s="31">
        <v>44890</v>
      </c>
      <c r="D3299" s="19" t="s">
        <v>1772</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57" t="s">
        <v>81</v>
      </c>
      <c r="K3299" s="51" t="str">
        <f ca="1">LeaveTracker[[#This Row],[Days]]&amp;" "&amp;LeaveTracker[[#This Row],[Type of Leave]]</f>
        <v>1 SL</v>
      </c>
      <c r="L3299" s="23">
        <f ca="1">NETWORKDAYS(LeaveTracker[[#This Row],[Start Date]],LeaveTracker[[#This Row],[End Date]],lstHolidays)</f>
        <v>1</v>
      </c>
      <c r="M3299" s="27"/>
    </row>
    <row r="3300" spans="1:13" ht="30" customHeight="1" x14ac:dyDescent="0.3">
      <c r="A3300" s="27">
        <f t="shared" si="25"/>
        <v>1612</v>
      </c>
      <c r="B3300" s="31">
        <v>44922</v>
      </c>
      <c r="C3300" s="31">
        <v>44907</v>
      </c>
      <c r="D3300" s="19" t="s">
        <v>1829</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57" t="s">
        <v>81</v>
      </c>
      <c r="K3300" s="51" t="str">
        <f ca="1">LeaveTracker[[#This Row],[Days]]&amp;" "&amp;LeaveTracker[[#This Row],[Type of Leave]]</f>
        <v>1 SL</v>
      </c>
      <c r="L3300" s="23">
        <f ca="1">NETWORKDAYS(LeaveTracker[[#This Row],[Start Date]],LeaveTracker[[#This Row],[End Date]],lstHolidays)</f>
        <v>1</v>
      </c>
      <c r="M3300" s="27"/>
    </row>
    <row r="3301" spans="1:13" ht="30" customHeight="1" x14ac:dyDescent="0.3">
      <c r="A3301" s="27">
        <v>1612</v>
      </c>
      <c r="B3301" s="31">
        <v>44922</v>
      </c>
      <c r="C3301" s="31">
        <v>44907</v>
      </c>
      <c r="D3301" s="19" t="s">
        <v>1829</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57" t="s">
        <v>81</v>
      </c>
      <c r="K3301" s="51" t="str">
        <f ca="1">LeaveTracker[[#This Row],[Days]]&amp;" "&amp;LeaveTracker[[#This Row],[Type of Leave]]</f>
        <v>2 SL</v>
      </c>
      <c r="L3301" s="23">
        <f ca="1">NETWORKDAYS(LeaveTracker[[#This Row],[Start Date]],LeaveTracker[[#This Row],[End Date]],lstHolidays)</f>
        <v>2</v>
      </c>
      <c r="M3301" s="27"/>
    </row>
    <row r="3302" spans="1:13" ht="30" customHeight="1" x14ac:dyDescent="0.3">
      <c r="A3302" s="27">
        <v>1612</v>
      </c>
      <c r="B3302" s="31">
        <v>44922</v>
      </c>
      <c r="C3302" s="31">
        <v>44907</v>
      </c>
      <c r="D3302" s="19" t="s">
        <v>1829</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57" t="s">
        <v>81</v>
      </c>
      <c r="K3302" s="51" t="str">
        <f ca="1">LeaveTracker[[#This Row],[Days]]&amp;" "&amp;LeaveTracker[[#This Row],[Type of Leave]]</f>
        <v>1 SL</v>
      </c>
      <c r="L3302" s="23">
        <f ca="1">NETWORKDAYS(LeaveTracker[[#This Row],[Start Date]],LeaveTracker[[#This Row],[End Date]],lstHolidays)</f>
        <v>1</v>
      </c>
      <c r="M3302" s="27"/>
    </row>
    <row r="3303" spans="1:13" ht="30" customHeight="1" x14ac:dyDescent="0.3">
      <c r="A3303" s="27">
        <f t="shared" si="25"/>
        <v>1613</v>
      </c>
      <c r="B3303" s="31">
        <v>44922</v>
      </c>
      <c r="C3303" s="31">
        <v>44902</v>
      </c>
      <c r="D3303" s="19" t="s">
        <v>1829</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57" t="s">
        <v>81</v>
      </c>
      <c r="K3303" s="51" t="str">
        <f ca="1">LeaveTracker[[#This Row],[Days]]&amp;" "&amp;LeaveTracker[[#This Row],[Type of Leave]]</f>
        <v>0 SL</v>
      </c>
      <c r="L3303" s="23">
        <f ca="1">NETWORKDAYS(LeaveTracker[[#This Row],[Start Date]],LeaveTracker[[#This Row],[End Date]],lstHolidays)</f>
        <v>0</v>
      </c>
      <c r="M3303" s="27"/>
    </row>
    <row r="3304" spans="1:13" ht="30" customHeight="1" x14ac:dyDescent="0.3">
      <c r="A3304" s="27">
        <f t="shared" si="25"/>
        <v>1614</v>
      </c>
      <c r="B3304" s="31">
        <v>44922</v>
      </c>
      <c r="C3304" s="31">
        <v>44907</v>
      </c>
      <c r="D3304" s="19" t="s">
        <v>1885</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57" t="s">
        <v>81</v>
      </c>
      <c r="K3304" s="51" t="str">
        <f ca="1">LeaveTracker[[#This Row],[Days]]&amp;" "&amp;LeaveTracker[[#This Row],[Type of Leave]]</f>
        <v>1 SL</v>
      </c>
      <c r="L3304" s="23">
        <f ca="1">NETWORKDAYS(LeaveTracker[[#This Row],[Start Date]],LeaveTracker[[#This Row],[End Date]],lstHolidays)</f>
        <v>1</v>
      </c>
      <c r="M3304" s="27"/>
    </row>
    <row r="3305" spans="1:13" ht="30" customHeight="1" x14ac:dyDescent="0.3">
      <c r="A3305" s="27">
        <f t="shared" si="25"/>
        <v>1615</v>
      </c>
      <c r="B3305" s="31">
        <v>44922</v>
      </c>
      <c r="C3305" s="31">
        <v>44915</v>
      </c>
      <c r="D3305" s="19" t="s">
        <v>1887</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57" t="s">
        <v>81</v>
      </c>
      <c r="K3305" s="51" t="str">
        <f ca="1">LeaveTracker[[#This Row],[Days]]&amp;" "&amp;LeaveTracker[[#This Row],[Type of Leave]]</f>
        <v>0 SL</v>
      </c>
      <c r="L3305" s="23">
        <f ca="1">NETWORKDAYS(LeaveTracker[[#This Row],[Start Date]],LeaveTracker[[#This Row],[End Date]],lstHolidays)</f>
        <v>0</v>
      </c>
      <c r="M3305" s="27"/>
    </row>
    <row r="3306" spans="1:13" ht="30" customHeight="1" x14ac:dyDescent="0.3">
      <c r="A3306" s="27">
        <v>1615</v>
      </c>
      <c r="B3306" s="31">
        <v>44922</v>
      </c>
      <c r="C3306" s="31">
        <v>44915</v>
      </c>
      <c r="D3306" s="19" t="s">
        <v>1887</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57" t="s">
        <v>81</v>
      </c>
      <c r="K3306" s="51" t="str">
        <f ca="1">LeaveTracker[[#This Row],[Days]]&amp;" "&amp;LeaveTracker[[#This Row],[Type of Leave]]</f>
        <v>1 SL</v>
      </c>
      <c r="L3306" s="23">
        <f ca="1">NETWORKDAYS(LeaveTracker[[#This Row],[Start Date]],LeaveTracker[[#This Row],[End Date]],lstHolidays)</f>
        <v>1</v>
      </c>
      <c r="M3306" s="27"/>
    </row>
    <row r="3307" spans="1:13" ht="30" customHeight="1" x14ac:dyDescent="0.3">
      <c r="A3307" s="27">
        <f t="shared" si="25"/>
        <v>1616</v>
      </c>
      <c r="B3307" s="31">
        <v>44922</v>
      </c>
      <c r="C3307" s="31">
        <v>44915</v>
      </c>
      <c r="D3307" s="19" t="s">
        <v>1831</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57" t="s">
        <v>81</v>
      </c>
      <c r="K3307" s="51" t="str">
        <f ca="1">LeaveTracker[[#This Row],[Days]]&amp;" "&amp;LeaveTracker[[#This Row],[Type of Leave]]</f>
        <v>1 SL</v>
      </c>
      <c r="L3307" s="23">
        <f ca="1">NETWORKDAYS(LeaveTracker[[#This Row],[Start Date]],LeaveTracker[[#This Row],[End Date]],lstHolidays)</f>
        <v>1</v>
      </c>
      <c r="M3307" s="27"/>
    </row>
    <row r="3308" spans="1:13" ht="30" customHeight="1" x14ac:dyDescent="0.3">
      <c r="A3308" s="27">
        <f t="shared" si="25"/>
        <v>1617</v>
      </c>
      <c r="B3308" s="31">
        <v>44922</v>
      </c>
      <c r="C3308" s="31">
        <v>44907</v>
      </c>
      <c r="D3308" s="19" t="s">
        <v>1872</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57" t="s">
        <v>82</v>
      </c>
      <c r="K3308" s="51" t="str">
        <f ca="1">LeaveTracker[[#This Row],[Days]]&amp;" "&amp;LeaveTracker[[#This Row],[Type of Leave]]</f>
        <v>2 VL</v>
      </c>
      <c r="L3308" s="23">
        <f ca="1">NETWORKDAYS(LeaveTracker[[#This Row],[Start Date]],LeaveTracker[[#This Row],[End Date]],lstHolidays)</f>
        <v>2</v>
      </c>
      <c r="M3308" s="27"/>
    </row>
    <row r="3309" spans="1:13" ht="30" customHeight="1" x14ac:dyDescent="0.3">
      <c r="A3309" s="27">
        <f t="shared" si="25"/>
        <v>1618</v>
      </c>
      <c r="B3309" s="31">
        <v>44922</v>
      </c>
      <c r="C3309" s="31">
        <v>44900</v>
      </c>
      <c r="D3309" s="19" t="s">
        <v>1870</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57" t="s">
        <v>81</v>
      </c>
      <c r="K3309" s="51" t="str">
        <f ca="1">LeaveTracker[[#This Row],[Days]]&amp;" "&amp;LeaveTracker[[#This Row],[Type of Leave]]</f>
        <v>2 SL</v>
      </c>
      <c r="L3309" s="23">
        <f ca="1">NETWORKDAYS(LeaveTracker[[#This Row],[Start Date]],LeaveTracker[[#This Row],[End Date]],lstHolidays)</f>
        <v>2</v>
      </c>
      <c r="M3309" s="27"/>
    </row>
    <row r="3310" spans="1:13" ht="30" customHeight="1" x14ac:dyDescent="0.3">
      <c r="A3310" s="27">
        <v>1618</v>
      </c>
      <c r="B3310" s="31">
        <v>44922</v>
      </c>
      <c r="C3310" s="31">
        <v>44900</v>
      </c>
      <c r="D3310" s="19" t="s">
        <v>1870</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57" t="s">
        <v>81</v>
      </c>
      <c r="K3310" s="51" t="str">
        <f ca="1">LeaveTracker[[#This Row],[Days]]&amp;" "&amp;LeaveTracker[[#This Row],[Type of Leave]]</f>
        <v>0 SL</v>
      </c>
      <c r="L3310" s="23">
        <f ca="1">NETWORKDAYS(LeaveTracker[[#This Row],[Start Date]],LeaveTracker[[#This Row],[End Date]],lstHolidays)</f>
        <v>0</v>
      </c>
      <c r="M3310" s="27"/>
    </row>
    <row r="3311" spans="1:13" ht="30" customHeight="1" x14ac:dyDescent="0.3">
      <c r="A3311" s="27">
        <f t="shared" si="25"/>
        <v>1619</v>
      </c>
      <c r="B3311" s="31">
        <v>44922</v>
      </c>
      <c r="C3311" s="31">
        <v>44900</v>
      </c>
      <c r="D3311" s="19" t="s">
        <v>1943</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57" t="s">
        <v>81</v>
      </c>
      <c r="K3311" s="51" t="str">
        <f ca="1">LeaveTracker[[#This Row],[Days]]&amp;" "&amp;LeaveTracker[[#This Row],[Type of Leave]]</f>
        <v>4 SL</v>
      </c>
      <c r="L3311" s="23">
        <f ca="1">NETWORKDAYS(LeaveTracker[[#This Row],[Start Date]],LeaveTracker[[#This Row],[End Date]],lstHolidays)</f>
        <v>4</v>
      </c>
      <c r="M3311" s="27"/>
    </row>
    <row r="3312" spans="1:13" ht="30" customHeight="1" x14ac:dyDescent="0.3">
      <c r="A3312" s="27">
        <f t="shared" si="25"/>
        <v>1620</v>
      </c>
      <c r="B3312" s="31">
        <v>44922</v>
      </c>
      <c r="C3312" s="31">
        <v>44900</v>
      </c>
      <c r="D3312" s="19" t="s">
        <v>1943</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57" t="s">
        <v>81</v>
      </c>
      <c r="K3312" s="51" t="str">
        <f ca="1">LeaveTracker[[#This Row],[Days]]&amp;" "&amp;LeaveTracker[[#This Row],[Type of Leave]]</f>
        <v>1 SL</v>
      </c>
      <c r="L3312" s="23">
        <f ca="1">NETWORKDAYS(LeaveTracker[[#This Row],[Start Date]],LeaveTracker[[#This Row],[End Date]],lstHolidays)</f>
        <v>1</v>
      </c>
      <c r="M3312" s="27"/>
    </row>
    <row r="3313" spans="1:13" ht="30" customHeight="1" x14ac:dyDescent="0.3">
      <c r="A3313" s="27">
        <f t="shared" si="25"/>
        <v>1621</v>
      </c>
      <c r="B3313" s="31">
        <v>44922</v>
      </c>
      <c r="C3313" s="31">
        <v>44901</v>
      </c>
      <c r="D3313" s="19" t="s">
        <v>1910</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57" t="s">
        <v>82</v>
      </c>
      <c r="K3313" s="51" t="str">
        <f ca="1">LeaveTracker[[#This Row],[Days]]&amp;" "&amp;LeaveTracker[[#This Row],[Type of Leave]]</f>
        <v>1 VL</v>
      </c>
      <c r="L3313" s="23">
        <f ca="1">NETWORKDAYS(LeaveTracker[[#This Row],[Start Date]],LeaveTracker[[#This Row],[End Date]],lstHolidays)</f>
        <v>1</v>
      </c>
      <c r="M3313" s="27"/>
    </row>
    <row r="3314" spans="1:13" ht="30" customHeight="1" x14ac:dyDescent="0.3">
      <c r="A3314" s="27">
        <f t="shared" si="25"/>
        <v>1622</v>
      </c>
      <c r="B3314" s="31">
        <v>44922</v>
      </c>
      <c r="C3314" s="31">
        <v>44895</v>
      </c>
      <c r="D3314" s="19" t="s">
        <v>1929</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57" t="s">
        <v>81</v>
      </c>
      <c r="K3314" s="51" t="str">
        <f ca="1">LeaveTracker[[#This Row],[Days]]&amp;" "&amp;LeaveTracker[[#This Row],[Type of Leave]]</f>
        <v>0 SL</v>
      </c>
      <c r="L3314" s="23">
        <f ca="1">NETWORKDAYS(LeaveTracker[[#This Row],[Start Date]],LeaveTracker[[#This Row],[End Date]],lstHolidays)</f>
        <v>0</v>
      </c>
      <c r="M3314" s="27"/>
    </row>
    <row r="3315" spans="1:13" ht="30" customHeight="1" x14ac:dyDescent="0.3">
      <c r="A3315" s="27">
        <f t="shared" si="25"/>
        <v>1623</v>
      </c>
      <c r="B3315" s="31">
        <v>44922</v>
      </c>
      <c r="C3315" s="31">
        <v>44888</v>
      </c>
      <c r="D3315" s="19" t="s">
        <v>1946</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57" t="s">
        <v>82</v>
      </c>
      <c r="K3315" s="51" t="str">
        <f ca="1">LeaveTracker[[#This Row],[Days]]&amp;" "&amp;LeaveTracker[[#This Row],[Type of Leave]]</f>
        <v>19 VL</v>
      </c>
      <c r="L3315" s="23">
        <f ca="1">NETWORKDAYS(LeaveTracker[[#This Row],[Start Date]],LeaveTracker[[#This Row],[End Date]],lstHolidays)</f>
        <v>19</v>
      </c>
      <c r="M3315" s="27"/>
    </row>
    <row r="3316" spans="1:13" ht="30" customHeight="1" x14ac:dyDescent="0.3">
      <c r="A3316" s="27">
        <f t="shared" si="25"/>
        <v>1624</v>
      </c>
      <c r="B3316" s="31">
        <v>44922</v>
      </c>
      <c r="C3316" s="31">
        <v>44896</v>
      </c>
      <c r="D3316" s="19" t="s">
        <v>1779</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57" t="s">
        <v>82</v>
      </c>
      <c r="K3316" s="51" t="str">
        <f ca="1">LeaveTracker[[#This Row],[Days]]&amp;" "&amp;LeaveTracker[[#This Row],[Type of Leave]]</f>
        <v>3 VL</v>
      </c>
      <c r="L3316" s="23">
        <f ca="1">NETWORKDAYS(LeaveTracker[[#This Row],[Start Date]],LeaveTracker[[#This Row],[End Date]],lstHolidays)</f>
        <v>3</v>
      </c>
      <c r="M3316" s="27"/>
    </row>
    <row r="3317" spans="1:13" ht="30" customHeight="1" x14ac:dyDescent="0.3">
      <c r="A3317" s="27">
        <f t="shared" si="25"/>
        <v>1625</v>
      </c>
      <c r="B3317" s="31">
        <v>44922</v>
      </c>
      <c r="C3317" s="31">
        <v>44900</v>
      </c>
      <c r="D3317" s="19" t="s">
        <v>1885</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57" t="s">
        <v>82</v>
      </c>
      <c r="K3317" s="51" t="str">
        <f ca="1">LeaveTracker[[#This Row],[Days]]&amp;" "&amp;LeaveTracker[[#This Row],[Type of Leave]]</f>
        <v>2 VL</v>
      </c>
      <c r="L3317" s="23">
        <f ca="1">NETWORKDAYS(LeaveTracker[[#This Row],[Start Date]],LeaveTracker[[#This Row],[End Date]],lstHolidays)</f>
        <v>2</v>
      </c>
      <c r="M3317" s="27"/>
    </row>
    <row r="3318" spans="1:13" ht="30" customHeight="1" x14ac:dyDescent="0.3">
      <c r="A3318" s="27">
        <f t="shared" si="25"/>
        <v>1626</v>
      </c>
      <c r="B3318" s="31">
        <v>44922</v>
      </c>
      <c r="C3318" s="31">
        <v>44900</v>
      </c>
      <c r="D3318" s="19" t="s">
        <v>1886</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57" t="s">
        <v>81</v>
      </c>
      <c r="K3318" s="51" t="str">
        <f ca="1">LeaveTracker[[#This Row],[Days]]&amp;" "&amp;LeaveTracker[[#This Row],[Type of Leave]]</f>
        <v>1 SL</v>
      </c>
      <c r="L3318" s="23">
        <f ca="1">NETWORKDAYS(LeaveTracker[[#This Row],[Start Date]],LeaveTracker[[#This Row],[End Date]],lstHolidays)</f>
        <v>1</v>
      </c>
      <c r="M3318" s="27"/>
    </row>
    <row r="3319" spans="1:13" ht="30" customHeight="1" x14ac:dyDescent="0.3">
      <c r="A3319" s="27">
        <f t="shared" si="25"/>
        <v>1627</v>
      </c>
      <c r="B3319" s="31">
        <v>44922</v>
      </c>
      <c r="C3319" s="31">
        <v>44893</v>
      </c>
      <c r="D3319" s="19" t="s">
        <v>1886</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57" t="s">
        <v>82</v>
      </c>
      <c r="K3319" s="51" t="str">
        <f ca="1">LeaveTracker[[#This Row],[Days]]&amp;" "&amp;LeaveTracker[[#This Row],[Type of Leave]]</f>
        <v>1 VL</v>
      </c>
      <c r="L3319" s="23">
        <f ca="1">NETWORKDAYS(LeaveTracker[[#This Row],[Start Date]],LeaveTracker[[#This Row],[End Date]],lstHolidays)</f>
        <v>1</v>
      </c>
      <c r="M3319" s="27"/>
    </row>
    <row r="3320" spans="1:13" ht="30" customHeight="1" x14ac:dyDescent="0.3">
      <c r="A3320" s="27">
        <v>1627</v>
      </c>
      <c r="B3320" s="31">
        <v>44922</v>
      </c>
      <c r="C3320" s="31">
        <v>44893</v>
      </c>
      <c r="D3320" s="19" t="s">
        <v>1886</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57" t="s">
        <v>82</v>
      </c>
      <c r="K3320" s="51" t="str">
        <f ca="1">LeaveTracker[[#This Row],[Days]]&amp;" "&amp;LeaveTracker[[#This Row],[Type of Leave]]</f>
        <v>1 VL</v>
      </c>
      <c r="L3320" s="23">
        <f ca="1">NETWORKDAYS(LeaveTracker[[#This Row],[Start Date]],LeaveTracker[[#This Row],[End Date]],lstHolidays)</f>
        <v>1</v>
      </c>
      <c r="M3320" s="27"/>
    </row>
    <row r="3321" spans="1:13" ht="30" customHeight="1" x14ac:dyDescent="0.3">
      <c r="A3321" s="27">
        <f t="shared" si="25"/>
        <v>1628</v>
      </c>
      <c r="B3321" s="31">
        <v>44922</v>
      </c>
      <c r="C3321" s="31">
        <v>44904</v>
      </c>
      <c r="D3321" s="19" t="s">
        <v>1748</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57" t="s">
        <v>81</v>
      </c>
      <c r="K3321" s="51" t="str">
        <f ca="1">LeaveTracker[[#This Row],[Days]]&amp;" "&amp;LeaveTracker[[#This Row],[Type of Leave]]</f>
        <v>1 SL</v>
      </c>
      <c r="L3321" s="23">
        <f ca="1">NETWORKDAYS(LeaveTracker[[#This Row],[Start Date]],LeaveTracker[[#This Row],[End Date]],lstHolidays)</f>
        <v>1</v>
      </c>
      <c r="M3321" s="27"/>
    </row>
    <row r="3322" spans="1:13" ht="30" customHeight="1" x14ac:dyDescent="0.3">
      <c r="A3322" s="27">
        <f t="shared" si="25"/>
        <v>1629</v>
      </c>
      <c r="B3322" s="31">
        <v>44922</v>
      </c>
      <c r="C3322" s="31">
        <v>44893</v>
      </c>
      <c r="D3322" s="19" t="s">
        <v>1748</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57" t="s">
        <v>81</v>
      </c>
      <c r="K3322" s="51" t="str">
        <f ca="1">LeaveTracker[[#This Row],[Days]]&amp;" "&amp;LeaveTracker[[#This Row],[Type of Leave]]</f>
        <v>1 SL</v>
      </c>
      <c r="L3322" s="23">
        <f ca="1">NETWORKDAYS(LeaveTracker[[#This Row],[Start Date]],LeaveTracker[[#This Row],[End Date]],lstHolidays)</f>
        <v>1</v>
      </c>
      <c r="M3322" s="27"/>
    </row>
    <row r="3323" spans="1:13" ht="30" customHeight="1" x14ac:dyDescent="0.3">
      <c r="A3323" s="27">
        <f t="shared" ref="A3323:A3386" si="26">A3322+1</f>
        <v>1630</v>
      </c>
      <c r="B3323" s="31">
        <v>44922</v>
      </c>
      <c r="C3323" s="31">
        <v>44893</v>
      </c>
      <c r="D3323" s="19" t="s">
        <v>1748</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57" t="s">
        <v>81</v>
      </c>
      <c r="K3323" s="51" t="str">
        <f ca="1">LeaveTracker[[#This Row],[Days]]&amp;" "&amp;LeaveTracker[[#This Row],[Type of Leave]]</f>
        <v>1 SL</v>
      </c>
      <c r="L3323" s="23">
        <f ca="1">NETWORKDAYS(LeaveTracker[[#This Row],[Start Date]],LeaveTracker[[#This Row],[End Date]],lstHolidays)</f>
        <v>1</v>
      </c>
      <c r="M3323" s="27"/>
    </row>
    <row r="3324" spans="1:13" ht="30" customHeight="1" x14ac:dyDescent="0.3">
      <c r="A3324" s="27">
        <f t="shared" si="26"/>
        <v>1631</v>
      </c>
      <c r="B3324" s="31">
        <v>44922</v>
      </c>
      <c r="C3324" s="31">
        <v>44894</v>
      </c>
      <c r="D3324" s="19" t="s">
        <v>1782</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57" t="s">
        <v>81</v>
      </c>
      <c r="K3324" s="51" t="str">
        <f ca="1">LeaveTracker[[#This Row],[Days]]&amp;" "&amp;LeaveTracker[[#This Row],[Type of Leave]]</f>
        <v>1 SL</v>
      </c>
      <c r="L3324" s="23">
        <f ca="1">NETWORKDAYS(LeaveTracker[[#This Row],[Start Date]],LeaveTracker[[#This Row],[End Date]],lstHolidays)</f>
        <v>1</v>
      </c>
      <c r="M3324" s="27"/>
    </row>
    <row r="3325" spans="1:13" ht="30" customHeight="1" x14ac:dyDescent="0.3">
      <c r="A3325" s="27">
        <f t="shared" si="26"/>
        <v>1632</v>
      </c>
      <c r="B3325" s="31">
        <v>44922</v>
      </c>
      <c r="C3325" s="31">
        <v>44911</v>
      </c>
      <c r="D3325" s="19" t="s">
        <v>1940</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57" t="s">
        <v>299</v>
      </c>
      <c r="J3325" s="43" t="s">
        <v>1006</v>
      </c>
      <c r="K3325" s="51" t="str">
        <f ca="1">LeaveTracker[[#This Row],[Days]]&amp;" "&amp;LeaveTracker[[#This Row],[Type of Leave]]</f>
        <v>1 OTHER</v>
      </c>
      <c r="L3325" s="23">
        <f ca="1">NETWORKDAYS(LeaveTracker[[#This Row],[Start Date]],LeaveTracker[[#This Row],[End Date]],lstHolidays)</f>
        <v>1</v>
      </c>
      <c r="M3325" s="27"/>
    </row>
    <row r="3326" spans="1:13" ht="30" customHeight="1" x14ac:dyDescent="0.3">
      <c r="A3326" s="27">
        <f t="shared" si="26"/>
        <v>1633</v>
      </c>
      <c r="B3326" s="31">
        <v>44922</v>
      </c>
      <c r="C3326" s="31">
        <v>44900</v>
      </c>
      <c r="D3326" s="19" t="s">
        <v>1782</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57" t="s">
        <v>81</v>
      </c>
      <c r="K3326" s="51" t="str">
        <f ca="1">LeaveTracker[[#This Row],[Days]]&amp;" "&amp;LeaveTracker[[#This Row],[Type of Leave]]</f>
        <v>2 SL</v>
      </c>
      <c r="L3326" s="23">
        <f ca="1">NETWORKDAYS(LeaveTracker[[#This Row],[Start Date]],LeaveTracker[[#This Row],[End Date]],lstHolidays)</f>
        <v>2</v>
      </c>
      <c r="M3326" s="27"/>
    </row>
    <row r="3327" spans="1:13" ht="30" customHeight="1" x14ac:dyDescent="0.3">
      <c r="A3327" s="27">
        <f t="shared" si="26"/>
        <v>1634</v>
      </c>
      <c r="B3327" s="31">
        <v>44922</v>
      </c>
      <c r="C3327" s="31">
        <v>44900</v>
      </c>
      <c r="D3327" s="19" t="s">
        <v>1760</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57" t="s">
        <v>81</v>
      </c>
      <c r="K3327" s="51" t="str">
        <f ca="1">LeaveTracker[[#This Row],[Days]]&amp;" "&amp;LeaveTracker[[#This Row],[Type of Leave]]</f>
        <v>2 SL</v>
      </c>
      <c r="L3327" s="23">
        <f ca="1">NETWORKDAYS(LeaveTracker[[#This Row],[Start Date]],LeaveTracker[[#This Row],[End Date]],lstHolidays)</f>
        <v>2</v>
      </c>
      <c r="M3327" s="27"/>
    </row>
    <row r="3328" spans="1:13" ht="30" customHeight="1" x14ac:dyDescent="0.3">
      <c r="A3328" s="27">
        <f t="shared" si="26"/>
        <v>1635</v>
      </c>
      <c r="B3328" s="31">
        <v>44922</v>
      </c>
      <c r="C3328" s="31">
        <v>44900</v>
      </c>
      <c r="D3328" s="19" t="s">
        <v>1760</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57" t="s">
        <v>81</v>
      </c>
      <c r="K3328" s="51" t="str">
        <f ca="1">LeaveTracker[[#This Row],[Days]]&amp;" "&amp;LeaveTracker[[#This Row],[Type of Leave]]</f>
        <v>1 SL</v>
      </c>
      <c r="L3328" s="23">
        <f ca="1">NETWORKDAYS(LeaveTracker[[#This Row],[Start Date]],LeaveTracker[[#This Row],[End Date]],lstHolidays)</f>
        <v>1</v>
      </c>
      <c r="M3328" s="27"/>
    </row>
    <row r="3329" spans="1:13" ht="30" customHeight="1" x14ac:dyDescent="0.3">
      <c r="A3329" s="27">
        <f t="shared" si="26"/>
        <v>1636</v>
      </c>
      <c r="B3329" s="31">
        <v>44922</v>
      </c>
      <c r="C3329" s="31">
        <v>44897</v>
      </c>
      <c r="D3329" s="19" t="s">
        <v>1854</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57" t="s">
        <v>82</v>
      </c>
      <c r="K3329" s="51" t="str">
        <f ca="1">LeaveTracker[[#This Row],[Days]]&amp;" "&amp;LeaveTracker[[#This Row],[Type of Leave]]</f>
        <v>1 VL</v>
      </c>
      <c r="L3329" s="23">
        <f ca="1">NETWORKDAYS(LeaveTracker[[#This Row],[Start Date]],LeaveTracker[[#This Row],[End Date]],lstHolidays)</f>
        <v>1</v>
      </c>
      <c r="M3329" s="27"/>
    </row>
    <row r="3330" spans="1:13" ht="30" customHeight="1" x14ac:dyDescent="0.3">
      <c r="A3330" s="27">
        <v>1636</v>
      </c>
      <c r="B3330" s="31">
        <v>44922</v>
      </c>
      <c r="C3330" s="31">
        <v>44897</v>
      </c>
      <c r="D3330" s="19" t="s">
        <v>1854</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57" t="s">
        <v>82</v>
      </c>
      <c r="K3330" s="51" t="str">
        <f ca="1">LeaveTracker[[#This Row],[Days]]&amp;" "&amp;LeaveTracker[[#This Row],[Type of Leave]]</f>
        <v>1 VL</v>
      </c>
      <c r="L3330" s="23">
        <f ca="1">NETWORKDAYS(LeaveTracker[[#This Row],[Start Date]],LeaveTracker[[#This Row],[End Date]],lstHolidays)</f>
        <v>1</v>
      </c>
      <c r="M3330" s="27"/>
    </row>
    <row r="3331" spans="1:13" ht="30" customHeight="1" x14ac:dyDescent="0.3">
      <c r="A3331" s="27">
        <f t="shared" si="26"/>
        <v>1637</v>
      </c>
      <c r="B3331" s="31">
        <v>44922</v>
      </c>
      <c r="C3331" s="31">
        <v>44889</v>
      </c>
      <c r="D3331" s="19" t="s">
        <v>1854</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57" t="s">
        <v>81</v>
      </c>
      <c r="K3331" s="51" t="str">
        <f ca="1">LeaveTracker[[#This Row],[Days]]&amp;" "&amp;LeaveTracker[[#This Row],[Type of Leave]]</f>
        <v>1 SL</v>
      </c>
      <c r="L3331" s="23">
        <f ca="1">NETWORKDAYS(LeaveTracker[[#This Row],[Start Date]],LeaveTracker[[#This Row],[End Date]],lstHolidays)</f>
        <v>1</v>
      </c>
      <c r="M3331" s="27"/>
    </row>
    <row r="3332" spans="1:13" ht="30" customHeight="1" x14ac:dyDescent="0.3">
      <c r="A3332" s="27">
        <v>1637</v>
      </c>
      <c r="B3332" s="31">
        <v>44922</v>
      </c>
      <c r="C3332" s="31">
        <v>44889</v>
      </c>
      <c r="D3332" s="19" t="s">
        <v>1854</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57" t="s">
        <v>81</v>
      </c>
      <c r="K3332" s="51" t="str">
        <f ca="1">LeaveTracker[[#This Row],[Days]]&amp;" "&amp;LeaveTracker[[#This Row],[Type of Leave]]</f>
        <v>1 SL</v>
      </c>
      <c r="L3332" s="23">
        <f ca="1">NETWORKDAYS(LeaveTracker[[#This Row],[Start Date]],LeaveTracker[[#This Row],[End Date]],lstHolidays)</f>
        <v>1</v>
      </c>
      <c r="M3332" s="27"/>
    </row>
    <row r="3333" spans="1:13" ht="30" customHeight="1" x14ac:dyDescent="0.3">
      <c r="A3333" s="27">
        <f t="shared" si="26"/>
        <v>1638</v>
      </c>
      <c r="B3333" s="31">
        <v>44922</v>
      </c>
      <c r="C3333" s="31">
        <v>44909</v>
      </c>
      <c r="D3333" s="19" t="s">
        <v>2003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57" t="s">
        <v>81</v>
      </c>
      <c r="K3333" s="51" t="str">
        <f ca="1">LeaveTracker[[#This Row],[Days]]&amp;" "&amp;LeaveTracker[[#This Row],[Type of Leave]]</f>
        <v>1 SL</v>
      </c>
      <c r="L3333" s="23">
        <f ca="1">NETWORKDAYS(LeaveTracker[[#This Row],[Start Date]],LeaveTracker[[#This Row],[End Date]],lstHolidays)</f>
        <v>1</v>
      </c>
      <c r="M3333" s="27"/>
    </row>
    <row r="3334" spans="1:13" ht="30" customHeight="1" x14ac:dyDescent="0.3">
      <c r="A3334" s="27">
        <f t="shared" si="26"/>
        <v>1639</v>
      </c>
      <c r="B3334" s="31">
        <v>44922</v>
      </c>
      <c r="C3334" s="31">
        <v>44914</v>
      </c>
      <c r="D3334" s="19" t="s">
        <v>1901</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57" t="s">
        <v>299</v>
      </c>
      <c r="J3334" s="43" t="s">
        <v>1006</v>
      </c>
      <c r="K3334" s="51" t="str">
        <f ca="1">LeaveTracker[[#This Row],[Days]]&amp;" "&amp;LeaveTracker[[#This Row],[Type of Leave]]</f>
        <v>2 OTHER</v>
      </c>
      <c r="L3334" s="23">
        <f ca="1">NETWORKDAYS(LeaveTracker[[#This Row],[Start Date]],LeaveTracker[[#This Row],[End Date]],lstHolidays)</f>
        <v>2</v>
      </c>
      <c r="M3334" s="27"/>
    </row>
    <row r="3335" spans="1:13" ht="30" customHeight="1" x14ac:dyDescent="0.3">
      <c r="A3335" s="27">
        <f t="shared" si="26"/>
        <v>1640</v>
      </c>
      <c r="B3335" s="31">
        <v>44922</v>
      </c>
      <c r="C3335" s="31">
        <v>44914</v>
      </c>
      <c r="D3335" s="19" t="s">
        <v>1827</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57" t="s">
        <v>82</v>
      </c>
      <c r="J3335" s="43" t="s">
        <v>1007</v>
      </c>
      <c r="K3335" s="51" t="str">
        <f ca="1">LeaveTracker[[#This Row],[Days]]&amp;" "&amp;LeaveTracker[[#This Row],[Type of Leave]]</f>
        <v>3 VL</v>
      </c>
      <c r="L3335" s="23">
        <f ca="1">NETWORKDAYS(LeaveTracker[[#This Row],[Start Date]],LeaveTracker[[#This Row],[End Date]],lstHolidays)</f>
        <v>3</v>
      </c>
      <c r="M3335" s="27"/>
    </row>
    <row r="3336" spans="1:13" ht="30" customHeight="1" x14ac:dyDescent="0.3">
      <c r="A3336" s="27">
        <f t="shared" si="26"/>
        <v>1641</v>
      </c>
      <c r="B3336" s="31">
        <v>44922</v>
      </c>
      <c r="C3336" s="31">
        <v>44909</v>
      </c>
      <c r="D3336" s="19" t="s">
        <v>1909</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57" t="s">
        <v>299</v>
      </c>
      <c r="J3336" s="43" t="s">
        <v>1006</v>
      </c>
      <c r="K3336" s="51" t="str">
        <f ca="1">LeaveTracker[[#This Row],[Days]]&amp;" "&amp;LeaveTracker[[#This Row],[Type of Leave]]</f>
        <v>1 OTHER</v>
      </c>
      <c r="L3336" s="23">
        <f ca="1">NETWORKDAYS(LeaveTracker[[#This Row],[Start Date]],LeaveTracker[[#This Row],[End Date]],lstHolidays)</f>
        <v>1</v>
      </c>
      <c r="M3336" s="27"/>
    </row>
    <row r="3337" spans="1:13" ht="30" customHeight="1" x14ac:dyDescent="0.3">
      <c r="A3337" s="27">
        <f t="shared" si="26"/>
        <v>1642</v>
      </c>
      <c r="B3337" s="31">
        <v>44922</v>
      </c>
      <c r="C3337" s="31">
        <v>44907</v>
      </c>
      <c r="D3337" s="19" t="s">
        <v>1909</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57" t="s">
        <v>82</v>
      </c>
      <c r="J3337" s="43" t="s">
        <v>1007</v>
      </c>
      <c r="K3337" s="51" t="str">
        <f ca="1">LeaveTracker[[#This Row],[Days]]&amp;" "&amp;LeaveTracker[[#This Row],[Type of Leave]]</f>
        <v>4 VL</v>
      </c>
      <c r="L3337" s="23">
        <f ca="1">NETWORKDAYS(LeaveTracker[[#This Row],[Start Date]],LeaveTracker[[#This Row],[End Date]],lstHolidays)</f>
        <v>4</v>
      </c>
      <c r="M3337" s="27"/>
    </row>
    <row r="3338" spans="1:13" ht="30" customHeight="1" x14ac:dyDescent="0.3">
      <c r="A3338" s="27">
        <f t="shared" si="26"/>
        <v>1643</v>
      </c>
      <c r="B3338" s="31">
        <v>44922</v>
      </c>
      <c r="C3338" s="31">
        <v>44909</v>
      </c>
      <c r="D3338" s="19" t="s">
        <v>1837</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57" t="s">
        <v>81</v>
      </c>
      <c r="K3338" s="51" t="str">
        <f ca="1">LeaveTracker[[#This Row],[Days]]&amp;" "&amp;LeaveTracker[[#This Row],[Type of Leave]]</f>
        <v>1 SL</v>
      </c>
      <c r="L3338" s="23">
        <f ca="1">NETWORKDAYS(LeaveTracker[[#This Row],[Start Date]],LeaveTracker[[#This Row],[End Date]],lstHolidays)</f>
        <v>1</v>
      </c>
      <c r="M3338" s="27"/>
    </row>
    <row r="3339" spans="1:13" ht="30" customHeight="1" x14ac:dyDescent="0.3">
      <c r="A3339" s="27">
        <f t="shared" si="26"/>
        <v>1644</v>
      </c>
      <c r="B3339" s="31">
        <v>44922</v>
      </c>
      <c r="C3339" s="31">
        <v>44904</v>
      </c>
      <c r="D3339" s="19" t="s">
        <v>1840</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57" t="s">
        <v>81</v>
      </c>
      <c r="K3339" s="51" t="str">
        <f ca="1">LeaveTracker[[#This Row],[Days]]&amp;" "&amp;LeaveTracker[[#This Row],[Type of Leave]]</f>
        <v>2 SL</v>
      </c>
      <c r="L3339" s="23">
        <f ca="1">NETWORKDAYS(LeaveTracker[[#This Row],[Start Date]],LeaveTracker[[#This Row],[End Date]],lstHolidays)</f>
        <v>2</v>
      </c>
      <c r="M3339" s="27"/>
    </row>
    <row r="3340" spans="1:13" ht="30" customHeight="1" x14ac:dyDescent="0.3">
      <c r="A3340" s="27">
        <f t="shared" si="26"/>
        <v>1645</v>
      </c>
      <c r="B3340" s="31">
        <v>44922</v>
      </c>
      <c r="C3340" s="31">
        <v>44908</v>
      </c>
      <c r="D3340" s="19" t="s">
        <v>1888</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57" t="s">
        <v>82</v>
      </c>
      <c r="K3340" s="51" t="str">
        <f ca="1">LeaveTracker[[#This Row],[Days]]&amp;" "&amp;LeaveTracker[[#This Row],[Type of Leave]]</f>
        <v>1 VL</v>
      </c>
      <c r="L3340" s="23">
        <f ca="1">NETWORKDAYS(LeaveTracker[[#This Row],[Start Date]],LeaveTracker[[#This Row],[End Date]],lstHolidays)</f>
        <v>1</v>
      </c>
      <c r="M3340" s="27"/>
    </row>
    <row r="3341" spans="1:13" ht="30" customHeight="1" x14ac:dyDescent="0.3">
      <c r="A3341" s="27">
        <v>1645</v>
      </c>
      <c r="B3341" s="31">
        <v>44922</v>
      </c>
      <c r="C3341" s="31">
        <v>44908</v>
      </c>
      <c r="D3341" s="19" t="s">
        <v>1888</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57" t="s">
        <v>82</v>
      </c>
      <c r="K3341" s="51" t="str">
        <f ca="1">LeaveTracker[[#This Row],[Days]]&amp;" "&amp;LeaveTracker[[#This Row],[Type of Leave]]</f>
        <v>1 VL</v>
      </c>
      <c r="L3341" s="23">
        <f ca="1">NETWORKDAYS(LeaveTracker[[#This Row],[Start Date]],LeaveTracker[[#This Row],[End Date]],lstHolidays)</f>
        <v>1</v>
      </c>
      <c r="M3341" s="27"/>
    </row>
    <row r="3342" spans="1:13" ht="30" customHeight="1" x14ac:dyDescent="0.3">
      <c r="A3342" s="27">
        <f t="shared" si="26"/>
        <v>1646</v>
      </c>
      <c r="B3342" s="31">
        <v>44922</v>
      </c>
      <c r="C3342" s="31">
        <v>44893</v>
      </c>
      <c r="D3342" s="19" t="s">
        <v>1829</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57" t="s">
        <v>82</v>
      </c>
      <c r="K3342" s="51" t="str">
        <f ca="1">LeaveTracker[[#This Row],[Days]]&amp;" "&amp;LeaveTracker[[#This Row],[Type of Leave]]</f>
        <v>1 VL</v>
      </c>
      <c r="L3342" s="23">
        <f ca="1">NETWORKDAYS(LeaveTracker[[#This Row],[Start Date]],LeaveTracker[[#This Row],[End Date]],lstHolidays)</f>
        <v>1</v>
      </c>
      <c r="M3342" s="27"/>
    </row>
    <row r="3343" spans="1:13" ht="30" customHeight="1" x14ac:dyDescent="0.3">
      <c r="A3343" s="27">
        <f t="shared" si="26"/>
        <v>1647</v>
      </c>
      <c r="B3343" s="31">
        <v>44922</v>
      </c>
      <c r="C3343" s="31">
        <v>44888</v>
      </c>
      <c r="D3343" s="19" t="s">
        <v>1829</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57" t="s">
        <v>81</v>
      </c>
      <c r="K3343" s="51" t="str">
        <f ca="1">LeaveTracker[[#This Row],[Days]]&amp;" "&amp;LeaveTracker[[#This Row],[Type of Leave]]</f>
        <v>2 SL</v>
      </c>
      <c r="L3343" s="23">
        <f ca="1">NETWORKDAYS(LeaveTracker[[#This Row],[Start Date]],LeaveTracker[[#This Row],[End Date]],lstHolidays)</f>
        <v>2</v>
      </c>
      <c r="M3343" s="27"/>
    </row>
    <row r="3344" spans="1:13" ht="30" customHeight="1" x14ac:dyDescent="0.3">
      <c r="A3344" s="27">
        <f t="shared" si="26"/>
        <v>1648</v>
      </c>
      <c r="B3344" s="31">
        <v>44922</v>
      </c>
      <c r="C3344" s="31">
        <v>44893</v>
      </c>
      <c r="D3344" s="19" t="s">
        <v>1827</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57" t="s">
        <v>81</v>
      </c>
      <c r="K3344" s="51" t="str">
        <f ca="1">LeaveTracker[[#This Row],[Days]]&amp;" "&amp;LeaveTracker[[#This Row],[Type of Leave]]</f>
        <v>2 SL</v>
      </c>
      <c r="L3344" s="23">
        <f ca="1">NETWORKDAYS(LeaveTracker[[#This Row],[Start Date]],LeaveTracker[[#This Row],[End Date]],lstHolidays)</f>
        <v>2</v>
      </c>
      <c r="M3344" s="27"/>
    </row>
    <row r="3345" spans="1:13" ht="30" customHeight="1" x14ac:dyDescent="0.3">
      <c r="A3345" s="27">
        <f t="shared" si="26"/>
        <v>1649</v>
      </c>
      <c r="B3345" s="31">
        <v>44922</v>
      </c>
      <c r="C3345" s="31">
        <v>44907</v>
      </c>
      <c r="D3345" s="19" t="s">
        <v>1781</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57" t="s">
        <v>82</v>
      </c>
      <c r="J3345" s="43" t="s">
        <v>1007</v>
      </c>
      <c r="K3345" s="51" t="str">
        <f ca="1">LeaveTracker[[#This Row],[Days]]&amp;" "&amp;LeaveTracker[[#This Row],[Type of Leave]]</f>
        <v>4 VL</v>
      </c>
      <c r="L3345" s="23">
        <f ca="1">NETWORKDAYS(LeaveTracker[[#This Row],[Start Date]],LeaveTracker[[#This Row],[End Date]],lstHolidays)</f>
        <v>4</v>
      </c>
      <c r="M3345" s="27"/>
    </row>
    <row r="3346" spans="1:13" ht="30" customHeight="1" x14ac:dyDescent="0.3">
      <c r="A3346" s="27">
        <v>1649</v>
      </c>
      <c r="B3346" s="31">
        <v>44922</v>
      </c>
      <c r="C3346" s="31">
        <v>44907</v>
      </c>
      <c r="D3346" s="19" t="s">
        <v>1781</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57" t="s">
        <v>82</v>
      </c>
      <c r="J3346" s="43" t="s">
        <v>1007</v>
      </c>
      <c r="K3346" s="51" t="str">
        <f ca="1">LeaveTracker[[#This Row],[Days]]&amp;" "&amp;LeaveTracker[[#This Row],[Type of Leave]]</f>
        <v>1 VL</v>
      </c>
      <c r="L3346" s="23">
        <f ca="1">NETWORKDAYS(LeaveTracker[[#This Row],[Start Date]],LeaveTracker[[#This Row],[End Date]],lstHolidays)</f>
        <v>1</v>
      </c>
      <c r="M3346" s="27"/>
    </row>
    <row r="3347" spans="1:13" ht="30" customHeight="1" x14ac:dyDescent="0.3">
      <c r="A3347" s="27">
        <f t="shared" si="26"/>
        <v>1650</v>
      </c>
      <c r="B3347" s="31">
        <v>44922</v>
      </c>
      <c r="C3347" s="31">
        <v>44911</v>
      </c>
      <c r="D3347" s="19" t="s">
        <v>1862</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57" t="s">
        <v>299</v>
      </c>
      <c r="J3347" s="43" t="s">
        <v>275</v>
      </c>
      <c r="K3347" s="51" t="str">
        <f ca="1">LeaveTracker[[#This Row],[Days]]&amp;" "&amp;LeaveTracker[[#This Row],[Type of Leave]]</f>
        <v>4 OTHER</v>
      </c>
      <c r="L3347" s="23">
        <f ca="1">NETWORKDAYS(LeaveTracker[[#This Row],[Start Date]],LeaveTracker[[#This Row],[End Date]],lstHolidays)</f>
        <v>4</v>
      </c>
      <c r="M3347" s="27"/>
    </row>
    <row r="3348" spans="1:13" ht="30" customHeight="1" x14ac:dyDescent="0.3">
      <c r="A3348" s="27">
        <f t="shared" si="26"/>
        <v>1651</v>
      </c>
      <c r="B3348" s="31">
        <v>44922</v>
      </c>
      <c r="C3348" s="31">
        <v>44908</v>
      </c>
      <c r="D3348" s="19" t="s">
        <v>1917</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57" t="s">
        <v>82</v>
      </c>
      <c r="K3348" s="51" t="str">
        <f ca="1">LeaveTracker[[#This Row],[Days]]&amp;" "&amp;LeaveTracker[[#This Row],[Type of Leave]]</f>
        <v>1 VL</v>
      </c>
      <c r="L3348" s="23">
        <f ca="1">NETWORKDAYS(LeaveTracker[[#This Row],[Start Date]],LeaveTracker[[#This Row],[End Date]],lstHolidays)</f>
        <v>1</v>
      </c>
      <c r="M3348" s="27"/>
    </row>
    <row r="3349" spans="1:13" ht="30" customHeight="1" x14ac:dyDescent="0.3">
      <c r="A3349" s="27">
        <f t="shared" si="26"/>
        <v>1652</v>
      </c>
      <c r="B3349" s="31">
        <v>44922</v>
      </c>
      <c r="C3349" s="31">
        <v>44907</v>
      </c>
      <c r="D3349" s="19" t="s">
        <v>1843</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57" t="s">
        <v>299</v>
      </c>
      <c r="J3349" s="43" t="s">
        <v>1006</v>
      </c>
      <c r="K3349" s="51" t="str">
        <f ca="1">LeaveTracker[[#This Row],[Days]]&amp;" "&amp;LeaveTracker[[#This Row],[Type of Leave]]</f>
        <v>0 OTHER</v>
      </c>
      <c r="L3349" s="23">
        <f ca="1">NETWORKDAYS(LeaveTracker[[#This Row],[Start Date]],LeaveTracker[[#This Row],[End Date]],lstHolidays)</f>
        <v>0</v>
      </c>
      <c r="M3349" s="27"/>
    </row>
    <row r="3350" spans="1:13" ht="30" customHeight="1" x14ac:dyDescent="0.3">
      <c r="A3350" s="27">
        <f t="shared" si="26"/>
        <v>1653</v>
      </c>
      <c r="B3350" s="31">
        <v>44922</v>
      </c>
      <c r="C3350" s="31">
        <v>44909</v>
      </c>
      <c r="D3350" s="19" t="s">
        <v>1772</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57" t="s">
        <v>299</v>
      </c>
      <c r="J3350" s="43" t="s">
        <v>1006</v>
      </c>
      <c r="K3350" s="51" t="str">
        <f ca="1">LeaveTracker[[#This Row],[Days]]&amp;" "&amp;LeaveTracker[[#This Row],[Type of Leave]]</f>
        <v>2 OTHER</v>
      </c>
      <c r="L3350" s="23">
        <f ca="1">NETWORKDAYS(LeaveTracker[[#This Row],[Start Date]],LeaveTracker[[#This Row],[End Date]],lstHolidays)</f>
        <v>2</v>
      </c>
      <c r="M3350" s="27"/>
    </row>
    <row r="3351" spans="1:13" ht="30" customHeight="1" x14ac:dyDescent="0.3">
      <c r="A3351" s="27">
        <f t="shared" si="26"/>
        <v>1654</v>
      </c>
      <c r="B3351" s="31">
        <v>44922</v>
      </c>
      <c r="C3351" s="31">
        <v>44909</v>
      </c>
      <c r="D3351" s="19" t="s">
        <v>1808</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57" t="s">
        <v>82</v>
      </c>
      <c r="J3351" s="43" t="s">
        <v>1007</v>
      </c>
      <c r="K3351" s="51" t="str">
        <f ca="1">LeaveTracker[[#This Row],[Days]]&amp;" "&amp;LeaveTracker[[#This Row],[Type of Leave]]</f>
        <v>2 VL</v>
      </c>
      <c r="L3351" s="23">
        <f ca="1">NETWORKDAYS(LeaveTracker[[#This Row],[Start Date]],LeaveTracker[[#This Row],[End Date]],lstHolidays)</f>
        <v>2</v>
      </c>
      <c r="M3351" s="27"/>
    </row>
    <row r="3352" spans="1:13" ht="30" customHeight="1" x14ac:dyDescent="0.3">
      <c r="A3352" s="27">
        <f t="shared" si="26"/>
        <v>1655</v>
      </c>
      <c r="B3352" s="31">
        <v>44922</v>
      </c>
      <c r="C3352" s="31">
        <v>44904</v>
      </c>
      <c r="D3352" s="19" t="s">
        <v>1891</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57" t="s">
        <v>81</v>
      </c>
      <c r="K3352" s="51" t="str">
        <f ca="1">LeaveTracker[[#This Row],[Days]]&amp;" "&amp;LeaveTracker[[#This Row],[Type of Leave]]</f>
        <v>2 SL</v>
      </c>
      <c r="L3352" s="23">
        <f ca="1">NETWORKDAYS(LeaveTracker[[#This Row],[Start Date]],LeaveTracker[[#This Row],[End Date]],lstHolidays)</f>
        <v>2</v>
      </c>
      <c r="M3352" s="27"/>
    </row>
    <row r="3353" spans="1:13" ht="30" customHeight="1" x14ac:dyDescent="0.3">
      <c r="A3353" s="27">
        <f t="shared" si="26"/>
        <v>1656</v>
      </c>
      <c r="B3353" s="31">
        <v>44922</v>
      </c>
      <c r="C3353" s="31">
        <v>44908</v>
      </c>
      <c r="D3353" s="19" t="s">
        <v>1884</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57" t="s">
        <v>299</v>
      </c>
      <c r="J3353" s="43" t="s">
        <v>1006</v>
      </c>
      <c r="K3353" s="51" t="str">
        <f ca="1">LeaveTracker[[#This Row],[Days]]&amp;" "&amp;LeaveTracker[[#This Row],[Type of Leave]]</f>
        <v>1 OTHER</v>
      </c>
      <c r="L3353" s="23">
        <f ca="1">NETWORKDAYS(LeaveTracker[[#This Row],[Start Date]],LeaveTracker[[#This Row],[End Date]],lstHolidays)</f>
        <v>1</v>
      </c>
      <c r="M3353" s="27"/>
    </row>
    <row r="3354" spans="1:13" ht="30" customHeight="1" x14ac:dyDescent="0.3">
      <c r="A3354" s="27">
        <f t="shared" si="26"/>
        <v>1657</v>
      </c>
      <c r="B3354" s="31">
        <v>44922</v>
      </c>
      <c r="C3354" s="31">
        <v>44894</v>
      </c>
      <c r="D3354" s="19" t="s">
        <v>1858</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57"/>
      <c r="K3354" s="51" t="str">
        <f ca="1">LeaveTracker[[#This Row],[Days]]&amp;" "&amp;LeaveTracker[[#This Row],[Type of Leave]]</f>
        <v xml:space="preserve">1 </v>
      </c>
      <c r="L3354" s="23">
        <f ca="1">NETWORKDAYS(LeaveTracker[[#This Row],[Start Date]],LeaveTracker[[#This Row],[End Date]],lstHolidays)</f>
        <v>1</v>
      </c>
      <c r="M3354" s="27"/>
    </row>
    <row r="3355" spans="1:13" ht="30" customHeight="1" x14ac:dyDescent="0.3">
      <c r="A3355" s="27">
        <f t="shared" si="26"/>
        <v>1658</v>
      </c>
      <c r="B3355" s="31">
        <v>44922</v>
      </c>
      <c r="C3355" s="31">
        <v>44896</v>
      </c>
      <c r="D3355" s="19" t="s">
        <v>1858</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57" t="s">
        <v>82</v>
      </c>
      <c r="K3355" s="51" t="str">
        <f ca="1">LeaveTracker[[#This Row],[Days]]&amp;" "&amp;LeaveTracker[[#This Row],[Type of Leave]]</f>
        <v>1 VL</v>
      </c>
      <c r="L3355" s="23">
        <f ca="1">NETWORKDAYS(LeaveTracker[[#This Row],[Start Date]],LeaveTracker[[#This Row],[End Date]],lstHolidays)</f>
        <v>1</v>
      </c>
      <c r="M3355" s="27"/>
    </row>
    <row r="3356" spans="1:13" ht="30" customHeight="1" x14ac:dyDescent="0.3">
      <c r="A3356" s="27">
        <f t="shared" si="26"/>
        <v>1659</v>
      </c>
      <c r="B3356" s="31">
        <v>44922</v>
      </c>
      <c r="C3356" s="31">
        <v>44896</v>
      </c>
      <c r="D3356" s="19" t="s">
        <v>1809</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57" t="s">
        <v>81</v>
      </c>
      <c r="K3356" s="51" t="str">
        <f ca="1">LeaveTracker[[#This Row],[Days]]&amp;" "&amp;LeaveTracker[[#This Row],[Type of Leave]]</f>
        <v>2 SL</v>
      </c>
      <c r="L3356" s="23">
        <f ca="1">NETWORKDAYS(LeaveTracker[[#This Row],[Start Date]],LeaveTracker[[#This Row],[End Date]],lstHolidays)</f>
        <v>2</v>
      </c>
      <c r="M3356" s="27"/>
    </row>
    <row r="3357" spans="1:13" ht="30" customHeight="1" x14ac:dyDescent="0.3">
      <c r="A3357" s="27">
        <f t="shared" si="26"/>
        <v>1660</v>
      </c>
      <c r="B3357" s="31">
        <v>44922</v>
      </c>
      <c r="C3357" s="31">
        <v>44845</v>
      </c>
      <c r="D3357" s="19" t="s">
        <v>1979</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57" t="s">
        <v>81</v>
      </c>
      <c r="K3357" s="51" t="str">
        <f ca="1">LeaveTracker[[#This Row],[Days]]&amp;" "&amp;LeaveTracker[[#This Row],[Type of Leave]]</f>
        <v>1 SL</v>
      </c>
      <c r="L3357" s="23">
        <f ca="1">NETWORKDAYS(LeaveTracker[[#This Row],[Start Date]],LeaveTracker[[#This Row],[End Date]],lstHolidays)</f>
        <v>1</v>
      </c>
      <c r="M3357" s="27"/>
    </row>
    <row r="3358" spans="1:13" ht="30" customHeight="1" x14ac:dyDescent="0.3">
      <c r="A3358" s="27">
        <f t="shared" si="26"/>
        <v>1661</v>
      </c>
      <c r="B3358" s="31">
        <v>44922</v>
      </c>
      <c r="C3358" s="31">
        <v>44907</v>
      </c>
      <c r="D3358" s="19" t="s">
        <v>1784</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57" t="s">
        <v>81</v>
      </c>
      <c r="K3358" s="51" t="str">
        <f ca="1">LeaveTracker[[#This Row],[Days]]&amp;" "&amp;LeaveTracker[[#This Row],[Type of Leave]]</f>
        <v>0 SL</v>
      </c>
      <c r="L3358" s="23">
        <f ca="1">NETWORKDAYS(LeaveTracker[[#This Row],[Start Date]],LeaveTracker[[#This Row],[End Date]],lstHolidays)</f>
        <v>0</v>
      </c>
      <c r="M3358" s="27"/>
    </row>
    <row r="3359" spans="1:13" ht="30" customHeight="1" x14ac:dyDescent="0.3">
      <c r="A3359" s="27">
        <f t="shared" si="26"/>
        <v>1662</v>
      </c>
      <c r="B3359" s="31">
        <v>44922</v>
      </c>
      <c r="C3359" s="31">
        <v>44909</v>
      </c>
      <c r="D3359" s="19" t="s">
        <v>2004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57" t="s">
        <v>81</v>
      </c>
      <c r="K3359" s="51" t="str">
        <f ca="1">LeaveTracker[[#This Row],[Days]]&amp;" "&amp;LeaveTracker[[#This Row],[Type of Leave]]</f>
        <v>1 SL</v>
      </c>
      <c r="L3359" s="23">
        <f ca="1">NETWORKDAYS(LeaveTracker[[#This Row],[Start Date]],LeaveTracker[[#This Row],[End Date]],lstHolidays)</f>
        <v>1</v>
      </c>
      <c r="M3359" s="27"/>
    </row>
    <row r="3360" spans="1:13" ht="30" customHeight="1" x14ac:dyDescent="0.3">
      <c r="A3360" s="27">
        <f t="shared" si="26"/>
        <v>1663</v>
      </c>
      <c r="B3360" s="31">
        <v>44922</v>
      </c>
      <c r="C3360" s="31">
        <v>44909</v>
      </c>
      <c r="D3360" s="19" t="s">
        <v>1049</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57" t="s">
        <v>81</v>
      </c>
      <c r="K3360" s="51" t="str">
        <f ca="1">LeaveTracker[[#This Row],[Days]]&amp;" "&amp;LeaveTracker[[#This Row],[Type of Leave]]</f>
        <v>1 SL</v>
      </c>
      <c r="L3360" s="23">
        <f ca="1">NETWORKDAYS(LeaveTracker[[#This Row],[Start Date]],LeaveTracker[[#This Row],[End Date]],lstHolidays)</f>
        <v>1</v>
      </c>
      <c r="M3360" s="27"/>
    </row>
    <row r="3361" spans="1:13" ht="30" customHeight="1" x14ac:dyDescent="0.3">
      <c r="A3361" s="27">
        <f t="shared" si="26"/>
        <v>1664</v>
      </c>
      <c r="B3361" s="31">
        <v>44922</v>
      </c>
      <c r="C3361" s="31">
        <v>44896</v>
      </c>
      <c r="D3361" s="19" t="s">
        <v>1875</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57" t="s">
        <v>82</v>
      </c>
      <c r="J3361" s="43" t="s">
        <v>1007</v>
      </c>
      <c r="K3361" s="51" t="str">
        <f ca="1">LeaveTracker[[#This Row],[Days]]&amp;" "&amp;LeaveTracker[[#This Row],[Type of Leave]]</f>
        <v>4 VL</v>
      </c>
      <c r="L3361" s="23">
        <f ca="1">NETWORKDAYS(LeaveTracker[[#This Row],[Start Date]],LeaveTracker[[#This Row],[End Date]],lstHolidays)</f>
        <v>4</v>
      </c>
      <c r="M3361" s="27"/>
    </row>
    <row r="3362" spans="1:13" ht="30" customHeight="1" x14ac:dyDescent="0.3">
      <c r="A3362" s="27">
        <f t="shared" si="26"/>
        <v>1665</v>
      </c>
      <c r="B3362" s="31">
        <v>44922</v>
      </c>
      <c r="C3362" s="31">
        <v>44908</v>
      </c>
      <c r="D3362" s="19" t="s">
        <v>1776</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57" t="s">
        <v>82</v>
      </c>
      <c r="J3362" s="43" t="s">
        <v>1007</v>
      </c>
      <c r="K3362" s="51" t="str">
        <f ca="1">LeaveTracker[[#This Row],[Days]]&amp;" "&amp;LeaveTracker[[#This Row],[Type of Leave]]</f>
        <v>1 VL</v>
      </c>
      <c r="L3362" s="23">
        <f ca="1">NETWORKDAYS(LeaveTracker[[#This Row],[Start Date]],LeaveTracker[[#This Row],[End Date]],lstHolidays)</f>
        <v>1</v>
      </c>
      <c r="M3362" s="27"/>
    </row>
    <row r="3363" spans="1:13" ht="30" customHeight="1" x14ac:dyDescent="0.3">
      <c r="A3363" s="27">
        <f t="shared" si="26"/>
        <v>1666</v>
      </c>
      <c r="B3363" s="31">
        <v>44922</v>
      </c>
      <c r="C3363" s="31">
        <v>44907</v>
      </c>
      <c r="D3363" s="19" t="s">
        <v>1941</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57" t="s">
        <v>299</v>
      </c>
      <c r="J3363" s="43" t="s">
        <v>2005</v>
      </c>
      <c r="K3363" s="51" t="str">
        <f ca="1">LeaveTracker[[#This Row],[Days]]&amp;" "&amp;LeaveTracker[[#This Row],[Type of Leave]]</f>
        <v>16 OTHER</v>
      </c>
      <c r="L3363" s="23">
        <f ca="1">NETWORKDAYS(LeaveTracker[[#This Row],[Start Date]],LeaveTracker[[#This Row],[End Date]],lstHolidays)</f>
        <v>16</v>
      </c>
      <c r="M3363" s="27"/>
    </row>
    <row r="3364" spans="1:13" ht="30" customHeight="1" x14ac:dyDescent="0.3">
      <c r="A3364" s="27">
        <f t="shared" si="26"/>
        <v>1667</v>
      </c>
      <c r="B3364" s="31">
        <v>44922</v>
      </c>
      <c r="C3364" s="31">
        <v>44916</v>
      </c>
      <c r="D3364" s="19" t="s">
        <v>1055</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57" t="s">
        <v>82</v>
      </c>
      <c r="K3364" s="51" t="str">
        <f ca="1">LeaveTracker[[#This Row],[Days]]&amp;" "&amp;LeaveTracker[[#This Row],[Type of Leave]]</f>
        <v>3 VL</v>
      </c>
      <c r="L3364" s="23">
        <f ca="1">NETWORKDAYS(LeaveTracker[[#This Row],[Start Date]],LeaveTracker[[#This Row],[End Date]],lstHolidays)</f>
        <v>3</v>
      </c>
      <c r="M3364" s="27"/>
    </row>
    <row r="3365" spans="1:13" ht="30" customHeight="1" x14ac:dyDescent="0.3">
      <c r="A3365" s="27">
        <f t="shared" si="26"/>
        <v>1668</v>
      </c>
      <c r="B3365" s="31">
        <v>44922</v>
      </c>
      <c r="C3365" s="31">
        <v>44896</v>
      </c>
      <c r="D3365" s="19" t="s">
        <v>1325</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57" t="s">
        <v>82</v>
      </c>
      <c r="J3365" s="43" t="s">
        <v>1007</v>
      </c>
      <c r="K3365" s="51" t="str">
        <f ca="1">LeaveTracker[[#This Row],[Days]]&amp;" "&amp;LeaveTracker[[#This Row],[Type of Leave]]</f>
        <v>2 VL</v>
      </c>
      <c r="L3365" s="23">
        <f ca="1">NETWORKDAYS(LeaveTracker[[#This Row],[Start Date]],LeaveTracker[[#This Row],[End Date]],lstHolidays)</f>
        <v>2</v>
      </c>
      <c r="M3365" s="27"/>
    </row>
    <row r="3366" spans="1:13" ht="30" customHeight="1" x14ac:dyDescent="0.3">
      <c r="A3366" s="27">
        <f t="shared" si="26"/>
        <v>1669</v>
      </c>
      <c r="B3366" s="31">
        <v>44922</v>
      </c>
      <c r="C3366" s="31">
        <v>44900</v>
      </c>
      <c r="D3366" s="19" t="s">
        <v>1789</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57" t="s">
        <v>82</v>
      </c>
      <c r="J3366" s="43" t="s">
        <v>1007</v>
      </c>
      <c r="K3366" s="51" t="str">
        <f ca="1">LeaveTracker[[#This Row],[Days]]&amp;" "&amp;LeaveTracker[[#This Row],[Type of Leave]]</f>
        <v>2 VL</v>
      </c>
      <c r="L3366" s="23">
        <f ca="1">NETWORKDAYS(LeaveTracker[[#This Row],[Start Date]],LeaveTracker[[#This Row],[End Date]],lstHolidays)</f>
        <v>2</v>
      </c>
      <c r="M3366" s="27"/>
    </row>
    <row r="3367" spans="1:13" ht="30" customHeight="1" x14ac:dyDescent="0.3">
      <c r="A3367" s="27">
        <v>1669</v>
      </c>
      <c r="B3367" s="31">
        <v>44922</v>
      </c>
      <c r="C3367" s="31">
        <v>44900</v>
      </c>
      <c r="D3367" s="19" t="s">
        <v>1789</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57" t="s">
        <v>82</v>
      </c>
      <c r="J3367" s="43" t="s">
        <v>1007</v>
      </c>
      <c r="K3367" s="51" t="str">
        <f ca="1">LeaveTracker[[#This Row],[Days]]&amp;" "&amp;LeaveTracker[[#This Row],[Type of Leave]]</f>
        <v>3 VL</v>
      </c>
      <c r="L3367" s="23">
        <f ca="1">NETWORKDAYS(LeaveTracker[[#This Row],[Start Date]],LeaveTracker[[#This Row],[End Date]],lstHolidays)</f>
        <v>3</v>
      </c>
      <c r="M3367" s="27"/>
    </row>
    <row r="3368" spans="1:13" ht="30" customHeight="1" x14ac:dyDescent="0.3">
      <c r="A3368" s="27">
        <f t="shared" si="26"/>
        <v>1670</v>
      </c>
      <c r="B3368" s="31">
        <v>44922</v>
      </c>
      <c r="C3368" s="31">
        <v>44900</v>
      </c>
      <c r="D3368" s="19" t="s">
        <v>1857</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57" t="s">
        <v>82</v>
      </c>
      <c r="J3368" s="43" t="s">
        <v>1007</v>
      </c>
      <c r="K3368" s="51" t="str">
        <f ca="1">LeaveTracker[[#This Row],[Days]]&amp;" "&amp;LeaveTracker[[#This Row],[Type of Leave]]</f>
        <v>4 VL</v>
      </c>
      <c r="L3368" s="23">
        <f ca="1">NETWORKDAYS(LeaveTracker[[#This Row],[Start Date]],LeaveTracker[[#This Row],[End Date]],lstHolidays)</f>
        <v>4</v>
      </c>
      <c r="M3368" s="27"/>
    </row>
    <row r="3369" spans="1:13" ht="30" customHeight="1" x14ac:dyDescent="0.3">
      <c r="A3369" s="27">
        <f t="shared" si="26"/>
        <v>1671</v>
      </c>
      <c r="B3369" s="31">
        <v>44922</v>
      </c>
      <c r="C3369" s="31">
        <v>44900</v>
      </c>
      <c r="D3369" s="19" t="s">
        <v>1857</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57" t="s">
        <v>299</v>
      </c>
      <c r="J3369" s="43" t="s">
        <v>1006</v>
      </c>
      <c r="K3369" s="51" t="str">
        <f ca="1">LeaveTracker[[#This Row],[Days]]&amp;" "&amp;LeaveTracker[[#This Row],[Type of Leave]]</f>
        <v>1 OTHER</v>
      </c>
      <c r="L3369" s="23">
        <f ca="1">NETWORKDAYS(LeaveTracker[[#This Row],[Start Date]],LeaveTracker[[#This Row],[End Date]],lstHolidays)</f>
        <v>1</v>
      </c>
      <c r="M3369" s="27"/>
    </row>
    <row r="3370" spans="1:13" ht="30" customHeight="1" x14ac:dyDescent="0.3">
      <c r="A3370" s="27">
        <f t="shared" si="26"/>
        <v>1672</v>
      </c>
      <c r="B3370" s="31">
        <v>44922</v>
      </c>
      <c r="C3370" s="31">
        <v>44923</v>
      </c>
      <c r="D3370" s="19" t="s">
        <v>1879</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57" t="s">
        <v>299</v>
      </c>
      <c r="J3370" s="43" t="s">
        <v>1006</v>
      </c>
      <c r="K3370" s="51" t="str">
        <f ca="1">LeaveTracker[[#This Row],[Days]]&amp;" "&amp;LeaveTracker[[#This Row],[Type of Leave]]</f>
        <v>3 OTHER</v>
      </c>
      <c r="L3370" s="23">
        <f ca="1">NETWORKDAYS(LeaveTracker[[#This Row],[Start Date]],LeaveTracker[[#This Row],[End Date]],lstHolidays)</f>
        <v>3</v>
      </c>
      <c r="M3370" s="27"/>
    </row>
    <row r="3371" spans="1:13" ht="30" customHeight="1" x14ac:dyDescent="0.3">
      <c r="A3371" s="27">
        <f t="shared" si="26"/>
        <v>1673</v>
      </c>
      <c r="B3371" s="31">
        <v>44922</v>
      </c>
      <c r="C3371" s="31">
        <v>44923</v>
      </c>
      <c r="D3371" s="19" t="s">
        <v>1879</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57" t="s">
        <v>82</v>
      </c>
      <c r="J3371" s="43" t="s">
        <v>1007</v>
      </c>
      <c r="K3371" s="51" t="str">
        <f ca="1">LeaveTracker[[#This Row],[Days]]&amp;" "&amp;LeaveTracker[[#This Row],[Type of Leave]]</f>
        <v>4 VL</v>
      </c>
      <c r="L3371" s="23">
        <f ca="1">NETWORKDAYS(LeaveTracker[[#This Row],[Start Date]],LeaveTracker[[#This Row],[End Date]],lstHolidays)</f>
        <v>4</v>
      </c>
      <c r="M3371" s="27"/>
    </row>
    <row r="3372" spans="1:13" ht="30" customHeight="1" x14ac:dyDescent="0.3">
      <c r="A3372" s="27">
        <f t="shared" si="26"/>
        <v>1674</v>
      </c>
      <c r="B3372" s="31">
        <v>44922</v>
      </c>
      <c r="C3372" s="31">
        <v>44897</v>
      </c>
      <c r="D3372" s="19" t="s">
        <v>1805</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57" t="s">
        <v>82</v>
      </c>
      <c r="J3372" s="43" t="s">
        <v>1007</v>
      </c>
      <c r="K3372" s="51" t="str">
        <f ca="1">LeaveTracker[[#This Row],[Days]]&amp;" "&amp;LeaveTracker[[#This Row],[Type of Leave]]</f>
        <v>1 VL</v>
      </c>
      <c r="L3372" s="23">
        <f ca="1">NETWORKDAYS(LeaveTracker[[#This Row],[Start Date]],LeaveTracker[[#This Row],[End Date]],lstHolidays)</f>
        <v>1</v>
      </c>
      <c r="M3372" s="27"/>
    </row>
    <row r="3373" spans="1:13" ht="30" customHeight="1" x14ac:dyDescent="0.3">
      <c r="A3373" s="27">
        <v>1674</v>
      </c>
      <c r="B3373" s="31">
        <v>44922</v>
      </c>
      <c r="C3373" s="31">
        <v>44897</v>
      </c>
      <c r="D3373" s="19" t="s">
        <v>1805</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57" t="s">
        <v>82</v>
      </c>
      <c r="J3373" s="43" t="s">
        <v>1007</v>
      </c>
      <c r="K3373" s="51" t="str">
        <f ca="1">LeaveTracker[[#This Row],[Days]]&amp;" "&amp;LeaveTracker[[#This Row],[Type of Leave]]</f>
        <v>1 VL</v>
      </c>
      <c r="L3373" s="23">
        <f ca="1">NETWORKDAYS(LeaveTracker[[#This Row],[Start Date]],LeaveTracker[[#This Row],[End Date]],lstHolidays)</f>
        <v>1</v>
      </c>
      <c r="M3373" s="27"/>
    </row>
    <row r="3374" spans="1:13" ht="30" customHeight="1" x14ac:dyDescent="0.3">
      <c r="A3374" s="27">
        <v>1674</v>
      </c>
      <c r="B3374" s="31">
        <v>44922</v>
      </c>
      <c r="C3374" s="31">
        <v>44897</v>
      </c>
      <c r="D3374" s="19" t="s">
        <v>1805</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57" t="s">
        <v>82</v>
      </c>
      <c r="J3374" s="43" t="s">
        <v>1007</v>
      </c>
      <c r="K3374" s="51" t="str">
        <f ca="1">LeaveTracker[[#This Row],[Days]]&amp;" "&amp;LeaveTracker[[#This Row],[Type of Leave]]</f>
        <v>1 VL</v>
      </c>
      <c r="L3374" s="23">
        <f ca="1">NETWORKDAYS(LeaveTracker[[#This Row],[Start Date]],LeaveTracker[[#This Row],[End Date]],lstHolidays)</f>
        <v>1</v>
      </c>
      <c r="M3374" s="27"/>
    </row>
    <row r="3375" spans="1:13" ht="30" customHeight="1" x14ac:dyDescent="0.3">
      <c r="A3375" s="27">
        <f t="shared" si="26"/>
        <v>1675</v>
      </c>
      <c r="B3375" s="31">
        <v>44922</v>
      </c>
      <c r="C3375" s="31">
        <v>44898</v>
      </c>
      <c r="D3375" s="19" t="s">
        <v>1980</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57" t="s">
        <v>82</v>
      </c>
      <c r="J3375" s="43" t="s">
        <v>1007</v>
      </c>
      <c r="K3375" s="51" t="str">
        <f ca="1">LeaveTracker[[#This Row],[Days]]&amp;" "&amp;LeaveTracker[[#This Row],[Type of Leave]]</f>
        <v>2 VL</v>
      </c>
      <c r="L3375" s="23">
        <f ca="1">NETWORKDAYS(LeaveTracker[[#This Row],[Start Date]],LeaveTracker[[#This Row],[End Date]],lstHolidays)</f>
        <v>2</v>
      </c>
      <c r="M3375" s="27"/>
    </row>
    <row r="3376" spans="1:13" ht="30" customHeight="1" x14ac:dyDescent="0.3">
      <c r="A3376" s="27">
        <v>1675</v>
      </c>
      <c r="B3376" s="31">
        <v>44922</v>
      </c>
      <c r="C3376" s="31">
        <v>44898</v>
      </c>
      <c r="D3376" s="19" t="s">
        <v>1980</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57" t="s">
        <v>82</v>
      </c>
      <c r="J3376" s="43" t="s">
        <v>1007</v>
      </c>
      <c r="K3376" s="51" t="str">
        <f ca="1">LeaveTracker[[#This Row],[Days]]&amp;" "&amp;LeaveTracker[[#This Row],[Type of Leave]]</f>
        <v>1 VL</v>
      </c>
      <c r="L3376" s="23">
        <f ca="1">NETWORKDAYS(LeaveTracker[[#This Row],[Start Date]],LeaveTracker[[#This Row],[End Date]],lstHolidays)</f>
        <v>1</v>
      </c>
      <c r="M3376" s="27"/>
    </row>
    <row r="3377" spans="1:13" ht="30" customHeight="1" x14ac:dyDescent="0.3">
      <c r="A3377" s="27">
        <v>1675</v>
      </c>
      <c r="B3377" s="31">
        <v>44922</v>
      </c>
      <c r="C3377" s="31">
        <v>44898</v>
      </c>
      <c r="D3377" s="19" t="s">
        <v>1980</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57" t="s">
        <v>82</v>
      </c>
      <c r="J3377" s="43" t="s">
        <v>1007</v>
      </c>
      <c r="K3377" s="51" t="str">
        <f ca="1">LeaveTracker[[#This Row],[Days]]&amp;" "&amp;LeaveTracker[[#This Row],[Type of Leave]]</f>
        <v>1 VL</v>
      </c>
      <c r="L3377" s="23">
        <f ca="1">NETWORKDAYS(LeaveTracker[[#This Row],[Start Date]],LeaveTracker[[#This Row],[End Date]],lstHolidays)</f>
        <v>1</v>
      </c>
      <c r="M3377" s="27"/>
    </row>
    <row r="3378" spans="1:13" ht="30" customHeight="1" x14ac:dyDescent="0.3">
      <c r="A3378" s="27">
        <v>1675</v>
      </c>
      <c r="B3378" s="31">
        <v>44922</v>
      </c>
      <c r="C3378" s="31">
        <v>44898</v>
      </c>
      <c r="D3378" s="19" t="s">
        <v>1980</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57" t="s">
        <v>82</v>
      </c>
      <c r="J3378" s="43" t="s">
        <v>1007</v>
      </c>
      <c r="K3378" s="51" t="str">
        <f ca="1">LeaveTracker[[#This Row],[Days]]&amp;" "&amp;LeaveTracker[[#This Row],[Type of Leave]]</f>
        <v>1 VL</v>
      </c>
      <c r="L3378" s="23">
        <f ca="1">NETWORKDAYS(LeaveTracker[[#This Row],[Start Date]],LeaveTracker[[#This Row],[End Date]],lstHolidays)</f>
        <v>1</v>
      </c>
      <c r="M3378" s="27"/>
    </row>
    <row r="3379" spans="1:13" ht="30" customHeight="1" x14ac:dyDescent="0.3">
      <c r="A3379" s="27">
        <f t="shared" si="26"/>
        <v>1676</v>
      </c>
      <c r="B3379" s="31">
        <v>44922</v>
      </c>
      <c r="C3379" s="31">
        <v>44897</v>
      </c>
      <c r="D3379" s="19" t="s">
        <v>1764</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57" t="s">
        <v>82</v>
      </c>
      <c r="J3379" s="43" t="s">
        <v>1007</v>
      </c>
      <c r="K3379" s="51" t="str">
        <f ca="1">LeaveTracker[[#This Row],[Days]]&amp;" "&amp;LeaveTracker[[#This Row],[Type of Leave]]</f>
        <v>2 VL</v>
      </c>
      <c r="L3379" s="23">
        <f ca="1">NETWORKDAYS(LeaveTracker[[#This Row],[Start Date]],LeaveTracker[[#This Row],[End Date]],lstHolidays)</f>
        <v>2</v>
      </c>
      <c r="M3379" s="27"/>
    </row>
    <row r="3380" spans="1:13" ht="30" customHeight="1" x14ac:dyDescent="0.3">
      <c r="A3380" s="27">
        <f t="shared" si="26"/>
        <v>1677</v>
      </c>
      <c r="B3380" s="31">
        <v>44922</v>
      </c>
      <c r="C3380" s="31">
        <v>44897</v>
      </c>
      <c r="D3380" s="19" t="s">
        <v>1925</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57" t="s">
        <v>82</v>
      </c>
      <c r="J3380" s="43" t="s">
        <v>1007</v>
      </c>
      <c r="K3380" s="51" t="str">
        <f ca="1">LeaveTracker[[#This Row],[Days]]&amp;" "&amp;LeaveTracker[[#This Row],[Type of Leave]]</f>
        <v>3 VL</v>
      </c>
      <c r="L3380" s="23">
        <f ca="1">NETWORKDAYS(LeaveTracker[[#This Row],[Start Date]],LeaveTracker[[#This Row],[End Date]],lstHolidays)</f>
        <v>3</v>
      </c>
      <c r="M3380" s="27"/>
    </row>
    <row r="3381" spans="1:13" ht="30" customHeight="1" x14ac:dyDescent="0.3">
      <c r="A3381" s="27">
        <v>1677</v>
      </c>
      <c r="B3381" s="31">
        <v>44922</v>
      </c>
      <c r="C3381" s="31">
        <v>44897</v>
      </c>
      <c r="D3381" s="19" t="s">
        <v>1925</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57" t="s">
        <v>82</v>
      </c>
      <c r="J3381" s="43" t="s">
        <v>1007</v>
      </c>
      <c r="K3381" s="51" t="str">
        <f ca="1">LeaveTracker[[#This Row],[Days]]&amp;" "&amp;LeaveTracker[[#This Row],[Type of Leave]]</f>
        <v>2 VL</v>
      </c>
      <c r="L3381" s="23">
        <f ca="1">NETWORKDAYS(LeaveTracker[[#This Row],[Start Date]],LeaveTracker[[#This Row],[End Date]],lstHolidays)</f>
        <v>2</v>
      </c>
      <c r="M3381" s="27"/>
    </row>
    <row r="3382" spans="1:13" ht="30" customHeight="1" x14ac:dyDescent="0.3">
      <c r="A3382" s="27">
        <f t="shared" si="26"/>
        <v>1678</v>
      </c>
      <c r="B3382" s="31">
        <v>44922</v>
      </c>
      <c r="C3382" s="31">
        <v>44887</v>
      </c>
      <c r="D3382" s="19" t="s">
        <v>1782</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57" t="s">
        <v>81</v>
      </c>
      <c r="K3382" s="51" t="str">
        <f ca="1">LeaveTracker[[#This Row],[Days]]&amp;" "&amp;LeaveTracker[[#This Row],[Type of Leave]]</f>
        <v>1 SL</v>
      </c>
      <c r="L3382" s="23">
        <f ca="1">NETWORKDAYS(LeaveTracker[[#This Row],[Start Date]],LeaveTracker[[#This Row],[End Date]],lstHolidays)</f>
        <v>1</v>
      </c>
      <c r="M3382" s="27"/>
    </row>
    <row r="3383" spans="1:13" ht="30" customHeight="1" x14ac:dyDescent="0.3">
      <c r="A3383" s="27">
        <f t="shared" si="26"/>
        <v>1679</v>
      </c>
      <c r="B3383" s="31">
        <v>44922</v>
      </c>
      <c r="C3383" s="31">
        <v>44879</v>
      </c>
      <c r="D3383" s="19" t="s">
        <v>1844</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57" t="s">
        <v>81</v>
      </c>
      <c r="K3383" s="51" t="str">
        <f ca="1">LeaveTracker[[#This Row],[Days]]&amp;" "&amp;LeaveTracker[[#This Row],[Type of Leave]]</f>
        <v>2 SL</v>
      </c>
      <c r="L3383" s="23">
        <f ca="1">NETWORKDAYS(LeaveTracker[[#This Row],[Start Date]],LeaveTracker[[#This Row],[End Date]],lstHolidays)</f>
        <v>2</v>
      </c>
      <c r="M3383" s="27"/>
    </row>
    <row r="3384" spans="1:13" ht="30" customHeight="1" x14ac:dyDescent="0.3">
      <c r="A3384" s="27">
        <f t="shared" si="26"/>
        <v>1680</v>
      </c>
      <c r="B3384" s="31">
        <v>44922</v>
      </c>
      <c r="C3384" s="31">
        <v>44577</v>
      </c>
      <c r="D3384" s="19" t="s">
        <v>1851</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57" t="s">
        <v>82</v>
      </c>
      <c r="J3384" s="43" t="s">
        <v>1007</v>
      </c>
      <c r="K3384" s="51" t="str">
        <f ca="1">LeaveTracker[[#This Row],[Days]]&amp;" "&amp;LeaveTracker[[#This Row],[Type of Leave]]</f>
        <v>1 VL</v>
      </c>
      <c r="L3384" s="23">
        <f ca="1">NETWORKDAYS(LeaveTracker[[#This Row],[Start Date]],LeaveTracker[[#This Row],[End Date]],lstHolidays)</f>
        <v>1</v>
      </c>
      <c r="M3384" s="27"/>
    </row>
    <row r="3385" spans="1:13" ht="30" customHeight="1" x14ac:dyDescent="0.3">
      <c r="A3385" s="27">
        <f t="shared" si="26"/>
        <v>1681</v>
      </c>
      <c r="B3385" s="31">
        <v>44922</v>
      </c>
      <c r="C3385" s="31">
        <v>44879</v>
      </c>
      <c r="D3385" s="19" t="s">
        <v>1782</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57" t="s">
        <v>82</v>
      </c>
      <c r="K3385" s="51" t="str">
        <f ca="1">LeaveTracker[[#This Row],[Days]]&amp;" "&amp;LeaveTracker[[#This Row],[Type of Leave]]</f>
        <v>2 VL</v>
      </c>
      <c r="L3385" s="23">
        <f ca="1">NETWORKDAYS(LeaveTracker[[#This Row],[Start Date]],LeaveTracker[[#This Row],[End Date]],lstHolidays)</f>
        <v>2</v>
      </c>
      <c r="M3385" s="27"/>
    </row>
    <row r="3386" spans="1:13" ht="30" customHeight="1" x14ac:dyDescent="0.3">
      <c r="A3386" s="27">
        <f t="shared" si="26"/>
        <v>1682</v>
      </c>
      <c r="B3386" s="31">
        <v>44922</v>
      </c>
      <c r="C3386" s="31">
        <v>44880</v>
      </c>
      <c r="D3386" s="19" t="s">
        <v>1980</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57" t="s">
        <v>299</v>
      </c>
      <c r="J3386" s="43" t="s">
        <v>1006</v>
      </c>
      <c r="K3386" s="51" t="str">
        <f ca="1">LeaveTracker[[#This Row],[Days]]&amp;" "&amp;LeaveTracker[[#This Row],[Type of Leave]]</f>
        <v>1 OTHER</v>
      </c>
      <c r="L3386" s="23">
        <f ca="1">NETWORKDAYS(LeaveTracker[[#This Row],[Start Date]],LeaveTracker[[#This Row],[End Date]],lstHolidays)</f>
        <v>1</v>
      </c>
      <c r="M3386" s="27"/>
    </row>
    <row r="3387" spans="1:13" ht="30" customHeight="1" x14ac:dyDescent="0.3">
      <c r="A3387" s="27">
        <f t="shared" ref="A3387:A3406" si="27">A3386+1</f>
        <v>1683</v>
      </c>
      <c r="B3387" s="31">
        <v>44922</v>
      </c>
      <c r="C3387" s="31">
        <v>44870</v>
      </c>
      <c r="D3387" s="19" t="s">
        <v>2004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57" t="s">
        <v>82</v>
      </c>
      <c r="J3387" s="43" t="s">
        <v>1007</v>
      </c>
      <c r="K3387" s="51" t="str">
        <f ca="1">LeaveTracker[[#This Row],[Days]]&amp;" "&amp;LeaveTracker[[#This Row],[Type of Leave]]</f>
        <v>31260 VL</v>
      </c>
      <c r="L3387" s="23">
        <f ca="1">NETWORKDAYS(LeaveTracker[[#This Row],[Start Date]],LeaveTracker[[#This Row],[End Date]],lstHolidays)</f>
        <v>31260</v>
      </c>
      <c r="M3387" s="27"/>
    </row>
    <row r="3388" spans="1:13" ht="30" customHeight="1" x14ac:dyDescent="0.3">
      <c r="A3388" s="27">
        <f t="shared" si="27"/>
        <v>1684</v>
      </c>
      <c r="B3388" s="31">
        <v>44922</v>
      </c>
      <c r="C3388" s="31">
        <v>44881</v>
      </c>
      <c r="D3388" s="19" t="s">
        <v>1812</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57" t="s">
        <v>82</v>
      </c>
      <c r="J3388" s="43" t="s">
        <v>1007</v>
      </c>
      <c r="K3388" s="51" t="str">
        <f ca="1">LeaveTracker[[#This Row],[Days]]&amp;" "&amp;LeaveTracker[[#This Row],[Type of Leave]]</f>
        <v>3 VL</v>
      </c>
      <c r="L3388" s="23">
        <f ca="1">NETWORKDAYS(LeaveTracker[[#This Row],[Start Date]],LeaveTracker[[#This Row],[End Date]],lstHolidays)</f>
        <v>3</v>
      </c>
      <c r="M3388" s="27"/>
    </row>
    <row r="3389" spans="1:13" ht="30" customHeight="1" x14ac:dyDescent="0.3">
      <c r="A3389" s="27">
        <f t="shared" si="27"/>
        <v>1685</v>
      </c>
      <c r="B3389" s="31">
        <v>44922</v>
      </c>
      <c r="C3389" s="31">
        <v>44886</v>
      </c>
      <c r="D3389" s="19" t="s">
        <v>1977</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57" t="s">
        <v>82</v>
      </c>
      <c r="J3389" s="43" t="s">
        <v>1007</v>
      </c>
      <c r="K3389" s="51" t="str">
        <f ca="1">LeaveTracker[[#This Row],[Days]]&amp;" "&amp;LeaveTracker[[#This Row],[Type of Leave]]</f>
        <v>3 VL</v>
      </c>
      <c r="L3389" s="23">
        <f ca="1">NETWORKDAYS(LeaveTracker[[#This Row],[Start Date]],LeaveTracker[[#This Row],[End Date]],lstHolidays)</f>
        <v>3</v>
      </c>
      <c r="M3389" s="27"/>
    </row>
    <row r="3390" spans="1:13" ht="30" customHeight="1" x14ac:dyDescent="0.3">
      <c r="A3390" s="27">
        <f t="shared" si="27"/>
        <v>1686</v>
      </c>
      <c r="B3390" s="31">
        <v>44922</v>
      </c>
      <c r="C3390" s="31">
        <v>44881</v>
      </c>
      <c r="D3390" s="19" t="s">
        <v>1808</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57" t="s">
        <v>82</v>
      </c>
      <c r="J3390" s="43" t="s">
        <v>1007</v>
      </c>
      <c r="K3390" s="51" t="str">
        <f ca="1">LeaveTracker[[#This Row],[Days]]&amp;" "&amp;LeaveTracker[[#This Row],[Type of Leave]]</f>
        <v>2 VL</v>
      </c>
      <c r="L3390" s="23">
        <f ca="1">NETWORKDAYS(LeaveTracker[[#This Row],[Start Date]],LeaveTracker[[#This Row],[End Date]],lstHolidays)</f>
        <v>2</v>
      </c>
      <c r="M3390" s="27"/>
    </row>
    <row r="3391" spans="1:13" ht="30" customHeight="1" x14ac:dyDescent="0.3">
      <c r="A3391" s="27">
        <f t="shared" si="27"/>
        <v>1687</v>
      </c>
      <c r="B3391" s="31">
        <v>44922</v>
      </c>
      <c r="C3391" s="31">
        <v>44876</v>
      </c>
      <c r="D3391" s="19" t="s">
        <v>1983</v>
      </c>
      <c r="E3391" s="51" t="str">
        <f>IF(ISBLANK(LeaveTracker[[#This Row],[Employee Name]]),"-----",VLOOKUP(LeaveTracker[[#This Row],[Employee Name]],Employees[[Employee Name]:[Office]],7))</f>
        <v>ADMIN</v>
      </c>
      <c r="F3391" s="51" t="str">
        <f>IF(ISBLANK(LeaveTracker[[#This Row],[Employee Name]]),"-----",VLOOKUP(LeaveTracker[[#This Row],[Employee Name]],Employees[[Employee Name]:[Office]],6))</f>
        <v>CASUAL</v>
      </c>
      <c r="G3391" s="24">
        <v>44882</v>
      </c>
      <c r="H3391" s="24">
        <v>44883</v>
      </c>
      <c r="I3391" s="57" t="s">
        <v>82</v>
      </c>
      <c r="J3391" s="43" t="s">
        <v>1007</v>
      </c>
      <c r="K3391" s="51" t="str">
        <f ca="1">LeaveTracker[[#This Row],[Days]]&amp;" "&amp;LeaveTracker[[#This Row],[Type of Leave]]</f>
        <v>2 VL</v>
      </c>
      <c r="L3391" s="23">
        <f ca="1">NETWORKDAYS(LeaveTracker[[#This Row],[Start Date]],LeaveTracker[[#This Row],[End Date]],lstHolidays)</f>
        <v>2</v>
      </c>
      <c r="M3391" s="27"/>
    </row>
    <row r="3392" spans="1:13" ht="30" customHeight="1" x14ac:dyDescent="0.3">
      <c r="A3392" s="27">
        <v>1687</v>
      </c>
      <c r="B3392" s="31">
        <v>44922</v>
      </c>
      <c r="C3392" s="31">
        <v>44876</v>
      </c>
      <c r="D3392" s="19" t="s">
        <v>1983</v>
      </c>
      <c r="E3392" s="51" t="str">
        <f>IF(ISBLANK(LeaveTracker[[#This Row],[Employee Name]]),"-----",VLOOKUP(LeaveTracker[[#This Row],[Employee Name]],Employees[[Employee Name]:[Office]],7))</f>
        <v>ADMIN</v>
      </c>
      <c r="F3392" s="51" t="str">
        <f>IF(ISBLANK(LeaveTracker[[#This Row],[Employee Name]]),"-----",VLOOKUP(LeaveTracker[[#This Row],[Employee Name]],Employees[[Employee Name]:[Office]],6))</f>
        <v>CASUAL</v>
      </c>
      <c r="G3392" s="24">
        <v>44889</v>
      </c>
      <c r="H3392" s="24">
        <v>44889</v>
      </c>
      <c r="I3392" s="57" t="s">
        <v>82</v>
      </c>
      <c r="J3392" s="43" t="s">
        <v>1007</v>
      </c>
      <c r="K3392" s="51" t="str">
        <f ca="1">LeaveTracker[[#This Row],[Days]]&amp;" "&amp;LeaveTracker[[#This Row],[Type of Leave]]</f>
        <v>1 VL</v>
      </c>
      <c r="L3392" s="23">
        <f ca="1">NETWORKDAYS(LeaveTracker[[#This Row],[Start Date]],LeaveTracker[[#This Row],[End Date]],lstHolidays)</f>
        <v>1</v>
      </c>
      <c r="M3392" s="27"/>
    </row>
    <row r="3393" spans="1:13" ht="30" customHeight="1" x14ac:dyDescent="0.3">
      <c r="A3393" s="27">
        <f t="shared" si="27"/>
        <v>1688</v>
      </c>
      <c r="B3393" s="31">
        <v>44922</v>
      </c>
      <c r="C3393" s="31">
        <v>44896</v>
      </c>
      <c r="D3393" s="19" t="s">
        <v>1936</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57" t="s">
        <v>82</v>
      </c>
      <c r="J3393" s="43" t="s">
        <v>1007</v>
      </c>
      <c r="K3393" s="51" t="str">
        <f ca="1">LeaveTracker[[#This Row],[Days]]&amp;" "&amp;LeaveTracker[[#This Row],[Type of Leave]]</f>
        <v>1 VL</v>
      </c>
      <c r="L3393" s="23">
        <f ca="1">NETWORKDAYS(LeaveTracker[[#This Row],[Start Date]],LeaveTracker[[#This Row],[End Date]],lstHolidays)</f>
        <v>1</v>
      </c>
      <c r="M3393" s="27"/>
    </row>
    <row r="3394" spans="1:13" ht="30" customHeight="1" x14ac:dyDescent="0.3">
      <c r="A3394" s="27">
        <v>1688</v>
      </c>
      <c r="B3394" s="31">
        <v>44922</v>
      </c>
      <c r="C3394" s="31">
        <v>44896</v>
      </c>
      <c r="D3394" s="19" t="s">
        <v>1936</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57" t="s">
        <v>82</v>
      </c>
      <c r="J3394" s="43" t="s">
        <v>1007</v>
      </c>
      <c r="K3394" s="51" t="str">
        <f ca="1">LeaveTracker[[#This Row],[Days]]&amp;" "&amp;LeaveTracker[[#This Row],[Type of Leave]]</f>
        <v>1 VL</v>
      </c>
      <c r="L3394" s="23">
        <f ca="1">NETWORKDAYS(LeaveTracker[[#This Row],[Start Date]],LeaveTracker[[#This Row],[End Date]],lstHolidays)</f>
        <v>1</v>
      </c>
      <c r="M3394" s="27"/>
    </row>
    <row r="3395" spans="1:13" ht="30" customHeight="1" x14ac:dyDescent="0.3">
      <c r="A3395" s="27">
        <v>1688</v>
      </c>
      <c r="B3395" s="31">
        <v>44922</v>
      </c>
      <c r="C3395" s="31">
        <v>44896</v>
      </c>
      <c r="D3395" s="19" t="s">
        <v>1936</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57" t="s">
        <v>82</v>
      </c>
      <c r="J3395" s="43" t="s">
        <v>1007</v>
      </c>
      <c r="K3395" s="51" t="str">
        <f ca="1">LeaveTracker[[#This Row],[Days]]&amp;" "&amp;LeaveTracker[[#This Row],[Type of Leave]]</f>
        <v>1 VL</v>
      </c>
      <c r="L3395" s="23">
        <f ca="1">NETWORKDAYS(LeaveTracker[[#This Row],[Start Date]],LeaveTracker[[#This Row],[End Date]],lstHolidays)</f>
        <v>1</v>
      </c>
      <c r="M3395" s="27"/>
    </row>
    <row r="3396" spans="1:13" ht="30" customHeight="1" x14ac:dyDescent="0.3">
      <c r="A3396" s="27">
        <v>1688</v>
      </c>
      <c r="B3396" s="31">
        <v>44922</v>
      </c>
      <c r="C3396" s="31">
        <v>44896</v>
      </c>
      <c r="D3396" s="19" t="s">
        <v>1936</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57" t="s">
        <v>82</v>
      </c>
      <c r="J3396" s="43" t="s">
        <v>1007</v>
      </c>
      <c r="K3396" s="51" t="str">
        <f ca="1">LeaveTracker[[#This Row],[Days]]&amp;" "&amp;LeaveTracker[[#This Row],[Type of Leave]]</f>
        <v>2 VL</v>
      </c>
      <c r="L3396" s="23">
        <f ca="1">NETWORKDAYS(LeaveTracker[[#This Row],[Start Date]],LeaveTracker[[#This Row],[End Date]],lstHolidays)</f>
        <v>2</v>
      </c>
      <c r="M3396" s="27"/>
    </row>
    <row r="3397" spans="1:13" ht="30" customHeight="1" x14ac:dyDescent="0.3">
      <c r="A3397" s="27">
        <f t="shared" si="27"/>
        <v>1689</v>
      </c>
      <c r="B3397" s="31">
        <v>44922</v>
      </c>
      <c r="C3397" s="31">
        <v>44900</v>
      </c>
      <c r="D3397" s="19" t="s">
        <v>1859</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57" t="s">
        <v>81</v>
      </c>
      <c r="K3397" s="51" t="str">
        <f ca="1">LeaveTracker[[#This Row],[Days]]&amp;" "&amp;LeaveTracker[[#This Row],[Type of Leave]]</f>
        <v>2 SL</v>
      </c>
      <c r="L3397" s="23">
        <f ca="1">NETWORKDAYS(LeaveTracker[[#This Row],[Start Date]],LeaveTracker[[#This Row],[End Date]],lstHolidays)</f>
        <v>2</v>
      </c>
      <c r="M3397" s="27"/>
    </row>
    <row r="3398" spans="1:13" ht="30" customHeight="1" x14ac:dyDescent="0.3">
      <c r="A3398" s="27">
        <f t="shared" si="27"/>
        <v>1690</v>
      </c>
      <c r="B3398" s="31">
        <v>44922</v>
      </c>
      <c r="C3398" s="31">
        <v>44900</v>
      </c>
      <c r="D3398" s="19" t="s">
        <v>1873</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57" t="s">
        <v>81</v>
      </c>
      <c r="K3398" s="51" t="str">
        <f ca="1">LeaveTracker[[#This Row],[Days]]&amp;" "&amp;LeaveTracker[[#This Row],[Type of Leave]]</f>
        <v>1 SL</v>
      </c>
      <c r="L3398" s="23">
        <f ca="1">NETWORKDAYS(LeaveTracker[[#This Row],[Start Date]],LeaveTracker[[#This Row],[End Date]],lstHolidays)</f>
        <v>1</v>
      </c>
      <c r="M3398" s="27"/>
    </row>
    <row r="3399" spans="1:13" ht="30" customHeight="1" x14ac:dyDescent="0.3">
      <c r="A3399" s="27">
        <f t="shared" si="27"/>
        <v>1691</v>
      </c>
      <c r="B3399" s="31">
        <v>44922</v>
      </c>
      <c r="C3399" s="31">
        <v>44907</v>
      </c>
      <c r="D3399" s="19" t="s">
        <v>1978</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57" t="s">
        <v>82</v>
      </c>
      <c r="J3399" s="43" t="s">
        <v>1007</v>
      </c>
      <c r="K3399" s="51" t="str">
        <f ca="1">LeaveTracker[[#This Row],[Days]]&amp;" "&amp;LeaveTracker[[#This Row],[Type of Leave]]</f>
        <v>3 VL</v>
      </c>
      <c r="L3399" s="23">
        <f ca="1">NETWORKDAYS(LeaveTracker[[#This Row],[Start Date]],LeaveTracker[[#This Row],[End Date]],lstHolidays)</f>
        <v>3</v>
      </c>
      <c r="M3399" s="27"/>
    </row>
    <row r="3400" spans="1:13" ht="30" customHeight="1" x14ac:dyDescent="0.3">
      <c r="A3400" s="27">
        <f t="shared" si="27"/>
        <v>1692</v>
      </c>
      <c r="B3400" s="31">
        <v>44922</v>
      </c>
      <c r="C3400" s="31">
        <v>44913</v>
      </c>
      <c r="D3400" s="19" t="s">
        <v>1822</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57" t="s">
        <v>82</v>
      </c>
      <c r="J3400" s="43" t="s">
        <v>1007</v>
      </c>
      <c r="K3400" s="51" t="str">
        <f ca="1">LeaveTracker[[#This Row],[Days]]&amp;" "&amp;LeaveTracker[[#This Row],[Type of Leave]]</f>
        <v>1 VL</v>
      </c>
      <c r="L3400" s="23">
        <f ca="1">NETWORKDAYS(LeaveTracker[[#This Row],[Start Date]],LeaveTracker[[#This Row],[End Date]],lstHolidays)</f>
        <v>1</v>
      </c>
      <c r="M3400" s="27"/>
    </row>
    <row r="3401" spans="1:13" ht="30" customHeight="1" x14ac:dyDescent="0.3">
      <c r="A3401" s="27">
        <v>1692</v>
      </c>
      <c r="B3401" s="31">
        <v>44922</v>
      </c>
      <c r="C3401" s="31">
        <v>44913</v>
      </c>
      <c r="D3401" s="19" t="s">
        <v>1822</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57" t="s">
        <v>82</v>
      </c>
      <c r="J3401" s="43" t="s">
        <v>1007</v>
      </c>
      <c r="K3401" s="51" t="str">
        <f ca="1">LeaveTracker[[#This Row],[Days]]&amp;" "&amp;LeaveTracker[[#This Row],[Type of Leave]]</f>
        <v>2 VL</v>
      </c>
      <c r="L3401" s="23">
        <f ca="1">NETWORKDAYS(LeaveTracker[[#This Row],[Start Date]],LeaveTracker[[#This Row],[End Date]],lstHolidays)</f>
        <v>2</v>
      </c>
      <c r="M3401" s="27"/>
    </row>
    <row r="3402" spans="1:13" ht="30" customHeight="1" x14ac:dyDescent="0.3">
      <c r="A3402" s="27">
        <f t="shared" si="27"/>
        <v>1693</v>
      </c>
      <c r="B3402" s="31">
        <v>44922</v>
      </c>
      <c r="C3402" s="31">
        <v>44913</v>
      </c>
      <c r="D3402" s="19" t="s">
        <v>1822</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57" t="s">
        <v>82</v>
      </c>
      <c r="J3402" s="43" t="s">
        <v>1007</v>
      </c>
      <c r="K3402" s="51" t="str">
        <f ca="1">LeaveTracker[[#This Row],[Days]]&amp;" "&amp;LeaveTracker[[#This Row],[Type of Leave]]</f>
        <v>2 VL</v>
      </c>
      <c r="L3402" s="23">
        <f ca="1">NETWORKDAYS(LeaveTracker[[#This Row],[Start Date]],LeaveTracker[[#This Row],[End Date]],lstHolidays)</f>
        <v>2</v>
      </c>
      <c r="M3402" s="27"/>
    </row>
    <row r="3403" spans="1:13" ht="30" customHeight="1" x14ac:dyDescent="0.3">
      <c r="A3403" s="27">
        <f t="shared" si="27"/>
        <v>1694</v>
      </c>
      <c r="B3403" s="31">
        <v>44922</v>
      </c>
      <c r="C3403" s="31">
        <v>44907</v>
      </c>
      <c r="D3403" s="19" t="s">
        <v>1947</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57" t="s">
        <v>82</v>
      </c>
      <c r="J3403" s="43" t="s">
        <v>1007</v>
      </c>
      <c r="K3403" s="51" t="str">
        <f ca="1">LeaveTracker[[#This Row],[Days]]&amp;" "&amp;LeaveTracker[[#This Row],[Type of Leave]]</f>
        <v>1 VL</v>
      </c>
      <c r="L3403" s="23">
        <f ca="1">NETWORKDAYS(LeaveTracker[[#This Row],[Start Date]],LeaveTracker[[#This Row],[End Date]],lstHolidays)</f>
        <v>1</v>
      </c>
      <c r="M3403" s="27"/>
    </row>
    <row r="3404" spans="1:13" ht="30" customHeight="1" x14ac:dyDescent="0.3">
      <c r="A3404" s="27">
        <v>1694</v>
      </c>
      <c r="B3404" s="31">
        <v>44922</v>
      </c>
      <c r="C3404" s="31">
        <v>44907</v>
      </c>
      <c r="D3404" s="20" t="s">
        <v>1947</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57" t="s">
        <v>82</v>
      </c>
      <c r="J3404" s="43" t="s">
        <v>1007</v>
      </c>
      <c r="K3404" s="51" t="str">
        <f ca="1">LeaveTracker[[#This Row],[Days]]&amp;" "&amp;LeaveTracker[[#This Row],[Type of Leave]]</f>
        <v>2 VL</v>
      </c>
      <c r="L3404" s="23">
        <f ca="1">NETWORKDAYS(LeaveTracker[[#This Row],[Start Date]],LeaveTracker[[#This Row],[End Date]],lstHolidays)</f>
        <v>2</v>
      </c>
      <c r="M3404" s="27"/>
    </row>
    <row r="3405" spans="1:13" ht="30" customHeight="1" x14ac:dyDescent="0.3">
      <c r="A3405" s="27">
        <v>1694</v>
      </c>
      <c r="B3405" s="31">
        <v>44922</v>
      </c>
      <c r="C3405" s="31">
        <v>44907</v>
      </c>
      <c r="D3405" s="19" t="s">
        <v>1947</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57" t="s">
        <v>82</v>
      </c>
      <c r="J3405" s="43" t="s">
        <v>1007</v>
      </c>
      <c r="K3405" s="51" t="str">
        <f ca="1">LeaveTracker[[#This Row],[Days]]&amp;" "&amp;LeaveTracker[[#This Row],[Type of Leave]]</f>
        <v>1 VL</v>
      </c>
      <c r="L3405" s="23">
        <f ca="1">NETWORKDAYS(LeaveTracker[[#This Row],[Start Date]],LeaveTracker[[#This Row],[End Date]],lstHolidays)</f>
        <v>1</v>
      </c>
      <c r="M3405" s="27"/>
    </row>
    <row r="3406" spans="1:13" ht="30" customHeight="1" x14ac:dyDescent="0.3">
      <c r="A3406" s="27">
        <f t="shared" si="27"/>
        <v>1695</v>
      </c>
      <c r="B3406" s="31">
        <v>44922</v>
      </c>
      <c r="C3406" s="31">
        <v>44896</v>
      </c>
      <c r="D3406" s="19" t="s">
        <v>1776</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57" t="s">
        <v>82</v>
      </c>
      <c r="J3406" s="43" t="s">
        <v>1007</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1265</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56"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1024</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56" t="s">
        <v>299</v>
      </c>
      <c r="J3408" s="43" t="s">
        <v>693</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2029</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56"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56"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56"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2032</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56"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2035</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56"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2035</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56"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2032</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56"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2032</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56"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2032</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56"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2032</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56"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2032</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56"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1286</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56"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1286</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56"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1286</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56"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56" t="s">
        <v>299</v>
      </c>
      <c r="J3423" s="43" t="s">
        <v>1006</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56" t="s">
        <v>299</v>
      </c>
      <c r="J3424" s="43" t="s">
        <v>1006</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56"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56"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56"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56"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1845</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56"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1845</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56"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1845</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56"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1845</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56"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1845</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56"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737</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56"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737</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56"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737</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56"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461</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56"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430</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56"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430</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56"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1011</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56" t="s">
        <v>299</v>
      </c>
      <c r="J3440" s="43" t="s">
        <v>2036</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1011</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56"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461</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56"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377</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56"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1013</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56"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1013</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56"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1013</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56"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1013</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56"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1013</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56"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1013</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56"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1013</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56"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1013</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56"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1013</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56"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521</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56"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521</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56" t="s">
        <v>299</v>
      </c>
      <c r="J3454" s="43" t="s">
        <v>1006</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521</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56"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521</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56"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522</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56"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522</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56"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522</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56"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522</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56"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522</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56"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522</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56"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522</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56"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522</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56"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866</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56"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866</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56"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866</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56"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866</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56"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866</v>
      </c>
      <c r="E3469" s="19" t="s">
        <v>866</v>
      </c>
      <c r="F3469" s="19" t="s">
        <v>866</v>
      </c>
      <c r="G3469" s="24">
        <v>44923</v>
      </c>
      <c r="H3469" s="24">
        <v>44924</v>
      </c>
      <c r="I3469" s="56"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866</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56"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866</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56"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866</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56"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866</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56" t="s">
        <v>299</v>
      </c>
      <c r="J3473" s="43" t="s">
        <v>1006</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36" si="29">A3473+1</f>
        <v>51</v>
      </c>
      <c r="B3474" s="31">
        <v>44966</v>
      </c>
      <c r="C3474" s="31">
        <v>44826</v>
      </c>
      <c r="D3474" s="19" t="s">
        <v>866</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56" t="s">
        <v>299</v>
      </c>
      <c r="J3474" s="43" t="s">
        <v>1006</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866</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56"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866</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56"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866</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56"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866</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56"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863</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56"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863</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56"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863</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56"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863</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56"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874</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56"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874</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56"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1095</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56"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871</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57" t="s">
        <v>299</v>
      </c>
      <c r="J3486" s="43" t="s">
        <v>1006</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871</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57"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377</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57"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871</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57"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860</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57"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860</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57" t="s">
        <v>299</v>
      </c>
      <c r="J3491" s="43" t="s">
        <v>1006</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860</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57"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1094</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57" t="s">
        <v>299</v>
      </c>
      <c r="J3493" s="43" t="s">
        <v>1006</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1094</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57" t="s">
        <v>299</v>
      </c>
      <c r="J3494" s="43" t="s">
        <v>1006</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1086</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57"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871</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57"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2040</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57" t="s">
        <v>299</v>
      </c>
      <c r="J3497" s="43" t="s">
        <v>1006</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511</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57" t="s">
        <v>299</v>
      </c>
      <c r="J3498" s="43" t="s">
        <v>1006</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511</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57"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511</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56"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522</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56" t="s">
        <v>299</v>
      </c>
      <c r="J3501" s="43" t="s">
        <v>1006</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2045</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56" t="s">
        <v>299</v>
      </c>
      <c r="J3502" s="43" t="s">
        <v>1006</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515</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56"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515</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56"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515</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56"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515</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56"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515</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56"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515</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56"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515</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56"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508</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56"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508</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56"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508</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56"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508</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56"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1095</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56" t="s">
        <v>299</v>
      </c>
      <c r="J3514" s="43" t="s">
        <v>1006</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1095</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56"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1095</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56" t="s">
        <v>299</v>
      </c>
      <c r="J3516" s="43" t="s">
        <v>1006</v>
      </c>
      <c r="K3516" s="51" t="str">
        <f ca="1">LeaveTracker[[#This Row],[Days]]&amp;" "&amp;LeaveTracker[[#This Row],[Type of Leave]]</f>
        <v>1 OTHER</v>
      </c>
      <c r="L3516" s="23">
        <f ca="1">NETWORKDAYS(LeaveTracker[[#This Row],[Start Date]],LeaveTracker[[#This Row],[End Date]],lstHolidays)</f>
        <v>1</v>
      </c>
      <c r="M3516" s="27"/>
    </row>
    <row r="3517" spans="1:13" ht="30" customHeight="1" x14ac:dyDescent="0.3">
      <c r="A3517" s="27">
        <f t="shared" si="29"/>
        <v>86</v>
      </c>
      <c r="B3517" s="31">
        <v>44972</v>
      </c>
      <c r="C3517" s="31">
        <v>44956</v>
      </c>
      <c r="D3517" s="19" t="s">
        <v>2050</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57" t="s">
        <v>299</v>
      </c>
      <c r="J3517" s="43" t="s">
        <v>693</v>
      </c>
      <c r="K3517" s="51" t="str">
        <f ca="1">LeaveTracker[[#This Row],[Days]]&amp;" "&amp;LeaveTracker[[#This Row],[Type of Leave]]</f>
        <v>0 OTHER</v>
      </c>
      <c r="L3517" s="23">
        <f ca="1">NETWORKDAYS(LeaveTracker[[#This Row],[Start Date]],LeaveTracker[[#This Row],[End Date]],lstHolidays)</f>
        <v>0</v>
      </c>
      <c r="M3517" s="27"/>
    </row>
    <row r="3518" spans="1:13" ht="30" customHeight="1" x14ac:dyDescent="0.3">
      <c r="A3518" s="27">
        <f t="shared" si="29"/>
        <v>87</v>
      </c>
      <c r="B3518" s="31">
        <v>44972</v>
      </c>
      <c r="C3518" s="31">
        <v>44957</v>
      </c>
      <c r="D3518" s="19" t="s">
        <v>1947</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57" t="s">
        <v>82</v>
      </c>
      <c r="K3518" s="51" t="str">
        <f ca="1">LeaveTracker[[#This Row],[Days]]&amp;" "&amp;LeaveTracker[[#This Row],[Type of Leave]]</f>
        <v>5 VL</v>
      </c>
      <c r="L3518" s="23">
        <f ca="1">NETWORKDAYS(LeaveTracker[[#This Row],[Start Date]],LeaveTracker[[#This Row],[End Date]],lstHolidays)</f>
        <v>5</v>
      </c>
      <c r="M3518" s="27"/>
    </row>
    <row r="3519" spans="1:13" ht="30" customHeight="1" x14ac:dyDescent="0.3">
      <c r="A3519" s="27">
        <f>A3518+1</f>
        <v>88</v>
      </c>
      <c r="B3519" s="31">
        <v>44972</v>
      </c>
      <c r="C3519" s="31">
        <v>44988</v>
      </c>
      <c r="D3519" s="19" t="s">
        <v>1845</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57" t="s">
        <v>82</v>
      </c>
      <c r="K3519" s="51" t="str">
        <f ca="1">LeaveTracker[[#This Row],[Days]]&amp;" "&amp;LeaveTracker[[#This Row],[Type of Leave]]</f>
        <v>1 VL</v>
      </c>
      <c r="L3519" s="23">
        <f ca="1">NETWORKDAYS(LeaveTracker[[#This Row],[Start Date]],LeaveTracker[[#This Row],[End Date]],lstHolidays)</f>
        <v>1</v>
      </c>
      <c r="M3519" s="27"/>
    </row>
    <row r="3520" spans="1:13" ht="30" customHeight="1" x14ac:dyDescent="0.3">
      <c r="A3520" s="27">
        <v>88</v>
      </c>
      <c r="B3520" s="31">
        <v>44972</v>
      </c>
      <c r="C3520" s="31">
        <v>44988</v>
      </c>
      <c r="D3520" s="19" t="s">
        <v>1845</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57" t="s">
        <v>82</v>
      </c>
      <c r="K3520" s="51" t="str">
        <f ca="1">LeaveTracker[[#This Row],[Days]]&amp;" "&amp;LeaveTracker[[#This Row],[Type of Leave]]</f>
        <v>1 VL</v>
      </c>
      <c r="L3520" s="23">
        <f ca="1">NETWORKDAYS(LeaveTracker[[#This Row],[Start Date]],LeaveTracker[[#This Row],[End Date]],lstHolidays)</f>
        <v>1</v>
      </c>
      <c r="M3520" s="27"/>
    </row>
    <row r="3521" spans="1:13" ht="30" customHeight="1" x14ac:dyDescent="0.3">
      <c r="A3521" s="27">
        <v>88</v>
      </c>
      <c r="B3521" s="31">
        <v>44972</v>
      </c>
      <c r="C3521" s="31">
        <v>44988</v>
      </c>
      <c r="D3521" s="19" t="s">
        <v>1845</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57" t="s">
        <v>82</v>
      </c>
      <c r="K3521" s="51" t="str">
        <f ca="1">LeaveTracker[[#This Row],[Days]]&amp;" "&amp;LeaveTracker[[#This Row],[Type of Leave]]</f>
        <v>1 VL</v>
      </c>
      <c r="L3521" s="23">
        <f ca="1">NETWORKDAYS(LeaveTracker[[#This Row],[Start Date]],LeaveTracker[[#This Row],[End Date]],lstHolidays)</f>
        <v>1</v>
      </c>
      <c r="M3521" s="27"/>
    </row>
    <row r="3522" spans="1:13" ht="30" customHeight="1" x14ac:dyDescent="0.3">
      <c r="A3522" s="27">
        <f t="shared" si="29"/>
        <v>89</v>
      </c>
      <c r="B3522" s="31">
        <v>44972</v>
      </c>
      <c r="C3522" s="31">
        <v>44957</v>
      </c>
      <c r="D3522" s="19" t="s">
        <v>1947</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57" t="s">
        <v>82</v>
      </c>
      <c r="K3522" s="51" t="str">
        <f ca="1">LeaveTracker[[#This Row],[Days]]&amp;" "&amp;LeaveTracker[[#This Row],[Type of Leave]]</f>
        <v>5 VL</v>
      </c>
      <c r="L3522" s="23">
        <f ca="1">NETWORKDAYS(LeaveTracker[[#This Row],[Start Date]],LeaveTracker[[#This Row],[End Date]],lstHolidays)</f>
        <v>5</v>
      </c>
      <c r="M3522" s="27"/>
    </row>
    <row r="3523" spans="1:13" ht="30" customHeight="1" x14ac:dyDescent="0.3">
      <c r="A3523" s="27">
        <f t="shared" si="29"/>
        <v>90</v>
      </c>
      <c r="B3523" s="31">
        <v>44972</v>
      </c>
      <c r="C3523" s="31">
        <v>44957</v>
      </c>
      <c r="D3523" s="19" t="s">
        <v>1947</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57" t="s">
        <v>81</v>
      </c>
      <c r="K3523" s="51" t="str">
        <f ca="1">LeaveTracker[[#This Row],[Days]]&amp;" "&amp;LeaveTracker[[#This Row],[Type of Leave]]</f>
        <v>2 SL</v>
      </c>
      <c r="L3523" s="23">
        <f ca="1">NETWORKDAYS(LeaveTracker[[#This Row],[Start Date]],LeaveTracker[[#This Row],[End Date]],lstHolidays)</f>
        <v>2</v>
      </c>
      <c r="M3523" s="27"/>
    </row>
    <row r="3524" spans="1:13" ht="30" customHeight="1" x14ac:dyDescent="0.3">
      <c r="A3524" s="27">
        <f t="shared" si="29"/>
        <v>91</v>
      </c>
      <c r="B3524" s="31">
        <v>44972</v>
      </c>
      <c r="C3524" s="31">
        <v>44897</v>
      </c>
      <c r="D3524" s="19" t="s">
        <v>266</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57" t="s">
        <v>82</v>
      </c>
      <c r="J3524" s="43" t="s">
        <v>306</v>
      </c>
      <c r="K3524" s="51" t="str">
        <f ca="1">LeaveTracker[[#This Row],[Days]]&amp;" "&amp;LeaveTracker[[#This Row],[Type of Leave]]</f>
        <v>1 VL</v>
      </c>
      <c r="L3524" s="23">
        <f ca="1">NETWORKDAYS(LeaveTracker[[#This Row],[Start Date]],LeaveTracker[[#This Row],[End Date]],lstHolidays)</f>
        <v>1</v>
      </c>
      <c r="M3524" s="27"/>
    </row>
    <row r="3525" spans="1:13" ht="30" customHeight="1" x14ac:dyDescent="0.3">
      <c r="A3525" s="27">
        <v>91</v>
      </c>
      <c r="B3525" s="31">
        <v>44972</v>
      </c>
      <c r="C3525" s="31">
        <v>44897</v>
      </c>
      <c r="D3525" s="19" t="s">
        <v>266</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57" t="s">
        <v>82</v>
      </c>
      <c r="J3525" s="43" t="s">
        <v>306</v>
      </c>
      <c r="K3525" s="51" t="str">
        <f ca="1">LeaveTracker[[#This Row],[Days]]&amp;" "&amp;LeaveTracker[[#This Row],[Type of Leave]]</f>
        <v>4 VL</v>
      </c>
      <c r="L3525" s="23">
        <f ca="1">NETWORKDAYS(LeaveTracker[[#This Row],[Start Date]],LeaveTracker[[#This Row],[End Date]],lstHolidays)</f>
        <v>4</v>
      </c>
      <c r="M3525" s="27"/>
    </row>
    <row r="3526" spans="1:13" ht="30" customHeight="1" x14ac:dyDescent="0.3">
      <c r="A3526" s="27">
        <f t="shared" si="29"/>
        <v>92</v>
      </c>
      <c r="B3526" s="31">
        <v>44972</v>
      </c>
      <c r="C3526" s="31">
        <v>44935</v>
      </c>
      <c r="D3526" s="19" t="s">
        <v>266</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57" t="s">
        <v>299</v>
      </c>
      <c r="J3526" s="43" t="s">
        <v>1006</v>
      </c>
      <c r="K3526" s="51" t="str">
        <f ca="1">LeaveTracker[[#This Row],[Days]]&amp;" "&amp;LeaveTracker[[#This Row],[Type of Leave]]</f>
        <v>1 OTHER</v>
      </c>
      <c r="L3526" s="23">
        <f ca="1">NETWORKDAYS(LeaveTracker[[#This Row],[Start Date]],LeaveTracker[[#This Row],[End Date]],lstHolidays)</f>
        <v>1</v>
      </c>
      <c r="M3526" s="27"/>
    </row>
    <row r="3527" spans="1:13" ht="30" customHeight="1" x14ac:dyDescent="0.3">
      <c r="A3527" s="27">
        <f t="shared" si="29"/>
        <v>93</v>
      </c>
      <c r="B3527" s="31">
        <v>44972</v>
      </c>
      <c r="C3527" s="31">
        <v>44965</v>
      </c>
      <c r="D3527" s="19" t="s">
        <v>1969</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57" t="s">
        <v>82</v>
      </c>
      <c r="K3527" s="51" t="str">
        <f ca="1">LeaveTracker[[#This Row],[Days]]&amp;" "&amp;LeaveTracker[[#This Row],[Type of Leave]]</f>
        <v>1 VL</v>
      </c>
      <c r="L3527" s="23">
        <f ca="1">NETWORKDAYS(LeaveTracker[[#This Row],[Start Date]],LeaveTracker[[#This Row],[End Date]],lstHolidays)</f>
        <v>1</v>
      </c>
      <c r="M3527" s="27"/>
    </row>
    <row r="3528" spans="1:13" ht="30" customHeight="1" x14ac:dyDescent="0.3">
      <c r="A3528" s="27">
        <f t="shared" si="29"/>
        <v>94</v>
      </c>
      <c r="B3528" s="31">
        <v>44972</v>
      </c>
      <c r="C3528" s="31">
        <v>44908</v>
      </c>
      <c r="D3528" s="19" t="s">
        <v>1969</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57" t="s">
        <v>82</v>
      </c>
      <c r="J3528" s="43" t="s">
        <v>306</v>
      </c>
      <c r="K3528" s="51" t="str">
        <f ca="1">LeaveTracker[[#This Row],[Days]]&amp;" "&amp;LeaveTracker[[#This Row],[Type of Leave]]</f>
        <v>2 VL</v>
      </c>
      <c r="L3528" s="23">
        <f ca="1">NETWORKDAYS(LeaveTracker[[#This Row],[Start Date]],LeaveTracker[[#This Row],[End Date]],lstHolidays)</f>
        <v>2</v>
      </c>
      <c r="M3528" s="27"/>
    </row>
    <row r="3529" spans="1:13" ht="30" customHeight="1" x14ac:dyDescent="0.3">
      <c r="A3529" s="27">
        <f t="shared" si="29"/>
        <v>95</v>
      </c>
      <c r="B3529" s="31">
        <v>44972</v>
      </c>
      <c r="C3529" s="31">
        <v>44932</v>
      </c>
      <c r="D3529" s="19" t="s">
        <v>1846</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57" t="s">
        <v>81</v>
      </c>
      <c r="K3529" s="51" t="str">
        <f ca="1">LeaveTracker[[#This Row],[Days]]&amp;" "&amp;LeaveTracker[[#This Row],[Type of Leave]]</f>
        <v>1 SL</v>
      </c>
      <c r="L3529" s="23">
        <f ca="1">NETWORKDAYS(LeaveTracker[[#This Row],[Start Date]],LeaveTracker[[#This Row],[End Date]],lstHolidays)</f>
        <v>1</v>
      </c>
      <c r="M3529" s="27"/>
    </row>
    <row r="3530" spans="1:13" ht="30" customHeight="1" x14ac:dyDescent="0.3">
      <c r="A3530" s="27">
        <f t="shared" si="29"/>
        <v>96</v>
      </c>
      <c r="B3530" s="31">
        <v>44972</v>
      </c>
      <c r="C3530" s="31">
        <v>44932</v>
      </c>
      <c r="D3530" s="19" t="s">
        <v>1846</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57" t="s">
        <v>81</v>
      </c>
      <c r="K3530" s="51" t="str">
        <f ca="1">LeaveTracker[[#This Row],[Days]]&amp;" "&amp;LeaveTracker[[#This Row],[Type of Leave]]</f>
        <v>1 SL</v>
      </c>
      <c r="L3530" s="23">
        <f ca="1">NETWORKDAYS(LeaveTracker[[#This Row],[Start Date]],LeaveTracker[[#This Row],[End Date]],lstHolidays)</f>
        <v>1</v>
      </c>
      <c r="M3530" s="27"/>
    </row>
    <row r="3531" spans="1:13" ht="30" customHeight="1" x14ac:dyDescent="0.3">
      <c r="A3531" s="27">
        <f t="shared" si="29"/>
        <v>97</v>
      </c>
      <c r="B3531" s="31">
        <v>44972</v>
      </c>
      <c r="C3531" s="31">
        <v>44977</v>
      </c>
      <c r="D3531" s="19" t="s">
        <v>1845</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57" t="s">
        <v>82</v>
      </c>
      <c r="K3531" s="51" t="str">
        <f ca="1">LeaveTracker[[#This Row],[Days]]&amp;" "&amp;LeaveTracker[[#This Row],[Type of Leave]]</f>
        <v>4 VL</v>
      </c>
      <c r="L3531" s="23">
        <f ca="1">NETWORKDAYS(LeaveTracker[[#This Row],[Start Date]],LeaveTracker[[#This Row],[End Date]],lstHolidays)</f>
        <v>4</v>
      </c>
      <c r="M3531" s="27"/>
    </row>
    <row r="3532" spans="1:13" ht="30" customHeight="1" x14ac:dyDescent="0.3">
      <c r="A3532" s="27">
        <f t="shared" si="29"/>
        <v>98</v>
      </c>
      <c r="B3532" s="31">
        <v>44972</v>
      </c>
      <c r="C3532" s="31">
        <v>44924</v>
      </c>
      <c r="D3532" s="19" t="s">
        <v>1845</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57" t="s">
        <v>81</v>
      </c>
      <c r="K3532" s="51" t="str">
        <f ca="1">LeaveTracker[[#This Row],[Days]]&amp;" "&amp;LeaveTracker[[#This Row],[Type of Leave]]</f>
        <v>1 SL</v>
      </c>
      <c r="L3532" s="23">
        <f ca="1">NETWORKDAYS(LeaveTracker[[#This Row],[Start Date]],LeaveTracker[[#This Row],[End Date]],lstHolidays)</f>
        <v>1</v>
      </c>
      <c r="M3532" s="27"/>
    </row>
    <row r="3533" spans="1:13" ht="30" customHeight="1" x14ac:dyDescent="0.3">
      <c r="A3533" s="27">
        <f t="shared" si="29"/>
        <v>99</v>
      </c>
      <c r="B3533" s="31">
        <v>44972</v>
      </c>
      <c r="C3533" s="31">
        <v>44914</v>
      </c>
      <c r="D3533" s="19" t="s">
        <v>2052</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57" t="s">
        <v>82</v>
      </c>
      <c r="K3533" s="51" t="str">
        <f ca="1">LeaveTracker[[#This Row],[Days]]&amp;" "&amp;LeaveTracker[[#This Row],[Type of Leave]]</f>
        <v>3 VL</v>
      </c>
      <c r="L3533" s="23">
        <f ca="1">NETWORKDAYS(LeaveTracker[[#This Row],[Start Date]],LeaveTracker[[#This Row],[End Date]],lstHolidays)</f>
        <v>3</v>
      </c>
      <c r="M3533" s="27"/>
    </row>
    <row r="3534" spans="1:13" ht="30" customHeight="1" x14ac:dyDescent="0.3">
      <c r="A3534" s="27">
        <f t="shared" si="29"/>
        <v>100</v>
      </c>
      <c r="B3534" s="31">
        <v>44972</v>
      </c>
      <c r="C3534" s="31">
        <v>44953</v>
      </c>
      <c r="D3534" s="19" t="s">
        <v>1845</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57" t="s">
        <v>81</v>
      </c>
      <c r="K3534" s="51" t="str">
        <f ca="1">LeaveTracker[[#This Row],[Days]]&amp;" "&amp;LeaveTracker[[#This Row],[Type of Leave]]</f>
        <v>1 SL</v>
      </c>
      <c r="L3534" s="23">
        <f ca="1">NETWORKDAYS(LeaveTracker[[#This Row],[Start Date]],LeaveTracker[[#This Row],[End Date]],lstHolidays)</f>
        <v>1</v>
      </c>
      <c r="M3534" s="27"/>
    </row>
    <row r="3535" spans="1:13" ht="30" customHeight="1" x14ac:dyDescent="0.3">
      <c r="A3535" s="27">
        <f t="shared" si="29"/>
        <v>101</v>
      </c>
      <c r="B3535" s="31">
        <v>44972</v>
      </c>
      <c r="C3535" s="31">
        <v>44953</v>
      </c>
      <c r="D3535" s="19" t="s">
        <v>1773</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57" t="s">
        <v>299</v>
      </c>
      <c r="J3535" s="43" t="s">
        <v>158</v>
      </c>
      <c r="K3535" s="51" t="str">
        <f ca="1">LeaveTracker[[#This Row],[Days]]&amp;" "&amp;LeaveTracker[[#This Row],[Type of Leave]]</f>
        <v>1 OTHER</v>
      </c>
      <c r="L3535" s="23">
        <f ca="1">NETWORKDAYS(LeaveTracker[[#This Row],[Start Date]],LeaveTracker[[#This Row],[End Date]],lstHolidays)</f>
        <v>1</v>
      </c>
      <c r="M3535" s="27"/>
    </row>
    <row r="3536" spans="1:13" ht="30" customHeight="1" x14ac:dyDescent="0.3">
      <c r="A3536" s="27">
        <f t="shared" si="29"/>
        <v>102</v>
      </c>
      <c r="B3536" s="31">
        <v>44972</v>
      </c>
      <c r="C3536" s="31">
        <v>44949</v>
      </c>
      <c r="D3536" s="19" t="s">
        <v>2052</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57" t="s">
        <v>81</v>
      </c>
      <c r="K3536" s="51" t="str">
        <f ca="1">LeaveTracker[[#This Row],[Days]]&amp;" "&amp;LeaveTracker[[#This Row],[Type of Leave]]</f>
        <v>4 SL</v>
      </c>
      <c r="L3536" s="23">
        <f ca="1">NETWORKDAYS(LeaveTracker[[#This Row],[Start Date]],LeaveTracker[[#This Row],[End Date]],lstHolidays)</f>
        <v>4</v>
      </c>
      <c r="M3536" s="27"/>
    </row>
    <row r="3537" spans="1:13" ht="30" customHeight="1" x14ac:dyDescent="0.3">
      <c r="A3537" s="27">
        <v>102</v>
      </c>
      <c r="B3537" s="31">
        <v>44972</v>
      </c>
      <c r="C3537" s="31">
        <v>44949</v>
      </c>
      <c r="D3537" s="19" t="s">
        <v>2052</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57" t="s">
        <v>81</v>
      </c>
      <c r="K3537" s="51" t="str">
        <f ca="1">LeaveTracker[[#This Row],[Days]]&amp;" "&amp;LeaveTracker[[#This Row],[Type of Leave]]</f>
        <v>5 SL</v>
      </c>
      <c r="L3537" s="23">
        <f ca="1">NETWORKDAYS(LeaveTracker[[#This Row],[Start Date]],LeaveTracker[[#This Row],[End Date]],lstHolidays)</f>
        <v>5</v>
      </c>
      <c r="M3537" s="27"/>
    </row>
    <row r="3538" spans="1:13" ht="30" customHeight="1" x14ac:dyDescent="0.3">
      <c r="A3538" s="27">
        <f>A3537+1</f>
        <v>103</v>
      </c>
      <c r="B3538" s="31">
        <v>44972</v>
      </c>
      <c r="C3538" s="31">
        <v>44950</v>
      </c>
      <c r="D3538" s="19" t="s">
        <v>1756</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57" t="s">
        <v>299</v>
      </c>
      <c r="J3538" s="43" t="s">
        <v>158</v>
      </c>
      <c r="K3538" s="51" t="str">
        <f ca="1">LeaveTracker[[#This Row],[Days]]&amp;" "&amp;LeaveTracker[[#This Row],[Type of Leave]]</f>
        <v>1 OTHER</v>
      </c>
      <c r="L3538" s="23">
        <f ca="1">NETWORKDAYS(LeaveTracker[[#This Row],[Start Date]],LeaveTracker[[#This Row],[End Date]],lstHolidays)</f>
        <v>1</v>
      </c>
      <c r="M3538" s="27"/>
    </row>
    <row r="3539" spans="1:13" ht="30" customHeight="1" x14ac:dyDescent="0.3">
      <c r="A3539" s="27">
        <f t="shared" ref="A3539:A3601" si="30">A3538+1</f>
        <v>104</v>
      </c>
      <c r="B3539" s="31">
        <v>44972</v>
      </c>
      <c r="C3539" s="31">
        <v>44922</v>
      </c>
      <c r="D3539" s="19" t="s">
        <v>1771</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57" t="s">
        <v>81</v>
      </c>
      <c r="K3539" s="51" t="str">
        <f ca="1">LeaveTracker[[#This Row],[Days]]&amp;" "&amp;LeaveTracker[[#This Row],[Type of Leave]]</f>
        <v>1 SL</v>
      </c>
      <c r="L3539" s="23">
        <f ca="1">NETWORKDAYS(LeaveTracker[[#This Row],[Start Date]],LeaveTracker[[#This Row],[End Date]],lstHolidays)</f>
        <v>1</v>
      </c>
      <c r="M3539" s="27"/>
    </row>
    <row r="3540" spans="1:13" ht="30" customHeight="1" x14ac:dyDescent="0.3">
      <c r="A3540" s="27">
        <f t="shared" si="30"/>
        <v>105</v>
      </c>
      <c r="B3540" s="31">
        <v>44972</v>
      </c>
      <c r="C3540" s="31">
        <v>44840</v>
      </c>
      <c r="D3540" s="19" t="s">
        <v>1287</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57" t="s">
        <v>81</v>
      </c>
      <c r="K3540" s="51" t="str">
        <f ca="1">LeaveTracker[[#This Row],[Days]]&amp;" "&amp;LeaveTracker[[#This Row],[Type of Leave]]</f>
        <v>2 SL</v>
      </c>
      <c r="L3540" s="23">
        <f ca="1">NETWORKDAYS(LeaveTracker[[#This Row],[Start Date]],LeaveTracker[[#This Row],[End Date]],lstHolidays)</f>
        <v>2</v>
      </c>
      <c r="M3540" s="27"/>
    </row>
    <row r="3541" spans="1:13" ht="30"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57" t="s">
        <v>299</v>
      </c>
      <c r="J3541" s="43" t="s">
        <v>158</v>
      </c>
      <c r="K3541" s="51" t="str">
        <f ca="1">LeaveTracker[[#This Row],[Days]]&amp;" "&amp;LeaveTracker[[#This Row],[Type of Leave]]</f>
        <v>1 OTHER</v>
      </c>
      <c r="L3541" s="23">
        <f ca="1">NETWORKDAYS(LeaveTracker[[#This Row],[Start Date]],LeaveTracker[[#This Row],[End Date]],lstHolidays)</f>
        <v>1</v>
      </c>
      <c r="M3541" s="27"/>
    </row>
    <row r="3542" spans="1:13" ht="30" customHeight="1" x14ac:dyDescent="0.3">
      <c r="A3542" s="27">
        <f t="shared" si="30"/>
        <v>107</v>
      </c>
      <c r="B3542" s="31">
        <v>44972</v>
      </c>
      <c r="C3542" s="31">
        <v>44852</v>
      </c>
      <c r="D3542" s="19" t="s">
        <v>1287</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57" t="s">
        <v>82</v>
      </c>
      <c r="K3542" s="51" t="str">
        <f ca="1">LeaveTracker[[#This Row],[Days]]&amp;" "&amp;LeaveTracker[[#This Row],[Type of Leave]]</f>
        <v>2 VL</v>
      </c>
      <c r="L3542" s="23">
        <f ca="1">NETWORKDAYS(LeaveTracker[[#This Row],[Start Date]],LeaveTracker[[#This Row],[End Date]],lstHolidays)</f>
        <v>2</v>
      </c>
      <c r="M3542" s="27"/>
    </row>
    <row r="3543" spans="1:13" ht="30" customHeight="1" x14ac:dyDescent="0.3">
      <c r="A3543" s="27">
        <f t="shared" si="30"/>
        <v>108</v>
      </c>
      <c r="B3543" s="31">
        <v>44972</v>
      </c>
      <c r="C3543" s="31">
        <v>44897</v>
      </c>
      <c r="D3543" s="19" t="s">
        <v>1287</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57" t="s">
        <v>82</v>
      </c>
      <c r="K3543" s="51" t="str">
        <f ca="1">LeaveTracker[[#This Row],[Days]]&amp;" "&amp;LeaveTracker[[#This Row],[Type of Leave]]</f>
        <v>1 VL</v>
      </c>
      <c r="L3543" s="23">
        <f ca="1">NETWORKDAYS(LeaveTracker[[#This Row],[Start Date]],LeaveTracker[[#This Row],[End Date]],lstHolidays)</f>
        <v>1</v>
      </c>
      <c r="M3543" s="27"/>
    </row>
    <row r="3544" spans="1:13" ht="30"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57" t="s">
        <v>81</v>
      </c>
      <c r="K3544" s="51" t="str">
        <f ca="1">LeaveTracker[[#This Row],[Days]]&amp;" "&amp;LeaveTracker[[#This Row],[Type of Leave]]</f>
        <v>1 SL</v>
      </c>
      <c r="L3544" s="23">
        <f ca="1">NETWORKDAYS(LeaveTracker[[#This Row],[Start Date]],LeaveTracker[[#This Row],[End Date]],lstHolidays)</f>
        <v>1</v>
      </c>
      <c r="M3544" s="27"/>
    </row>
    <row r="3545" spans="1:13" ht="30"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57" t="s">
        <v>82</v>
      </c>
      <c r="K3545" s="51" t="str">
        <f ca="1">LeaveTracker[[#This Row],[Days]]&amp;" "&amp;LeaveTracker[[#This Row],[Type of Leave]]</f>
        <v>1 VL</v>
      </c>
      <c r="L3545" s="23">
        <f ca="1">NETWORKDAYS(LeaveTracker[[#This Row],[Start Date]],LeaveTracker[[#This Row],[End Date]],lstHolidays)</f>
        <v>1</v>
      </c>
      <c r="M3545" s="27"/>
    </row>
    <row r="3546" spans="1:13" ht="30"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57" t="s">
        <v>82</v>
      </c>
      <c r="K3546" s="51" t="str">
        <f ca="1">LeaveTracker[[#This Row],[Days]]&amp;" "&amp;LeaveTracker[[#This Row],[Type of Leave]]</f>
        <v>0 VL</v>
      </c>
      <c r="L3546" s="23">
        <f ca="1">NETWORKDAYS(LeaveTracker[[#This Row],[Start Date]],LeaveTracker[[#This Row],[End Date]],lstHolidays)</f>
        <v>0</v>
      </c>
      <c r="M3546" s="27"/>
    </row>
    <row r="3547" spans="1:13" ht="30"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57" t="s">
        <v>82</v>
      </c>
      <c r="K3547" s="51" t="str">
        <f ca="1">LeaveTracker[[#This Row],[Days]]&amp;" "&amp;LeaveTracker[[#This Row],[Type of Leave]]</f>
        <v>4 VL</v>
      </c>
      <c r="L3547" s="23">
        <f ca="1">NETWORKDAYS(LeaveTracker[[#This Row],[Start Date]],LeaveTracker[[#This Row],[End Date]],lstHolidays)</f>
        <v>4</v>
      </c>
      <c r="M3547" s="27"/>
    </row>
    <row r="3548" spans="1:13" ht="30"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57" t="s">
        <v>82</v>
      </c>
      <c r="K3548" s="51" t="str">
        <f ca="1">LeaveTracker[[#This Row],[Days]]&amp;" "&amp;LeaveTracker[[#This Row],[Type of Leave]]</f>
        <v>1 VL</v>
      </c>
      <c r="L3548" s="23">
        <f ca="1">NETWORKDAYS(LeaveTracker[[#This Row],[Start Date]],LeaveTracker[[#This Row],[End Date]],lstHolidays)</f>
        <v>1</v>
      </c>
      <c r="M3548" s="27"/>
    </row>
    <row r="3549" spans="1:13" ht="30"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57" t="s">
        <v>81</v>
      </c>
      <c r="K3549" s="51" t="str">
        <f ca="1">LeaveTracker[[#This Row],[Days]]&amp;" "&amp;LeaveTracker[[#This Row],[Type of Leave]]</f>
        <v>1 SL</v>
      </c>
      <c r="L3549" s="23">
        <f ca="1">NETWORKDAYS(LeaveTracker[[#This Row],[Start Date]],LeaveTracker[[#This Row],[End Date]],lstHolidays)</f>
        <v>1</v>
      </c>
      <c r="M3549" s="27"/>
    </row>
    <row r="3550" spans="1:13" ht="30" customHeight="1" x14ac:dyDescent="0.3">
      <c r="A3550" s="27">
        <f t="shared" si="30"/>
        <v>114</v>
      </c>
      <c r="B3550" s="31">
        <v>44972</v>
      </c>
      <c r="C3550" s="31">
        <v>44881</v>
      </c>
      <c r="D3550" s="19" t="s">
        <v>1827</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57" t="s">
        <v>81</v>
      </c>
      <c r="K3550" s="51" t="str">
        <f ca="1">LeaveTracker[[#This Row],[Days]]&amp;" "&amp;LeaveTracker[[#This Row],[Type of Leave]]</f>
        <v>1 SL</v>
      </c>
      <c r="L3550" s="23">
        <f ca="1">NETWORKDAYS(LeaveTracker[[#This Row],[Start Date]],LeaveTracker[[#This Row],[End Date]],lstHolidays)</f>
        <v>1</v>
      </c>
      <c r="M3550" s="27"/>
    </row>
    <row r="3551" spans="1:13" ht="30" customHeight="1" x14ac:dyDescent="0.3">
      <c r="A3551" s="27">
        <f t="shared" si="30"/>
        <v>115</v>
      </c>
      <c r="B3551" s="31">
        <v>44972</v>
      </c>
      <c r="C3551" s="31">
        <v>44882</v>
      </c>
      <c r="D3551" s="19" t="s">
        <v>1886</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57" t="s">
        <v>81</v>
      </c>
      <c r="K3551" s="51" t="str">
        <f ca="1">LeaveTracker[[#This Row],[Days]]&amp;" "&amp;LeaveTracker[[#This Row],[Type of Leave]]</f>
        <v>1 SL</v>
      </c>
      <c r="L3551" s="23">
        <f ca="1">NETWORKDAYS(LeaveTracker[[#This Row],[Start Date]],LeaveTracker[[#This Row],[End Date]],lstHolidays)</f>
        <v>1</v>
      </c>
      <c r="M3551" s="27"/>
    </row>
    <row r="3552" spans="1:13" ht="30" customHeight="1" x14ac:dyDescent="0.3">
      <c r="A3552" s="27">
        <f t="shared" si="30"/>
        <v>116</v>
      </c>
      <c r="B3552" s="31">
        <v>44972</v>
      </c>
      <c r="C3552" s="31">
        <v>44882</v>
      </c>
      <c r="D3552" s="19" t="s">
        <v>1886</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57" t="s">
        <v>299</v>
      </c>
      <c r="J3552" s="43" t="s">
        <v>1006</v>
      </c>
      <c r="K3552" s="51" t="str">
        <f ca="1">LeaveTracker[[#This Row],[Days]]&amp;" "&amp;LeaveTracker[[#This Row],[Type of Leave]]</f>
        <v>1 OTHER</v>
      </c>
      <c r="L3552" s="23">
        <f ca="1">NETWORKDAYS(LeaveTracker[[#This Row],[Start Date]],LeaveTracker[[#This Row],[End Date]],lstHolidays)</f>
        <v>1</v>
      </c>
      <c r="M3552" s="27"/>
    </row>
    <row r="3553" spans="1:13" ht="30" customHeight="1" x14ac:dyDescent="0.3">
      <c r="A3553" s="27">
        <f t="shared" si="30"/>
        <v>117</v>
      </c>
      <c r="B3553" s="31">
        <v>44972</v>
      </c>
      <c r="C3553" s="31">
        <v>44882</v>
      </c>
      <c r="D3553" s="19" t="s">
        <v>1886</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57" t="s">
        <v>82</v>
      </c>
      <c r="K3553" s="51" t="str">
        <f ca="1">LeaveTracker[[#This Row],[Days]]&amp;" "&amp;LeaveTracker[[#This Row],[Type of Leave]]</f>
        <v>1 VL</v>
      </c>
      <c r="L3553" s="23">
        <f ca="1">NETWORKDAYS(LeaveTracker[[#This Row],[Start Date]],LeaveTracker[[#This Row],[End Date]],lstHolidays)</f>
        <v>1</v>
      </c>
      <c r="M3553" s="27"/>
    </row>
    <row r="3554" spans="1:13" ht="30" customHeight="1" x14ac:dyDescent="0.3">
      <c r="A3554" s="27">
        <f t="shared" si="30"/>
        <v>118</v>
      </c>
      <c r="B3554" s="31">
        <v>44972</v>
      </c>
      <c r="C3554" s="31">
        <v>44876</v>
      </c>
      <c r="D3554" s="19" t="s">
        <v>1831</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57" t="s">
        <v>82</v>
      </c>
      <c r="K3554" s="51" t="str">
        <f ca="1">LeaveTracker[[#This Row],[Days]]&amp;" "&amp;LeaveTracker[[#This Row],[Type of Leave]]</f>
        <v>5 VL</v>
      </c>
      <c r="L3554" s="23">
        <f ca="1">NETWORKDAYS(LeaveTracker[[#This Row],[Start Date]],LeaveTracker[[#This Row],[End Date]],lstHolidays)</f>
        <v>5</v>
      </c>
      <c r="M3554" s="27"/>
    </row>
    <row r="3555" spans="1:13" ht="30" customHeight="1" x14ac:dyDescent="0.3">
      <c r="A3555" s="27">
        <f t="shared" si="30"/>
        <v>119</v>
      </c>
      <c r="B3555" s="31">
        <v>44972</v>
      </c>
      <c r="C3555" s="31">
        <v>44930</v>
      </c>
      <c r="D3555" s="18" t="s">
        <v>2054</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57" t="s">
        <v>299</v>
      </c>
      <c r="J3555" s="43" t="s">
        <v>1006</v>
      </c>
      <c r="K3555" s="51" t="str">
        <f ca="1">LeaveTracker[[#This Row],[Days]]&amp;" "&amp;LeaveTracker[[#This Row],[Type of Leave]]</f>
        <v>1 OTHER</v>
      </c>
      <c r="L3555" s="23">
        <f ca="1">NETWORKDAYS(LeaveTracker[[#This Row],[Start Date]],LeaveTracker[[#This Row],[End Date]],lstHolidays)</f>
        <v>1</v>
      </c>
      <c r="M3555" s="27"/>
    </row>
    <row r="3556" spans="1:13" ht="30" customHeight="1" x14ac:dyDescent="0.3">
      <c r="A3556" s="27">
        <f t="shared" si="30"/>
        <v>120</v>
      </c>
      <c r="B3556" s="31">
        <v>44972</v>
      </c>
      <c r="C3556" s="31">
        <v>44931</v>
      </c>
      <c r="D3556" s="19" t="s">
        <v>1872</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57" t="s">
        <v>81</v>
      </c>
      <c r="K3556" s="51" t="str">
        <f ca="1">LeaveTracker[[#This Row],[Days]]&amp;" "&amp;LeaveTracker[[#This Row],[Type of Leave]]</f>
        <v>2 SL</v>
      </c>
      <c r="L3556" s="23">
        <f ca="1">NETWORKDAYS(LeaveTracker[[#This Row],[Start Date]],LeaveTracker[[#This Row],[End Date]],lstHolidays)</f>
        <v>2</v>
      </c>
      <c r="M3556" s="27"/>
    </row>
    <row r="3557" spans="1:13" ht="30" customHeight="1" x14ac:dyDescent="0.3">
      <c r="A3557" s="27">
        <f t="shared" si="30"/>
        <v>121</v>
      </c>
      <c r="B3557" s="31">
        <v>44972</v>
      </c>
      <c r="C3557" s="31">
        <v>44929</v>
      </c>
      <c r="D3557" s="19" t="s">
        <v>1873</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57" t="s">
        <v>299</v>
      </c>
      <c r="J3557" s="43" t="s">
        <v>158</v>
      </c>
      <c r="K3557" s="51" t="str">
        <f ca="1">LeaveTracker[[#This Row],[Days]]&amp;" "&amp;LeaveTracker[[#This Row],[Type of Leave]]</f>
        <v>1 OTHER</v>
      </c>
      <c r="L3557" s="23">
        <f ca="1">NETWORKDAYS(LeaveTracker[[#This Row],[Start Date]],LeaveTracker[[#This Row],[End Date]],lstHolidays)</f>
        <v>1</v>
      </c>
      <c r="M3557" s="27"/>
    </row>
    <row r="3558" spans="1:13" ht="30" customHeight="1" x14ac:dyDescent="0.3">
      <c r="A3558" s="27">
        <f t="shared" si="30"/>
        <v>122</v>
      </c>
      <c r="B3558" s="31">
        <v>44972</v>
      </c>
      <c r="C3558" s="31">
        <v>44930</v>
      </c>
      <c r="D3558" s="19" t="s">
        <v>1827</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57" t="s">
        <v>81</v>
      </c>
      <c r="K3558" s="51" t="str">
        <f ca="1">LeaveTracker[[#This Row],[Days]]&amp;" "&amp;LeaveTracker[[#This Row],[Type of Leave]]</f>
        <v>1 SL</v>
      </c>
      <c r="L3558" s="23">
        <f ca="1">NETWORKDAYS(LeaveTracker[[#This Row],[Start Date]],LeaveTracker[[#This Row],[End Date]],lstHolidays)</f>
        <v>1</v>
      </c>
      <c r="M3558" s="27"/>
    </row>
    <row r="3559" spans="1:13" ht="30" customHeight="1" x14ac:dyDescent="0.3">
      <c r="A3559" s="27">
        <f t="shared" si="30"/>
        <v>123</v>
      </c>
      <c r="B3559" s="31">
        <v>44972</v>
      </c>
      <c r="C3559" s="31">
        <v>44928</v>
      </c>
      <c r="D3559" s="19" t="s">
        <v>1829</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57" t="s">
        <v>81</v>
      </c>
      <c r="K3559" s="51" t="str">
        <f ca="1">LeaveTracker[[#This Row],[Days]]&amp;" "&amp;LeaveTracker[[#This Row],[Type of Leave]]</f>
        <v>1 SL</v>
      </c>
      <c r="L3559" s="23">
        <f ca="1">NETWORKDAYS(LeaveTracker[[#This Row],[Start Date]],LeaveTracker[[#This Row],[End Date]],lstHolidays)</f>
        <v>1</v>
      </c>
      <c r="M3559" s="27"/>
    </row>
    <row r="3560" spans="1:13" ht="30" customHeight="1" x14ac:dyDescent="0.3">
      <c r="A3560" s="27">
        <f t="shared" si="30"/>
        <v>124</v>
      </c>
      <c r="B3560" s="31">
        <v>44972</v>
      </c>
      <c r="C3560" s="31">
        <v>44904</v>
      </c>
      <c r="D3560" s="19" t="s">
        <v>1827</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57" t="s">
        <v>81</v>
      </c>
      <c r="K3560" s="51" t="str">
        <f ca="1">LeaveTracker[[#This Row],[Days]]&amp;" "&amp;LeaveTracker[[#This Row],[Type of Leave]]</f>
        <v>1 SL</v>
      </c>
      <c r="L3560" s="23">
        <f ca="1">NETWORKDAYS(LeaveTracker[[#This Row],[Start Date]],LeaveTracker[[#This Row],[End Date]],lstHolidays)</f>
        <v>1</v>
      </c>
      <c r="M3560" s="27"/>
    </row>
    <row r="3561" spans="1:13" ht="30" customHeight="1" x14ac:dyDescent="0.3">
      <c r="A3561" s="27">
        <f t="shared" si="30"/>
        <v>125</v>
      </c>
      <c r="B3561" s="31">
        <v>44972</v>
      </c>
      <c r="C3561" s="31">
        <v>44904</v>
      </c>
      <c r="D3561" s="19" t="s">
        <v>1831</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57" t="s">
        <v>81</v>
      </c>
      <c r="K3561" s="51" t="str">
        <f ca="1">LeaveTracker[[#This Row],[Days]]&amp;" "&amp;LeaveTracker[[#This Row],[Type of Leave]]</f>
        <v>1 SL</v>
      </c>
      <c r="L3561" s="23">
        <f ca="1">NETWORKDAYS(LeaveTracker[[#This Row],[Start Date]],LeaveTracker[[#This Row],[End Date]],lstHolidays)</f>
        <v>1</v>
      </c>
      <c r="M3561" s="27"/>
    </row>
    <row r="3562" spans="1:13" ht="30" customHeight="1" x14ac:dyDescent="0.3">
      <c r="A3562" s="27">
        <f t="shared" si="30"/>
        <v>126</v>
      </c>
      <c r="B3562" s="31">
        <v>44972</v>
      </c>
      <c r="C3562" s="31">
        <v>44806</v>
      </c>
      <c r="D3562" s="19" t="s">
        <v>1100</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57" t="s">
        <v>82</v>
      </c>
      <c r="K3562" s="51" t="str">
        <f ca="1">LeaveTracker[[#This Row],[Days]]&amp;" "&amp;LeaveTracker[[#This Row],[Type of Leave]]</f>
        <v>1 VL</v>
      </c>
      <c r="L3562" s="23">
        <f ca="1">NETWORKDAYS(LeaveTracker[[#This Row],[Start Date]],LeaveTracker[[#This Row],[End Date]],lstHolidays)</f>
        <v>1</v>
      </c>
      <c r="M3562" s="27"/>
    </row>
    <row r="3563" spans="1:13" ht="30" customHeight="1" x14ac:dyDescent="0.3">
      <c r="A3563" s="27">
        <f t="shared" si="30"/>
        <v>127</v>
      </c>
      <c r="B3563" s="31">
        <v>44972</v>
      </c>
      <c r="C3563" s="31">
        <v>44882</v>
      </c>
      <c r="D3563" s="19" t="s">
        <v>1885</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57" t="s">
        <v>82</v>
      </c>
      <c r="K3563" s="51" t="str">
        <f ca="1">LeaveTracker[[#This Row],[Days]]&amp;" "&amp;LeaveTracker[[#This Row],[Type of Leave]]</f>
        <v>2 VL</v>
      </c>
      <c r="L3563" s="23">
        <f ca="1">NETWORKDAYS(LeaveTracker[[#This Row],[Start Date]],LeaveTracker[[#This Row],[End Date]],lstHolidays)</f>
        <v>2</v>
      </c>
      <c r="M3563" s="27"/>
    </row>
    <row r="3564" spans="1:13" ht="30" customHeight="1" x14ac:dyDescent="0.3">
      <c r="A3564" s="27">
        <f t="shared" si="30"/>
        <v>128</v>
      </c>
      <c r="B3564" s="31">
        <v>44972</v>
      </c>
      <c r="C3564" s="31">
        <v>44882</v>
      </c>
      <c r="D3564" s="19" t="s">
        <v>1100</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57" t="s">
        <v>81</v>
      </c>
      <c r="K3564" s="51" t="str">
        <f ca="1">LeaveTracker[[#This Row],[Days]]&amp;" "&amp;LeaveTracker[[#This Row],[Type of Leave]]</f>
        <v>1 SL</v>
      </c>
      <c r="L3564" s="23">
        <f ca="1">NETWORKDAYS(LeaveTracker[[#This Row],[Start Date]],LeaveTracker[[#This Row],[End Date]],lstHolidays)</f>
        <v>1</v>
      </c>
      <c r="M3564" s="27"/>
    </row>
    <row r="3565" spans="1:13" ht="30"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57" t="s">
        <v>81</v>
      </c>
      <c r="K3565" s="51" t="str">
        <f ca="1">LeaveTracker[[#This Row],[Days]]&amp;" "&amp;LeaveTracker[[#This Row],[Type of Leave]]</f>
        <v>1 SL</v>
      </c>
      <c r="L3565" s="23">
        <f ca="1">NETWORKDAYS(LeaveTracker[[#This Row],[Start Date]],LeaveTracker[[#This Row],[End Date]],lstHolidays)</f>
        <v>1</v>
      </c>
      <c r="M3565" s="27"/>
    </row>
    <row r="3566" spans="1:13" ht="30"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57" t="s">
        <v>81</v>
      </c>
      <c r="K3566" s="51" t="str">
        <f ca="1">LeaveTracker[[#This Row],[Days]]&amp;" "&amp;LeaveTracker[[#This Row],[Type of Leave]]</f>
        <v>2 SL</v>
      </c>
      <c r="L3566" s="23">
        <f ca="1">NETWORKDAYS(LeaveTracker[[#This Row],[Start Date]],LeaveTracker[[#This Row],[End Date]],lstHolidays)</f>
        <v>2</v>
      </c>
      <c r="M3566" s="27"/>
    </row>
    <row r="3567" spans="1:13" ht="30"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57" t="s">
        <v>82</v>
      </c>
      <c r="K3567" s="51" t="str">
        <f ca="1">LeaveTracker[[#This Row],[Days]]&amp;" "&amp;LeaveTracker[[#This Row],[Type of Leave]]</f>
        <v>3 VL</v>
      </c>
      <c r="L3567" s="23">
        <f ca="1">NETWORKDAYS(LeaveTracker[[#This Row],[Start Date]],LeaveTracker[[#This Row],[End Date]],lstHolidays)</f>
        <v>3</v>
      </c>
      <c r="M3567" s="27"/>
    </row>
    <row r="3568" spans="1:13" ht="30" customHeight="1" x14ac:dyDescent="0.3">
      <c r="A3568" s="27">
        <f t="shared" si="30"/>
        <v>131</v>
      </c>
      <c r="B3568" s="31">
        <v>44972</v>
      </c>
      <c r="C3568" s="31">
        <v>44827</v>
      </c>
      <c r="D3568" s="19" t="s">
        <v>1100</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57" t="s">
        <v>299</v>
      </c>
      <c r="J3568" s="43" t="s">
        <v>1006</v>
      </c>
      <c r="K3568" s="51" t="str">
        <f ca="1">LeaveTracker[[#This Row],[Days]]&amp;" "&amp;LeaveTracker[[#This Row],[Type of Leave]]</f>
        <v>2 OTHER</v>
      </c>
      <c r="L3568" s="23">
        <f ca="1">NETWORKDAYS(LeaveTracker[[#This Row],[Start Date]],LeaveTracker[[#This Row],[End Date]],lstHolidays)</f>
        <v>2</v>
      </c>
      <c r="M3568" s="27"/>
    </row>
    <row r="3569" spans="1:13" ht="30"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57" t="s">
        <v>81</v>
      </c>
      <c r="K3569" s="51" t="str">
        <f ca="1">LeaveTracker[[#This Row],[Days]]&amp;" "&amp;LeaveTracker[[#This Row],[Type of Leave]]</f>
        <v>1 SL</v>
      </c>
      <c r="L3569" s="23">
        <f ca="1">NETWORKDAYS(LeaveTracker[[#This Row],[Start Date]],LeaveTracker[[#This Row],[End Date]],lstHolidays)</f>
        <v>1</v>
      </c>
      <c r="M3569" s="27"/>
    </row>
    <row r="3570" spans="1:13" ht="30"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57" t="s">
        <v>81</v>
      </c>
      <c r="K3570" s="51" t="str">
        <f ca="1">LeaveTracker[[#This Row],[Days]]&amp;" "&amp;LeaveTracker[[#This Row],[Type of Leave]]</f>
        <v>1 SL</v>
      </c>
      <c r="L3570" s="23">
        <f ca="1">NETWORKDAYS(LeaveTracker[[#This Row],[Start Date]],LeaveTracker[[#This Row],[End Date]],lstHolidays)</f>
        <v>1</v>
      </c>
      <c r="M3570" s="27"/>
    </row>
    <row r="3571" spans="1:13" ht="30"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57" t="s">
        <v>81</v>
      </c>
      <c r="K3571" s="51" t="str">
        <f ca="1">LeaveTracker[[#This Row],[Days]]&amp;" "&amp;LeaveTracker[[#This Row],[Type of Leave]]</f>
        <v>1 SL</v>
      </c>
      <c r="L3571" s="23">
        <f ca="1">NETWORKDAYS(LeaveTracker[[#This Row],[Start Date]],LeaveTracker[[#This Row],[End Date]],lstHolidays)</f>
        <v>1</v>
      </c>
      <c r="M3571" s="27"/>
    </row>
    <row r="3572" spans="1:13" ht="30"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57" t="s">
        <v>81</v>
      </c>
      <c r="K3572" s="51" t="str">
        <f ca="1">LeaveTracker[[#This Row],[Days]]&amp;" "&amp;LeaveTracker[[#This Row],[Type of Leave]]</f>
        <v>1 SL</v>
      </c>
      <c r="L3572" s="23">
        <f ca="1">NETWORKDAYS(LeaveTracker[[#This Row],[Start Date]],LeaveTracker[[#This Row],[End Date]],lstHolidays)</f>
        <v>1</v>
      </c>
      <c r="M3572" s="27"/>
    </row>
    <row r="3573" spans="1:13" ht="30"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57" t="s">
        <v>82</v>
      </c>
      <c r="K3573" s="51" t="str">
        <f ca="1">LeaveTracker[[#This Row],[Days]]&amp;" "&amp;LeaveTracker[[#This Row],[Type of Leave]]</f>
        <v>3 VL</v>
      </c>
      <c r="L3573" s="23">
        <f ca="1">NETWORKDAYS(LeaveTracker[[#This Row],[Start Date]],LeaveTracker[[#This Row],[End Date]],lstHolidays)</f>
        <v>3</v>
      </c>
      <c r="M3573" s="27"/>
    </row>
    <row r="3574" spans="1:13" ht="30"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57" t="s">
        <v>82</v>
      </c>
      <c r="K3574" s="51" t="str">
        <f ca="1">LeaveTracker[[#This Row],[Days]]&amp;" "&amp;LeaveTracker[[#This Row],[Type of Leave]]</f>
        <v>2 VL</v>
      </c>
      <c r="L3574" s="23">
        <f ca="1">NETWORKDAYS(LeaveTracker[[#This Row],[Start Date]],LeaveTracker[[#This Row],[End Date]],lstHolidays)</f>
        <v>2</v>
      </c>
      <c r="M3574" s="27"/>
    </row>
    <row r="3575" spans="1:13" ht="30"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57" t="s">
        <v>299</v>
      </c>
      <c r="J3575" s="43" t="s">
        <v>1006</v>
      </c>
      <c r="K3575" s="51" t="str">
        <f ca="1">LeaveTracker[[#This Row],[Days]]&amp;" "&amp;LeaveTracker[[#This Row],[Type of Leave]]</f>
        <v>1 OTHER</v>
      </c>
      <c r="L3575" s="23">
        <f ca="1">NETWORKDAYS(LeaveTracker[[#This Row],[Start Date]],LeaveTracker[[#This Row],[End Date]],lstHolidays)</f>
        <v>1</v>
      </c>
      <c r="M3575" s="27"/>
    </row>
    <row r="3576" spans="1:13" ht="30"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57" t="s">
        <v>81</v>
      </c>
      <c r="K3576" s="51" t="str">
        <f ca="1">LeaveTracker[[#This Row],[Days]]&amp;" "&amp;LeaveTracker[[#This Row],[Type of Leave]]</f>
        <v>2 SL</v>
      </c>
      <c r="L3576" s="23">
        <f ca="1">NETWORKDAYS(LeaveTracker[[#This Row],[Start Date]],LeaveTracker[[#This Row],[End Date]],lstHolidays)</f>
        <v>2</v>
      </c>
      <c r="M3576" s="27"/>
    </row>
    <row r="3577" spans="1:13" ht="30"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57" t="s">
        <v>299</v>
      </c>
      <c r="J3577" s="43" t="s">
        <v>1006</v>
      </c>
      <c r="K3577" s="51" t="str">
        <f ca="1">LeaveTracker[[#This Row],[Days]]&amp;" "&amp;LeaveTracker[[#This Row],[Type of Leave]]</f>
        <v>1 OTHER</v>
      </c>
      <c r="L3577" s="23">
        <f ca="1">NETWORKDAYS(LeaveTracker[[#This Row],[Start Date]],LeaveTracker[[#This Row],[End Date]],lstHolidays)</f>
        <v>1</v>
      </c>
      <c r="M3577" s="27"/>
    </row>
    <row r="3578" spans="1:13" ht="30" customHeight="1" x14ac:dyDescent="0.3">
      <c r="A3578" s="27">
        <f t="shared" si="30"/>
        <v>140</v>
      </c>
      <c r="B3578" s="31">
        <v>44972</v>
      </c>
      <c r="C3578" s="31">
        <v>44852</v>
      </c>
      <c r="D3578" s="19" t="s">
        <v>2057</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57" t="s">
        <v>82</v>
      </c>
      <c r="K3578" s="51" t="str">
        <f>LeaveTracker[[#This Row],[Days]]&amp;" "&amp;LeaveTracker[[#This Row],[Type of Leave]]</f>
        <v>1 VL</v>
      </c>
      <c r="L3578" s="23">
        <v>1</v>
      </c>
      <c r="M3578" s="27"/>
    </row>
    <row r="3579" spans="1:13" ht="30" customHeight="1" x14ac:dyDescent="0.3">
      <c r="A3579" s="27">
        <f>A3578</f>
        <v>140</v>
      </c>
      <c r="B3579" s="31">
        <v>44972</v>
      </c>
      <c r="C3579" s="31">
        <v>44852</v>
      </c>
      <c r="D3579" s="19" t="s">
        <v>2057</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57" t="s">
        <v>82</v>
      </c>
      <c r="K3579" s="51" t="str">
        <f ca="1">LeaveTracker[[#This Row],[Days]]&amp;" "&amp;LeaveTracker[[#This Row],[Type of Leave]]</f>
        <v>1 VL</v>
      </c>
      <c r="L3579" s="23">
        <f ca="1">NETWORKDAYS(LeaveTracker[[#This Row],[Start Date]],LeaveTracker[[#This Row],[End Date]],lstHolidays)</f>
        <v>1</v>
      </c>
      <c r="M3579" s="27"/>
    </row>
    <row r="3580" spans="1:13" ht="30" customHeight="1" x14ac:dyDescent="0.3">
      <c r="A3580" s="27">
        <f>A3579</f>
        <v>140</v>
      </c>
      <c r="B3580" s="31">
        <v>44972</v>
      </c>
      <c r="C3580" s="31">
        <v>44852</v>
      </c>
      <c r="D3580" s="19" t="s">
        <v>2057</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57" t="s">
        <v>82</v>
      </c>
      <c r="K3580" s="51" t="str">
        <f ca="1">LeaveTracker[[#This Row],[Days]]&amp;" "&amp;LeaveTracker[[#This Row],[Type of Leave]]</f>
        <v>1 VL</v>
      </c>
      <c r="L3580" s="23">
        <f ca="1">NETWORKDAYS(LeaveTracker[[#This Row],[Start Date]],LeaveTracker[[#This Row],[End Date]],lstHolidays)</f>
        <v>1</v>
      </c>
      <c r="M3580" s="27"/>
    </row>
    <row r="3581" spans="1:13" ht="30" customHeight="1" x14ac:dyDescent="0.3">
      <c r="A3581" s="27">
        <f t="shared" si="30"/>
        <v>141</v>
      </c>
      <c r="B3581" s="31">
        <v>44972</v>
      </c>
      <c r="C3581" s="31">
        <v>44852</v>
      </c>
      <c r="D3581" s="19" t="s">
        <v>2057</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57" t="s">
        <v>299</v>
      </c>
      <c r="J3581" s="43" t="s">
        <v>1006</v>
      </c>
      <c r="K3581" s="51" t="str">
        <f ca="1">LeaveTracker[[#This Row],[Days]]&amp;" "&amp;LeaveTracker[[#This Row],[Type of Leave]]</f>
        <v>1 OTHER</v>
      </c>
      <c r="L3581" s="23">
        <f ca="1">NETWORKDAYS(LeaveTracker[[#This Row],[Start Date]],LeaveTracker[[#This Row],[End Date]],lstHolidays)</f>
        <v>1</v>
      </c>
      <c r="M3581" s="27"/>
    </row>
    <row r="3582" spans="1:13" ht="30"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57" t="s">
        <v>299</v>
      </c>
      <c r="J3582" s="43" t="s">
        <v>1006</v>
      </c>
      <c r="K3582" s="51" t="str">
        <f ca="1">LeaveTracker[[#This Row],[Days]]&amp;" "&amp;LeaveTracker[[#This Row],[Type of Leave]]</f>
        <v>1 OTHER</v>
      </c>
      <c r="L3582" s="23">
        <f ca="1">NETWORKDAYS(LeaveTracker[[#This Row],[Start Date]],LeaveTracker[[#This Row],[End Date]],lstHolidays)</f>
        <v>1</v>
      </c>
      <c r="M3582" s="27"/>
    </row>
    <row r="3583" spans="1:13" ht="30"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57" t="s">
        <v>299</v>
      </c>
      <c r="J3583" s="43" t="s">
        <v>1006</v>
      </c>
      <c r="K3583" s="51" t="str">
        <f ca="1">LeaveTracker[[#This Row],[Days]]&amp;" "&amp;LeaveTracker[[#This Row],[Type of Leave]]</f>
        <v>1 OTHER</v>
      </c>
      <c r="L3583" s="23">
        <f ca="1">NETWORKDAYS(LeaveTracker[[#This Row],[Start Date]],LeaveTracker[[#This Row],[End Date]],lstHolidays)</f>
        <v>1</v>
      </c>
      <c r="M3583" s="27"/>
    </row>
    <row r="3584" spans="1:13" ht="30" customHeight="1" x14ac:dyDescent="0.3">
      <c r="A3584" s="27">
        <f t="shared" si="30"/>
        <v>144</v>
      </c>
      <c r="B3584" s="31">
        <v>44972</v>
      </c>
      <c r="C3584" s="31">
        <v>44844</v>
      </c>
      <c r="D3584" s="19" t="s">
        <v>266</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57" t="s">
        <v>81</v>
      </c>
      <c r="K3584" s="51" t="str">
        <f ca="1">LeaveTracker[[#This Row],[Days]]&amp;" "&amp;LeaveTracker[[#This Row],[Type of Leave]]</f>
        <v>1 SL</v>
      </c>
      <c r="L3584" s="23">
        <f ca="1">NETWORKDAYS(LeaveTracker[[#This Row],[Start Date]],LeaveTracker[[#This Row],[End Date]],lstHolidays)</f>
        <v>1</v>
      </c>
      <c r="M3584" s="27"/>
    </row>
    <row r="3585" spans="1:13" ht="30" customHeight="1" x14ac:dyDescent="0.3">
      <c r="A3585" s="27">
        <f t="shared" si="30"/>
        <v>145</v>
      </c>
      <c r="B3585" s="31">
        <v>44972</v>
      </c>
      <c r="C3585" s="31">
        <v>44867</v>
      </c>
      <c r="D3585" s="19" t="s">
        <v>266</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57" t="s">
        <v>81</v>
      </c>
      <c r="K3585" s="51" t="str">
        <f ca="1">LeaveTracker[[#This Row],[Days]]&amp;" "&amp;LeaveTracker[[#This Row],[Type of Leave]]</f>
        <v>1 SL</v>
      </c>
      <c r="L3585" s="23">
        <f ca="1">NETWORKDAYS(LeaveTracker[[#This Row],[Start Date]],LeaveTracker[[#This Row],[End Date]],lstHolidays)</f>
        <v>1</v>
      </c>
      <c r="M3585" s="27"/>
    </row>
    <row r="3586" spans="1:13" ht="30" customHeight="1" x14ac:dyDescent="0.3">
      <c r="A3586" s="27">
        <f t="shared" si="30"/>
        <v>146</v>
      </c>
      <c r="B3586" s="31">
        <v>44972</v>
      </c>
      <c r="C3586" s="31">
        <v>44740</v>
      </c>
      <c r="D3586" s="19" t="s">
        <v>266</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57" t="s">
        <v>299</v>
      </c>
      <c r="J3586" s="43" t="s">
        <v>214</v>
      </c>
      <c r="K3586" s="51" t="str">
        <f ca="1">LeaveTracker[[#This Row],[Days]]&amp;" "&amp;LeaveTracker[[#This Row],[Type of Leave]]</f>
        <v>1 OTHER</v>
      </c>
      <c r="L3586" s="23">
        <f ca="1">NETWORKDAYS(LeaveTracker[[#This Row],[Start Date]],LeaveTracker[[#This Row],[End Date]],lstHolidays)</f>
        <v>1</v>
      </c>
      <c r="M3586" s="27"/>
    </row>
    <row r="3587" spans="1:13" ht="30" customHeight="1" x14ac:dyDescent="0.3">
      <c r="A3587" s="27">
        <f t="shared" si="30"/>
        <v>147</v>
      </c>
      <c r="B3587" s="31">
        <v>44972</v>
      </c>
      <c r="C3587" s="31">
        <v>44743</v>
      </c>
      <c r="D3587" s="19" t="s">
        <v>266</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57" t="s">
        <v>82</v>
      </c>
      <c r="K3587" s="51" t="str">
        <f ca="1">LeaveTracker[[#This Row],[Days]]&amp;" "&amp;LeaveTracker[[#This Row],[Type of Leave]]</f>
        <v>1 VL</v>
      </c>
      <c r="L3587" s="23">
        <f ca="1">NETWORKDAYS(LeaveTracker[[#This Row],[Start Date]],LeaveTracker[[#This Row],[End Date]],lstHolidays)</f>
        <v>1</v>
      </c>
      <c r="M3587" s="27"/>
    </row>
    <row r="3588" spans="1:13" ht="30" customHeight="1" x14ac:dyDescent="0.3">
      <c r="A3588" s="27">
        <v>147</v>
      </c>
      <c r="B3588" s="31">
        <v>44972</v>
      </c>
      <c r="C3588" s="31">
        <v>44743</v>
      </c>
      <c r="D3588" s="19" t="s">
        <v>266</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57" t="s">
        <v>82</v>
      </c>
      <c r="K3588" s="51" t="str">
        <f ca="1">LeaveTracker[[#This Row],[Days]]&amp;" "&amp;LeaveTracker[[#This Row],[Type of Leave]]</f>
        <v>1 VL</v>
      </c>
      <c r="L3588" s="23">
        <f ca="1">NETWORKDAYS(LeaveTracker[[#This Row],[Start Date]],LeaveTracker[[#This Row],[End Date]],lstHolidays)</f>
        <v>1</v>
      </c>
      <c r="M3588" s="27"/>
    </row>
    <row r="3589" spans="1:13" ht="30" customHeight="1" x14ac:dyDescent="0.3">
      <c r="A3589" s="27">
        <f t="shared" si="30"/>
        <v>148</v>
      </c>
      <c r="B3589" s="31">
        <v>44972</v>
      </c>
      <c r="C3589" s="31">
        <v>44886</v>
      </c>
      <c r="D3589" s="19" t="s">
        <v>1330</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57" t="s">
        <v>81</v>
      </c>
      <c r="K3589" s="51" t="str">
        <f ca="1">LeaveTracker[[#This Row],[Days]]&amp;" "&amp;LeaveTracker[[#This Row],[Type of Leave]]</f>
        <v>2 SL</v>
      </c>
      <c r="L3589" s="23">
        <f ca="1">NETWORKDAYS(LeaveTracker[[#This Row],[Start Date]],LeaveTracker[[#This Row],[End Date]],lstHolidays)</f>
        <v>2</v>
      </c>
      <c r="M3589" s="27"/>
    </row>
    <row r="3590" spans="1:13" ht="30" customHeight="1" x14ac:dyDescent="0.3">
      <c r="A3590" s="27">
        <f t="shared" si="30"/>
        <v>149</v>
      </c>
      <c r="B3590" s="31">
        <v>44972</v>
      </c>
      <c r="C3590" s="31">
        <v>44817</v>
      </c>
      <c r="D3590" s="19" t="s">
        <v>1330</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57" t="s">
        <v>82</v>
      </c>
      <c r="K3590" s="51" t="str">
        <f ca="1">LeaveTracker[[#This Row],[Days]]&amp;" "&amp;LeaveTracker[[#This Row],[Type of Leave]]</f>
        <v>1 VL</v>
      </c>
      <c r="L3590" s="23">
        <f ca="1">NETWORKDAYS(LeaveTracker[[#This Row],[Start Date]],LeaveTracker[[#This Row],[End Date]],lstHolidays)</f>
        <v>1</v>
      </c>
      <c r="M3590" s="27"/>
    </row>
    <row r="3591" spans="1:13" ht="30" customHeight="1" x14ac:dyDescent="0.3">
      <c r="A3591" s="27">
        <f t="shared" si="30"/>
        <v>150</v>
      </c>
      <c r="B3591" s="31">
        <v>44972</v>
      </c>
      <c r="C3591" s="31">
        <v>44817</v>
      </c>
      <c r="D3591" s="19" t="s">
        <v>1330</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57" t="s">
        <v>82</v>
      </c>
      <c r="K3591" s="51" t="str">
        <f ca="1">LeaveTracker[[#This Row],[Days]]&amp;" "&amp;LeaveTracker[[#This Row],[Type of Leave]]</f>
        <v>1 VL</v>
      </c>
      <c r="L3591" s="23">
        <f ca="1">NETWORKDAYS(LeaveTracker[[#This Row],[Start Date]],LeaveTracker[[#This Row],[End Date]],lstHolidays)</f>
        <v>1</v>
      </c>
      <c r="M3591" s="27"/>
    </row>
    <row r="3592" spans="1:13" ht="30" customHeight="1" x14ac:dyDescent="0.3">
      <c r="A3592" s="27">
        <f t="shared" si="30"/>
        <v>151</v>
      </c>
      <c r="B3592" s="31">
        <v>44972</v>
      </c>
      <c r="C3592" s="31">
        <v>44782</v>
      </c>
      <c r="D3592" s="19" t="s">
        <v>2058</v>
      </c>
      <c r="E3592" s="51" t="str">
        <f>IF(ISBLANK(LeaveTracker[[#This Row],[Employee Name]]),"-----",VLOOKUP(LeaveTracker[[#This Row],[Employee Name]],Employees[[Employee Name]:[Office]],7))</f>
        <v>LCR</v>
      </c>
      <c r="F3592" s="51">
        <f>IF(ISBLANK(LeaveTracker[[#This Row],[Employee Name]]),"-----",VLOOKUP(LeaveTracker[[#This Row],[Employee Name]],Employees[[Employee Name]:[Office]],6))</f>
        <v>0</v>
      </c>
      <c r="G3592" s="24">
        <v>44792</v>
      </c>
      <c r="H3592" s="24">
        <v>44792</v>
      </c>
      <c r="I3592" s="57" t="s">
        <v>82</v>
      </c>
      <c r="K3592" s="51" t="str">
        <f ca="1">LeaveTracker[[#This Row],[Days]]&amp;" "&amp;LeaveTracker[[#This Row],[Type of Leave]]</f>
        <v>1 VL</v>
      </c>
      <c r="L3592" s="23">
        <f ca="1">NETWORKDAYS(LeaveTracker[[#This Row],[Start Date]],LeaveTracker[[#This Row],[End Date]],lstHolidays)</f>
        <v>1</v>
      </c>
      <c r="M3592" s="27"/>
    </row>
    <row r="3593" spans="1:13" ht="30" customHeight="1" x14ac:dyDescent="0.3">
      <c r="A3593" s="27">
        <f t="shared" si="30"/>
        <v>152</v>
      </c>
      <c r="B3593" s="31">
        <v>44972</v>
      </c>
      <c r="C3593" s="31">
        <v>44886</v>
      </c>
      <c r="D3593" s="19" t="s">
        <v>1330</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57" t="s">
        <v>81</v>
      </c>
      <c r="K3593" s="51" t="str">
        <f ca="1">LeaveTracker[[#This Row],[Days]]&amp;" "&amp;LeaveTracker[[#This Row],[Type of Leave]]</f>
        <v>3 SL</v>
      </c>
      <c r="L3593" s="23">
        <f ca="1">NETWORKDAYS(LeaveTracker[[#This Row],[Start Date]],LeaveTracker[[#This Row],[End Date]],lstHolidays)</f>
        <v>3</v>
      </c>
      <c r="M3593" s="27"/>
    </row>
    <row r="3594" spans="1:13" ht="30"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57" t="s">
        <v>81</v>
      </c>
      <c r="K3594" s="51" t="str">
        <f>LeaveTracker[[#This Row],[Days]]&amp;" "&amp;LeaveTracker[[#This Row],[Type of Leave]]</f>
        <v>1 SL</v>
      </c>
      <c r="L3594" s="23">
        <v>1</v>
      </c>
      <c r="M3594" s="27"/>
    </row>
    <row r="3595" spans="1:13" ht="30" customHeight="1" x14ac:dyDescent="0.3">
      <c r="A3595" s="27">
        <f t="shared" si="30"/>
        <v>154</v>
      </c>
      <c r="B3595" s="31">
        <v>44972</v>
      </c>
      <c r="C3595" s="31">
        <v>44812</v>
      </c>
      <c r="D3595" s="19" t="s">
        <v>527</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57" t="s">
        <v>81</v>
      </c>
      <c r="K3595" s="51" t="str">
        <f ca="1">LeaveTracker[[#This Row],[Days]]&amp;" "&amp;LeaveTracker[[#This Row],[Type of Leave]]</f>
        <v>1 SL</v>
      </c>
      <c r="L3595" s="23">
        <f ca="1">NETWORKDAYS(LeaveTracker[[#This Row],[Start Date]],LeaveTracker[[#This Row],[End Date]],lstHolidays)</f>
        <v>1</v>
      </c>
      <c r="M3595" s="27"/>
    </row>
    <row r="3596" spans="1:13" ht="30" customHeight="1" x14ac:dyDescent="0.3">
      <c r="A3596" s="27">
        <f t="shared" si="30"/>
        <v>155</v>
      </c>
      <c r="B3596" s="31">
        <v>44972</v>
      </c>
      <c r="C3596" s="31">
        <v>44879</v>
      </c>
      <c r="D3596" s="19" t="s">
        <v>508</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57" t="s">
        <v>82</v>
      </c>
      <c r="K3596" s="51" t="str">
        <f ca="1">LeaveTracker[[#This Row],[Days]]&amp;" "&amp;LeaveTracker[[#This Row],[Type of Leave]]</f>
        <v>3 VL</v>
      </c>
      <c r="L3596" s="23">
        <f ca="1">NETWORKDAYS(LeaveTracker[[#This Row],[Start Date]],LeaveTracker[[#This Row],[End Date]],lstHolidays)</f>
        <v>3</v>
      </c>
      <c r="M3596" s="27"/>
    </row>
    <row r="3597" spans="1:13" ht="30" customHeight="1" x14ac:dyDescent="0.3">
      <c r="A3597" s="27">
        <f t="shared" si="30"/>
        <v>156</v>
      </c>
      <c r="B3597" s="31">
        <v>44972</v>
      </c>
      <c r="C3597" s="31">
        <v>44963</v>
      </c>
      <c r="D3597" s="19" t="s">
        <v>840</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57" t="s">
        <v>82</v>
      </c>
      <c r="K3597" s="51" t="str">
        <f ca="1">LeaveTracker[[#This Row],[Days]]&amp;" "&amp;LeaveTracker[[#This Row],[Type of Leave]]</f>
        <v>2 VL</v>
      </c>
      <c r="L3597" s="23">
        <f ca="1">NETWORKDAYS(LeaveTracker[[#This Row],[Start Date]],LeaveTracker[[#This Row],[End Date]],lstHolidays)</f>
        <v>2</v>
      </c>
      <c r="M3597" s="27"/>
    </row>
    <row r="3598" spans="1:13" ht="30" customHeight="1" x14ac:dyDescent="0.3">
      <c r="A3598" s="27">
        <f t="shared" si="30"/>
        <v>157</v>
      </c>
      <c r="B3598" s="31">
        <v>44972</v>
      </c>
      <c r="C3598" s="31">
        <v>44930</v>
      </c>
      <c r="D3598" s="19" t="s">
        <v>2063</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57" t="s">
        <v>81</v>
      </c>
      <c r="K3598" s="51" t="str">
        <f ca="1">LeaveTracker[[#This Row],[Days]]&amp;" "&amp;LeaveTracker[[#This Row],[Type of Leave]]</f>
        <v>2 SL</v>
      </c>
      <c r="L3598" s="23">
        <f ca="1">NETWORKDAYS(LeaveTracker[[#This Row],[Start Date]],LeaveTracker[[#This Row],[End Date]],lstHolidays)</f>
        <v>2</v>
      </c>
      <c r="M3598" s="27"/>
    </row>
    <row r="3599" spans="1:13" ht="30" customHeight="1" x14ac:dyDescent="0.3">
      <c r="A3599" s="27">
        <f t="shared" si="30"/>
        <v>158</v>
      </c>
      <c r="B3599" s="31">
        <v>44972</v>
      </c>
      <c r="C3599" s="31">
        <v>44799</v>
      </c>
      <c r="D3599" s="19" t="s">
        <v>1229</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57" t="s">
        <v>299</v>
      </c>
      <c r="J3599" s="43" t="s">
        <v>214</v>
      </c>
      <c r="K3599" s="51" t="str">
        <f ca="1">LeaveTracker[[#This Row],[Days]]&amp;" "&amp;LeaveTracker[[#This Row],[Type of Leave]]</f>
        <v>1 OTHER</v>
      </c>
      <c r="L3599" s="23">
        <f ca="1">NETWORKDAYS(LeaveTracker[[#This Row],[Start Date]],LeaveTracker[[#This Row],[End Date]],lstHolidays)</f>
        <v>1</v>
      </c>
      <c r="M3599" s="27"/>
    </row>
    <row r="3600" spans="1:13" ht="30" customHeight="1" x14ac:dyDescent="0.3">
      <c r="A3600" s="27">
        <f t="shared" si="30"/>
        <v>159</v>
      </c>
      <c r="B3600" s="31">
        <v>44972</v>
      </c>
      <c r="C3600" s="31">
        <v>44781</v>
      </c>
      <c r="D3600" s="19" t="s">
        <v>739</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57" t="s">
        <v>81</v>
      </c>
      <c r="K3600" s="51" t="str">
        <f ca="1">LeaveTracker[[#This Row],[Days]]&amp;" "&amp;LeaveTracker[[#This Row],[Type of Leave]]</f>
        <v>2 SL</v>
      </c>
      <c r="L3600" s="23">
        <f ca="1">NETWORKDAYS(LeaveTracker[[#This Row],[Start Date]],LeaveTracker[[#This Row],[End Date]],lstHolidays)</f>
        <v>2</v>
      </c>
      <c r="M3600" s="27"/>
    </row>
    <row r="3601" spans="1:13" ht="30" customHeight="1" x14ac:dyDescent="0.3">
      <c r="A3601" s="27">
        <f t="shared" si="30"/>
        <v>160</v>
      </c>
      <c r="B3601" s="31">
        <v>44972</v>
      </c>
      <c r="C3601" s="31">
        <v>44810</v>
      </c>
      <c r="D3601" s="19" t="s">
        <v>527</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57" t="s">
        <v>81</v>
      </c>
      <c r="K3601" s="51" t="str">
        <f ca="1">LeaveTracker[[#This Row],[Days]]&amp;" "&amp;LeaveTracker[[#This Row],[Type of Leave]]</f>
        <v>1 SL</v>
      </c>
      <c r="L3601" s="23">
        <f ca="1">NETWORKDAYS(LeaveTracker[[#This Row],[Start Date]],LeaveTracker[[#This Row],[End Date]],lstHolidays)</f>
        <v>1</v>
      </c>
      <c r="M3601" s="27"/>
    </row>
    <row r="3602" spans="1:13" ht="30" customHeight="1" x14ac:dyDescent="0.3">
      <c r="A3602" s="27">
        <f t="shared" ref="A3602:A3664" si="31">A3601+1</f>
        <v>161</v>
      </c>
      <c r="B3602" s="31">
        <v>44972</v>
      </c>
      <c r="C3602" s="31">
        <v>44881</v>
      </c>
      <c r="D3602" s="19" t="s">
        <v>743</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57" t="s">
        <v>82</v>
      </c>
      <c r="K3602" s="51" t="str">
        <f ca="1">LeaveTracker[[#This Row],[Days]]&amp;" "&amp;LeaveTracker[[#This Row],[Type of Leave]]</f>
        <v>1 VL</v>
      </c>
      <c r="L3602" s="23">
        <f ca="1">NETWORKDAYS(LeaveTracker[[#This Row],[Start Date]],LeaveTracker[[#This Row],[End Date]],lstHolidays)</f>
        <v>1</v>
      </c>
      <c r="M3602" s="27"/>
    </row>
    <row r="3603" spans="1:13" ht="30" customHeight="1" x14ac:dyDescent="0.3">
      <c r="A3603" s="27">
        <v>161</v>
      </c>
      <c r="B3603" s="31">
        <v>44972</v>
      </c>
      <c r="C3603" s="31">
        <v>44881</v>
      </c>
      <c r="D3603" s="19" t="s">
        <v>743</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57" t="s">
        <v>82</v>
      </c>
      <c r="K3603" s="51" t="str">
        <f>LeaveTracker[[#This Row],[Days]]&amp;" "&amp;LeaveTracker[[#This Row],[Type of Leave]]</f>
        <v>4 VL</v>
      </c>
      <c r="L3603" s="23">
        <v>4</v>
      </c>
      <c r="M3603" s="27"/>
    </row>
    <row r="3604" spans="1:13" ht="30" customHeight="1" x14ac:dyDescent="0.3">
      <c r="A3604" s="27">
        <f t="shared" si="31"/>
        <v>162</v>
      </c>
      <c r="B3604" s="31">
        <v>44972</v>
      </c>
      <c r="C3604" s="31">
        <v>44883</v>
      </c>
      <c r="D3604" s="19" t="s">
        <v>1837</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57" t="s">
        <v>82</v>
      </c>
      <c r="K3604" s="51" t="str">
        <f ca="1">LeaveTracker[[#This Row],[Days]]&amp;" "&amp;LeaveTracker[[#This Row],[Type of Leave]]</f>
        <v>1 VL</v>
      </c>
      <c r="L3604" s="23">
        <f ca="1">NETWORKDAYS(LeaveTracker[[#This Row],[Start Date]],LeaveTracker[[#This Row],[End Date]],lstHolidays)</f>
        <v>1</v>
      </c>
      <c r="M3604" s="27"/>
    </row>
    <row r="3605" spans="1:13" ht="30" customHeight="1" x14ac:dyDescent="0.3">
      <c r="A3605" s="27">
        <v>162</v>
      </c>
      <c r="B3605" s="31">
        <v>44972</v>
      </c>
      <c r="C3605" s="31">
        <v>44883</v>
      </c>
      <c r="D3605" s="19" t="s">
        <v>1837</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57" t="s">
        <v>82</v>
      </c>
      <c r="K3605" s="51" t="str">
        <f>LeaveTracker[[#This Row],[Days]]&amp;" "&amp;LeaveTracker[[#This Row],[Type of Leave]]</f>
        <v>4 VL</v>
      </c>
      <c r="L3605" s="23">
        <v>4</v>
      </c>
      <c r="M3605" s="27"/>
    </row>
    <row r="3606" spans="1:13" ht="30" customHeight="1" x14ac:dyDescent="0.3">
      <c r="A3606" s="27">
        <f t="shared" si="31"/>
        <v>163</v>
      </c>
      <c r="B3606" s="31">
        <v>44972</v>
      </c>
      <c r="C3606" s="31">
        <v>44813</v>
      </c>
      <c r="D3606" s="19" t="s">
        <v>1167</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57" t="s">
        <v>299</v>
      </c>
      <c r="J3606" s="43" t="s">
        <v>1006</v>
      </c>
      <c r="K3606" s="51" t="str">
        <f ca="1">LeaveTracker[[#This Row],[Days]]&amp;" "&amp;LeaveTracker[[#This Row],[Type of Leave]]</f>
        <v>1 OTHER</v>
      </c>
      <c r="L3606" s="23">
        <f ca="1">NETWORKDAYS(LeaveTracker[[#This Row],[Start Date]],LeaveTracker[[#This Row],[End Date]],lstHolidays)</f>
        <v>1</v>
      </c>
      <c r="M3606" s="27"/>
    </row>
    <row r="3607" spans="1:13" ht="30" customHeight="1" x14ac:dyDescent="0.3">
      <c r="A3607" s="27">
        <v>163</v>
      </c>
      <c r="B3607" s="31">
        <v>44972</v>
      </c>
      <c r="C3607" s="31">
        <v>44813</v>
      </c>
      <c r="D3607" s="19" t="s">
        <v>1167</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57" t="s">
        <v>299</v>
      </c>
      <c r="J3607" s="43" t="s">
        <v>1006</v>
      </c>
      <c r="K3607" s="51" t="str">
        <f ca="1">LeaveTracker[[#This Row],[Days]]&amp;" "&amp;LeaveTracker[[#This Row],[Type of Leave]]</f>
        <v>1 OTHER</v>
      </c>
      <c r="L3607" s="23">
        <f ca="1">NETWORKDAYS(LeaveTracker[[#This Row],[Start Date]],LeaveTracker[[#This Row],[End Date]],lstHolidays)</f>
        <v>1</v>
      </c>
      <c r="M3607" s="27"/>
    </row>
    <row r="3608" spans="1:13" ht="30" customHeight="1" x14ac:dyDescent="0.3">
      <c r="A3608" s="27">
        <f t="shared" si="31"/>
        <v>164</v>
      </c>
      <c r="B3608" s="31">
        <v>44972</v>
      </c>
      <c r="C3608" s="31">
        <v>44837</v>
      </c>
      <c r="D3608" s="19" t="s">
        <v>527</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57" t="s">
        <v>82</v>
      </c>
      <c r="K3608" s="51" t="str">
        <f ca="1">LeaveTracker[[#This Row],[Days]]&amp;" "&amp;LeaveTracker[[#This Row],[Type of Leave]]</f>
        <v>1 VL</v>
      </c>
      <c r="L3608" s="23">
        <f ca="1">NETWORKDAYS(LeaveTracker[[#This Row],[Start Date]],LeaveTracker[[#This Row],[End Date]],lstHolidays)</f>
        <v>1</v>
      </c>
      <c r="M3608" s="27"/>
    </row>
    <row r="3609" spans="1:13" ht="30" customHeight="1" x14ac:dyDescent="0.3">
      <c r="A3609" s="27">
        <f t="shared" si="31"/>
        <v>165</v>
      </c>
      <c r="B3609" s="31">
        <v>44972</v>
      </c>
      <c r="C3609" s="31">
        <v>44862</v>
      </c>
      <c r="D3609" s="19" t="s">
        <v>239</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57" t="s">
        <v>82</v>
      </c>
      <c r="K3609" s="51" t="str">
        <f>LeaveTracker[[#This Row],[Days]]&amp;" "&amp;LeaveTracker[[#This Row],[Type of Leave]]</f>
        <v>3 VL</v>
      </c>
      <c r="L3609" s="23">
        <v>3</v>
      </c>
      <c r="M3609" s="27"/>
    </row>
    <row r="3610" spans="1:13" ht="30" customHeight="1" x14ac:dyDescent="0.3">
      <c r="A3610" s="27">
        <f t="shared" si="31"/>
        <v>166</v>
      </c>
      <c r="B3610" s="31">
        <v>44972</v>
      </c>
      <c r="C3610" s="31">
        <v>44873</v>
      </c>
      <c r="D3610" s="19" t="s">
        <v>527</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57" t="s">
        <v>82</v>
      </c>
      <c r="K3610" s="51" t="str">
        <f ca="1">LeaveTracker[[#This Row],[Days]]&amp;" "&amp;LeaveTracker[[#This Row],[Type of Leave]]</f>
        <v>1 VL</v>
      </c>
      <c r="L3610" s="23">
        <f ca="1">NETWORKDAYS(LeaveTracker[[#This Row],[Start Date]],LeaveTracker[[#This Row],[End Date]],lstHolidays)</f>
        <v>1</v>
      </c>
      <c r="M3610" s="27"/>
    </row>
    <row r="3611" spans="1:13" ht="30" customHeight="1" x14ac:dyDescent="0.3">
      <c r="A3611" s="27">
        <f t="shared" si="31"/>
        <v>167</v>
      </c>
      <c r="B3611" s="31">
        <v>44972</v>
      </c>
      <c r="C3611" s="31">
        <v>44809</v>
      </c>
      <c r="D3611" s="19" t="s">
        <v>1895</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57" t="s">
        <v>81</v>
      </c>
      <c r="K3611" s="51" t="str">
        <f ca="1">LeaveTracker[[#This Row],[Days]]&amp;" "&amp;LeaveTracker[[#This Row],[Type of Leave]]</f>
        <v>1 SL</v>
      </c>
      <c r="L3611" s="23">
        <f ca="1">NETWORKDAYS(LeaveTracker[[#This Row],[Start Date]],LeaveTracker[[#This Row],[End Date]],lstHolidays)</f>
        <v>1</v>
      </c>
      <c r="M3611" s="27"/>
    </row>
    <row r="3612" spans="1:13" ht="30" customHeight="1" x14ac:dyDescent="0.3">
      <c r="A3612" s="27">
        <f t="shared" si="31"/>
        <v>168</v>
      </c>
      <c r="B3612" s="31">
        <v>44972</v>
      </c>
      <c r="C3612" s="31">
        <v>44834</v>
      </c>
      <c r="D3612" s="19" t="s">
        <v>448</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57" t="s">
        <v>299</v>
      </c>
      <c r="J3612" s="43" t="s">
        <v>158</v>
      </c>
      <c r="K3612" s="51" t="str">
        <f ca="1">LeaveTracker[[#This Row],[Days]]&amp;" "&amp;LeaveTracker[[#This Row],[Type of Leave]]</f>
        <v>1 OTHER</v>
      </c>
      <c r="L3612" s="23">
        <f ca="1">NETWORKDAYS(LeaveTracker[[#This Row],[Start Date]],LeaveTracker[[#This Row],[End Date]],lstHolidays)</f>
        <v>1</v>
      </c>
      <c r="M3612" s="27"/>
    </row>
    <row r="3613" spans="1:13" ht="30" customHeight="1" x14ac:dyDescent="0.3">
      <c r="A3613" s="27">
        <f t="shared" si="31"/>
        <v>169</v>
      </c>
      <c r="B3613" s="31">
        <v>44972</v>
      </c>
      <c r="C3613" s="31">
        <v>44872</v>
      </c>
      <c r="D3613" s="19" t="s">
        <v>448</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57" t="s">
        <v>81</v>
      </c>
      <c r="K3613" s="51" t="str">
        <f>LeaveTracker[[#This Row],[Days]]&amp;" "&amp;LeaveTracker[[#This Row],[Type of Leave]]</f>
        <v>3 SL</v>
      </c>
      <c r="L3613" s="23">
        <v>3</v>
      </c>
      <c r="M3613" s="27"/>
    </row>
    <row r="3614" spans="1:13" ht="30" customHeight="1" x14ac:dyDescent="0.3">
      <c r="A3614" s="27">
        <f t="shared" si="31"/>
        <v>170</v>
      </c>
      <c r="B3614" s="31">
        <v>44972</v>
      </c>
      <c r="C3614" s="31">
        <v>44854</v>
      </c>
      <c r="D3614" s="19" t="s">
        <v>1079</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57" t="s">
        <v>82</v>
      </c>
      <c r="K3614" s="51" t="str">
        <f ca="1">LeaveTracker[[#This Row],[Days]]&amp;" "&amp;LeaveTracker[[#This Row],[Type of Leave]]</f>
        <v>1 VL</v>
      </c>
      <c r="L3614" s="23">
        <f ca="1">NETWORKDAYS(LeaveTracker[[#This Row],[Start Date]],LeaveTracker[[#This Row],[End Date]],lstHolidays)</f>
        <v>1</v>
      </c>
      <c r="M3614" s="27"/>
    </row>
    <row r="3615" spans="1:13" ht="30" customHeight="1" x14ac:dyDescent="0.3">
      <c r="A3615" s="27">
        <f t="shared" si="31"/>
        <v>171</v>
      </c>
      <c r="B3615" s="31">
        <v>44972</v>
      </c>
      <c r="C3615" s="31">
        <v>44911</v>
      </c>
      <c r="D3615" s="19" t="s">
        <v>1022</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57" t="s">
        <v>82</v>
      </c>
      <c r="K3615" s="51" t="str">
        <f>LeaveTracker[[#This Row],[Days]]&amp;" "&amp;LeaveTracker[[#This Row],[Type of Leave]]</f>
        <v>5 VL</v>
      </c>
      <c r="L3615" s="23">
        <v>5</v>
      </c>
      <c r="M3615" s="27"/>
    </row>
    <row r="3616" spans="1:13" ht="30" customHeight="1" x14ac:dyDescent="0.3">
      <c r="A3616" s="27">
        <f t="shared" si="31"/>
        <v>172</v>
      </c>
      <c r="B3616" s="31">
        <v>44972</v>
      </c>
      <c r="C3616" s="31">
        <v>44910</v>
      </c>
      <c r="D3616" s="19" t="s">
        <v>747</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57" t="s">
        <v>82</v>
      </c>
      <c r="K3616" s="51" t="str">
        <f ca="1">LeaveTracker[[#This Row],[Days]]&amp;" "&amp;LeaveTracker[[#This Row],[Type of Leave]]</f>
        <v>1 VL</v>
      </c>
      <c r="L3616" s="23">
        <f ca="1">NETWORKDAYS(LeaveTracker[[#This Row],[Start Date]],LeaveTracker[[#This Row],[End Date]],lstHolidays)</f>
        <v>1</v>
      </c>
      <c r="M3616" s="27"/>
    </row>
    <row r="3617" spans="1:13" ht="30" customHeight="1" x14ac:dyDescent="0.3">
      <c r="A3617" s="27">
        <f>A3616</f>
        <v>172</v>
      </c>
      <c r="B3617" s="31">
        <v>44972</v>
      </c>
      <c r="C3617" s="31">
        <v>44910</v>
      </c>
      <c r="D3617" s="19" t="s">
        <v>747</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57" t="s">
        <v>82</v>
      </c>
      <c r="K3617" s="51" t="str">
        <f ca="1">LeaveTracker[[#This Row],[Days]]&amp;" "&amp;LeaveTracker[[#This Row],[Type of Leave]]</f>
        <v>1 VL</v>
      </c>
      <c r="L3617" s="23">
        <f ca="1">NETWORKDAYS(LeaveTracker[[#This Row],[Start Date]],LeaveTracker[[#This Row],[End Date]],lstHolidays)</f>
        <v>1</v>
      </c>
      <c r="M3617" s="27"/>
    </row>
    <row r="3618" spans="1:13" ht="30" customHeight="1" x14ac:dyDescent="0.3">
      <c r="A3618" s="27">
        <f>A3617</f>
        <v>172</v>
      </c>
      <c r="B3618" s="31">
        <v>44972</v>
      </c>
      <c r="C3618" s="31">
        <v>44910</v>
      </c>
      <c r="D3618" s="19" t="s">
        <v>747</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57" t="s">
        <v>82</v>
      </c>
      <c r="K3618" s="51" t="str">
        <f ca="1">LeaveTracker[[#This Row],[Days]]&amp;" "&amp;LeaveTracker[[#This Row],[Type of Leave]]</f>
        <v>2 VL</v>
      </c>
      <c r="L3618" s="23">
        <f ca="1">NETWORKDAYS(LeaveTracker[[#This Row],[Start Date]],LeaveTracker[[#This Row],[End Date]],lstHolidays)</f>
        <v>2</v>
      </c>
      <c r="M3618" s="27"/>
    </row>
    <row r="3619" spans="1:13" ht="30" customHeight="1" x14ac:dyDescent="0.3">
      <c r="A3619" s="27">
        <f t="shared" si="31"/>
        <v>173</v>
      </c>
      <c r="B3619" s="31">
        <v>44972</v>
      </c>
      <c r="C3619" s="31">
        <v>44890</v>
      </c>
      <c r="D3619" s="19" t="s">
        <v>739</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57" t="s">
        <v>82</v>
      </c>
      <c r="K3619" s="51" t="str">
        <f>LeaveTracker[[#This Row],[Days]]&amp;" "&amp;LeaveTracker[[#This Row],[Type of Leave]]</f>
        <v>5 VL</v>
      </c>
      <c r="L3619" s="23">
        <v>5</v>
      </c>
      <c r="M3619" s="27"/>
    </row>
    <row r="3620" spans="1:13" ht="30" customHeight="1" x14ac:dyDescent="0.3">
      <c r="A3620" s="27">
        <f t="shared" si="31"/>
        <v>174</v>
      </c>
      <c r="B3620" s="31">
        <v>44972</v>
      </c>
      <c r="C3620" s="31">
        <v>44890</v>
      </c>
      <c r="D3620" s="19" t="s">
        <v>1017</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57" t="s">
        <v>82</v>
      </c>
      <c r="K3620" s="51" t="str">
        <f ca="1">LeaveTracker[[#This Row],[Days]]&amp;" "&amp;LeaveTracker[[#This Row],[Type of Leave]]</f>
        <v>1 VL</v>
      </c>
      <c r="L3620" s="23">
        <f ca="1">NETWORKDAYS(LeaveTracker[[#This Row],[Start Date]],LeaveTracker[[#This Row],[End Date]],lstHolidays)</f>
        <v>1</v>
      </c>
      <c r="M3620" s="27"/>
    </row>
    <row r="3621" spans="1:13" ht="30" customHeight="1" x14ac:dyDescent="0.3">
      <c r="A3621" s="27">
        <v>174</v>
      </c>
      <c r="B3621" s="31">
        <v>44972</v>
      </c>
      <c r="C3621" s="31">
        <v>44890</v>
      </c>
      <c r="D3621" s="19" t="s">
        <v>1017</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57" t="s">
        <v>82</v>
      </c>
      <c r="K3621" s="51" t="str">
        <f ca="1">LeaveTracker[[#This Row],[Days]]&amp;" "&amp;LeaveTracker[[#This Row],[Type of Leave]]</f>
        <v>4 VL</v>
      </c>
      <c r="L3621" s="23">
        <f ca="1">NETWORKDAYS(LeaveTracker[[#This Row],[Start Date]],LeaveTracker[[#This Row],[End Date]],lstHolidays)</f>
        <v>4</v>
      </c>
      <c r="M3621" s="27"/>
    </row>
    <row r="3622" spans="1:13" ht="30" customHeight="1" x14ac:dyDescent="0.3">
      <c r="A3622" s="27">
        <f t="shared" si="31"/>
        <v>175</v>
      </c>
      <c r="B3622" s="31">
        <v>44972</v>
      </c>
      <c r="C3622" s="31">
        <v>44880</v>
      </c>
      <c r="D3622" s="19" t="s">
        <v>1167</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57" t="s">
        <v>82</v>
      </c>
      <c r="K3622" s="51" t="str">
        <f ca="1">LeaveTracker[[#This Row],[Days]]&amp;" "&amp;LeaveTracker[[#This Row],[Type of Leave]]</f>
        <v>3 VL</v>
      </c>
      <c r="L3622" s="23">
        <f ca="1">NETWORKDAYS(LeaveTracker[[#This Row],[Start Date]],LeaveTracker[[#This Row],[End Date]],lstHolidays)</f>
        <v>3</v>
      </c>
      <c r="M3622" s="27"/>
    </row>
    <row r="3623" spans="1:13" ht="30" customHeight="1" x14ac:dyDescent="0.3">
      <c r="A3623" s="27">
        <f>A3622+1</f>
        <v>176</v>
      </c>
      <c r="B3623" s="31">
        <v>44972</v>
      </c>
      <c r="C3623" s="31">
        <v>44890</v>
      </c>
      <c r="D3623" s="19" t="s">
        <v>1229</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57" t="s">
        <v>82</v>
      </c>
      <c r="K3623" s="51" t="str">
        <f ca="1">LeaveTracker[[#This Row],[Days]]&amp;" "&amp;LeaveTracker[[#This Row],[Type of Leave]]</f>
        <v>1 VL</v>
      </c>
      <c r="L3623" s="23">
        <f ca="1">NETWORKDAYS(LeaveTracker[[#This Row],[Start Date]],LeaveTracker[[#This Row],[End Date]],lstHolidays)</f>
        <v>1</v>
      </c>
      <c r="M3623" s="27"/>
    </row>
    <row r="3624" spans="1:13" ht="30" customHeight="1" x14ac:dyDescent="0.3">
      <c r="A3624" s="27">
        <v>176</v>
      </c>
      <c r="B3624" s="31">
        <v>44972</v>
      </c>
      <c r="C3624" s="31">
        <v>44890</v>
      </c>
      <c r="D3624" s="19" t="s">
        <v>1229</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57" t="s">
        <v>82</v>
      </c>
      <c r="K3624" s="51" t="str">
        <f>LeaveTracker[[#This Row],[Days]]&amp;" "&amp;LeaveTracker[[#This Row],[Type of Leave]]</f>
        <v>3 VL</v>
      </c>
      <c r="L3624" s="23">
        <v>3</v>
      </c>
      <c r="M3624" s="27"/>
    </row>
    <row r="3625" spans="1:13" ht="30" customHeight="1" x14ac:dyDescent="0.3">
      <c r="A3625" s="27">
        <v>176</v>
      </c>
      <c r="B3625" s="31">
        <v>44972</v>
      </c>
      <c r="C3625" s="31">
        <v>44890</v>
      </c>
      <c r="D3625" s="19" t="s">
        <v>1229</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57" t="s">
        <v>82</v>
      </c>
      <c r="K3625" s="51" t="str">
        <f ca="1">LeaveTracker[[#This Row],[Days]]&amp;" "&amp;LeaveTracker[[#This Row],[Type of Leave]]</f>
        <v>1 VL</v>
      </c>
      <c r="L3625" s="23">
        <f ca="1">NETWORKDAYS(LeaveTracker[[#This Row],[Start Date]],LeaveTracker[[#This Row],[End Date]],lstHolidays)</f>
        <v>1</v>
      </c>
      <c r="M3625" s="27"/>
    </row>
    <row r="3626" spans="1:13" ht="30" customHeight="1" x14ac:dyDescent="0.3">
      <c r="A3626" s="27">
        <f t="shared" si="31"/>
        <v>177</v>
      </c>
      <c r="B3626" s="31">
        <v>44972</v>
      </c>
      <c r="C3626" s="31">
        <v>44890</v>
      </c>
      <c r="D3626" s="19" t="s">
        <v>1821</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57" t="s">
        <v>82</v>
      </c>
      <c r="K3626" s="51" t="str">
        <f>LeaveTracker[[#This Row],[Days]]&amp;" "&amp;LeaveTracker[[#This Row],[Type of Leave]]</f>
        <v>4 VL</v>
      </c>
      <c r="L3626" s="23">
        <v>4</v>
      </c>
      <c r="M3626" s="27"/>
    </row>
    <row r="3627" spans="1:13" ht="30"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57" t="s">
        <v>82</v>
      </c>
      <c r="K3627" s="51" t="str">
        <f ca="1">LeaveTracker[[#This Row],[Days]]&amp;" "&amp;LeaveTracker[[#This Row],[Type of Leave]]</f>
        <v>3 VL</v>
      </c>
      <c r="L3627" s="23">
        <f ca="1">NETWORKDAYS(LeaveTracker[[#This Row],[Start Date]],LeaveTracker[[#This Row],[End Date]],lstHolidays)</f>
        <v>3</v>
      </c>
      <c r="M3627" s="27"/>
    </row>
    <row r="3628" spans="1:13" ht="30"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57" t="s">
        <v>82</v>
      </c>
      <c r="K3628" s="51" t="str">
        <f>LeaveTracker[[#This Row],[Days]]&amp;" "&amp;LeaveTracker[[#This Row],[Type of Leave]]</f>
        <v>2 VL</v>
      </c>
      <c r="L3628" s="23">
        <v>2</v>
      </c>
      <c r="M3628" s="27"/>
    </row>
    <row r="3629" spans="1:13" ht="30" customHeight="1" x14ac:dyDescent="0.3">
      <c r="A3629" s="27">
        <f t="shared" si="31"/>
        <v>179</v>
      </c>
      <c r="B3629" s="31">
        <v>44972</v>
      </c>
      <c r="C3629" s="31">
        <v>44890</v>
      </c>
      <c r="D3629" s="19" t="s">
        <v>774</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57" t="s">
        <v>82</v>
      </c>
      <c r="K3629" s="51" t="str">
        <f>LeaveTracker[[#This Row],[Days]]&amp;" "&amp;LeaveTracker[[#This Row],[Type of Leave]]</f>
        <v>5 VL</v>
      </c>
      <c r="L3629" s="23">
        <v>5</v>
      </c>
      <c r="M3629" s="27"/>
    </row>
    <row r="3630" spans="1:13" ht="30" customHeight="1" x14ac:dyDescent="0.3">
      <c r="A3630" s="27">
        <f t="shared" si="31"/>
        <v>180</v>
      </c>
      <c r="B3630" s="31">
        <v>44972</v>
      </c>
      <c r="C3630" s="31">
        <v>44890</v>
      </c>
      <c r="D3630" s="19" t="s">
        <v>2054</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57" t="s">
        <v>82</v>
      </c>
      <c r="K3630" s="51" t="str">
        <f ca="1">LeaveTracker[[#This Row],[Days]]&amp;" "&amp;LeaveTracker[[#This Row],[Type of Leave]]</f>
        <v>3 VL</v>
      </c>
      <c r="L3630" s="23">
        <f ca="1">NETWORKDAYS(LeaveTracker[[#This Row],[Start Date]],LeaveTracker[[#This Row],[End Date]],lstHolidays)</f>
        <v>3</v>
      </c>
      <c r="M3630" s="27"/>
    </row>
    <row r="3631" spans="1:13" ht="30" customHeight="1" x14ac:dyDescent="0.3">
      <c r="A3631" s="27">
        <v>180</v>
      </c>
      <c r="B3631" s="31">
        <v>44972</v>
      </c>
      <c r="C3631" s="31">
        <v>44890</v>
      </c>
      <c r="D3631" s="19" t="s">
        <v>2054</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57" t="s">
        <v>82</v>
      </c>
      <c r="K3631" s="51" t="str">
        <f ca="1">LeaveTracker[[#This Row],[Days]]&amp;" "&amp;LeaveTracker[[#This Row],[Type of Leave]]</f>
        <v>2 VL</v>
      </c>
      <c r="L3631" s="23">
        <f ca="1">NETWORKDAYS(LeaveTracker[[#This Row],[Start Date]],LeaveTracker[[#This Row],[End Date]],lstHolidays)</f>
        <v>2</v>
      </c>
      <c r="M3631" s="27"/>
    </row>
    <row r="3632" spans="1:13" ht="30" customHeight="1" x14ac:dyDescent="0.3">
      <c r="A3632" s="27">
        <f t="shared" si="31"/>
        <v>181</v>
      </c>
      <c r="B3632" s="31">
        <v>44972</v>
      </c>
      <c r="C3632" s="31">
        <v>44887</v>
      </c>
      <c r="D3632" s="19" t="s">
        <v>852</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57" t="s">
        <v>82</v>
      </c>
      <c r="K3632" s="51" t="str">
        <f ca="1">LeaveTracker[[#This Row],[Days]]&amp;" "&amp;LeaveTracker[[#This Row],[Type of Leave]]</f>
        <v>1 VL</v>
      </c>
      <c r="L3632" s="23">
        <f ca="1">NETWORKDAYS(LeaveTracker[[#This Row],[Start Date]],LeaveTracker[[#This Row],[End Date]],lstHolidays)</f>
        <v>1</v>
      </c>
      <c r="M3632" s="27"/>
    </row>
    <row r="3633" spans="1:13" ht="30" customHeight="1" x14ac:dyDescent="0.3">
      <c r="A3633" s="27">
        <f t="shared" si="31"/>
        <v>182</v>
      </c>
      <c r="B3633" s="31">
        <v>44972</v>
      </c>
      <c r="C3633" s="31">
        <v>44887</v>
      </c>
      <c r="D3633" s="19" t="s">
        <v>852</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57" t="s">
        <v>82</v>
      </c>
      <c r="K3633" s="51" t="str">
        <f ca="1">LeaveTracker[[#This Row],[Days]]&amp;" "&amp;LeaveTracker[[#This Row],[Type of Leave]]</f>
        <v>1 VL</v>
      </c>
      <c r="L3633" s="23">
        <f ca="1">NETWORKDAYS(LeaveTracker[[#This Row],[Start Date]],LeaveTracker[[#This Row],[End Date]],lstHolidays)</f>
        <v>1</v>
      </c>
      <c r="M3633" s="27"/>
    </row>
    <row r="3634" spans="1:13" ht="30" customHeight="1" x14ac:dyDescent="0.3">
      <c r="A3634" s="27">
        <f t="shared" si="31"/>
        <v>183</v>
      </c>
      <c r="B3634" s="31">
        <v>44972</v>
      </c>
      <c r="C3634" s="31">
        <v>44893</v>
      </c>
      <c r="D3634" s="19" t="s">
        <v>634</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57" t="s">
        <v>299</v>
      </c>
      <c r="J3634" s="43" t="s">
        <v>2067</v>
      </c>
      <c r="K3634" s="51" t="str">
        <f ca="1">LeaveTracker[[#This Row],[Days]]&amp;" "&amp;LeaveTracker[[#This Row],[Type of Leave]]</f>
        <v>1 OTHER</v>
      </c>
      <c r="L3634" s="23">
        <f ca="1">NETWORKDAYS(LeaveTracker[[#This Row],[Start Date]],LeaveTracker[[#This Row],[End Date]],lstHolidays)</f>
        <v>1</v>
      </c>
      <c r="M3634" s="27"/>
    </row>
    <row r="3635" spans="1:13" ht="30" customHeight="1" x14ac:dyDescent="0.3">
      <c r="A3635" s="27">
        <v>183</v>
      </c>
      <c r="B3635" s="31">
        <v>44972</v>
      </c>
      <c r="C3635" s="31">
        <v>44893</v>
      </c>
      <c r="D3635" s="19" t="s">
        <v>634</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57" t="s">
        <v>299</v>
      </c>
      <c r="J3635" s="43" t="s">
        <v>2067</v>
      </c>
      <c r="K3635" s="51" t="str">
        <f ca="1">LeaveTracker[[#This Row],[Days]]&amp;" "&amp;LeaveTracker[[#This Row],[Type of Leave]]</f>
        <v>1 OTHER</v>
      </c>
      <c r="L3635" s="23">
        <f ca="1">NETWORKDAYS(LeaveTracker[[#This Row],[Start Date]],LeaveTracker[[#This Row],[End Date]],lstHolidays)</f>
        <v>1</v>
      </c>
      <c r="M3635" s="27"/>
    </row>
    <row r="3636" spans="1:13" ht="30" customHeight="1" x14ac:dyDescent="0.3">
      <c r="A3636" s="27">
        <f t="shared" si="31"/>
        <v>184</v>
      </c>
      <c r="B3636" s="31">
        <v>44972</v>
      </c>
      <c r="C3636" s="31">
        <v>44889</v>
      </c>
      <c r="D3636" s="19" t="s">
        <v>437</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57" t="s">
        <v>81</v>
      </c>
      <c r="K3636" s="51" t="str">
        <f ca="1">LeaveTracker[[#This Row],[Days]]&amp;" "&amp;LeaveTracker[[#This Row],[Type of Leave]]</f>
        <v>1 SL</v>
      </c>
      <c r="L3636" s="23">
        <f ca="1">NETWORKDAYS(LeaveTracker[[#This Row],[Start Date]],LeaveTracker[[#This Row],[End Date]],lstHolidays)</f>
        <v>1</v>
      </c>
      <c r="M3636" s="27"/>
    </row>
    <row r="3637" spans="1:13" ht="30" customHeight="1" x14ac:dyDescent="0.3">
      <c r="A3637" s="27">
        <v>184</v>
      </c>
      <c r="B3637" s="31">
        <v>44972</v>
      </c>
      <c r="C3637" s="31">
        <v>44889</v>
      </c>
      <c r="D3637" s="19" t="s">
        <v>437</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57" t="s">
        <v>81</v>
      </c>
      <c r="K3637" s="51" t="str">
        <f ca="1">LeaveTracker[[#This Row],[Days]]&amp;" "&amp;LeaveTracker[[#This Row],[Type of Leave]]</f>
        <v>1 SL</v>
      </c>
      <c r="L3637" s="23">
        <f ca="1">NETWORKDAYS(LeaveTracker[[#This Row],[Start Date]],LeaveTracker[[#This Row],[End Date]],lstHolidays)</f>
        <v>1</v>
      </c>
      <c r="M3637" s="27"/>
    </row>
    <row r="3638" spans="1:13" ht="30"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57" t="s">
        <v>82</v>
      </c>
      <c r="K3638" s="51" t="str">
        <f>LeaveTracker[[#This Row],[Days]]&amp;" "&amp;LeaveTracker[[#This Row],[Type of Leave]]</f>
        <v>5 VL</v>
      </c>
      <c r="L3638" s="23">
        <v>5</v>
      </c>
      <c r="M3638" s="27"/>
    </row>
    <row r="3639" spans="1:13" ht="30" customHeight="1" x14ac:dyDescent="0.3">
      <c r="A3639" s="27">
        <f t="shared" si="31"/>
        <v>186</v>
      </c>
      <c r="B3639" s="31">
        <v>44972</v>
      </c>
      <c r="C3639" s="31">
        <v>44907</v>
      </c>
      <c r="D3639" s="19" t="s">
        <v>437</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57" t="s">
        <v>82</v>
      </c>
      <c r="K3639" s="51" t="str">
        <f ca="1">LeaveTracker[[#This Row],[Days]]&amp;" "&amp;LeaveTracker[[#This Row],[Type of Leave]]</f>
        <v>1 VL</v>
      </c>
      <c r="L3639" s="23">
        <f ca="1">NETWORKDAYS(LeaveTracker[[#This Row],[Start Date]],LeaveTracker[[#This Row],[End Date]],lstHolidays)</f>
        <v>1</v>
      </c>
      <c r="M3639" s="27"/>
    </row>
    <row r="3640" spans="1:13" ht="30" customHeight="1" x14ac:dyDescent="0.3">
      <c r="A3640" s="27">
        <v>186</v>
      </c>
      <c r="B3640" s="31">
        <v>44972</v>
      </c>
      <c r="C3640" s="31">
        <v>44907</v>
      </c>
      <c r="D3640" s="19" t="s">
        <v>437</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57" t="s">
        <v>82</v>
      </c>
      <c r="K3640" s="51" t="str">
        <f ca="1">LeaveTracker[[#This Row],[Days]]&amp;" "&amp;LeaveTracker[[#This Row],[Type of Leave]]</f>
        <v>1 VL</v>
      </c>
      <c r="L3640" s="23">
        <f ca="1">NETWORKDAYS(LeaveTracker[[#This Row],[Start Date]],LeaveTracker[[#This Row],[End Date]],lstHolidays)</f>
        <v>1</v>
      </c>
      <c r="M3640" s="27"/>
    </row>
    <row r="3641" spans="1:13" ht="30" customHeight="1" x14ac:dyDescent="0.3">
      <c r="A3641" s="27">
        <v>186</v>
      </c>
      <c r="B3641" s="31">
        <v>44972</v>
      </c>
      <c r="C3641" s="31">
        <v>44907</v>
      </c>
      <c r="D3641" s="19" t="s">
        <v>437</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57" t="s">
        <v>82</v>
      </c>
      <c r="K3641" s="51" t="str">
        <f ca="1">LeaveTracker[[#This Row],[Days]]&amp;" "&amp;LeaveTracker[[#This Row],[Type of Leave]]</f>
        <v>1 VL</v>
      </c>
      <c r="L3641" s="23">
        <f ca="1">NETWORKDAYS(LeaveTracker[[#This Row],[Start Date]],LeaveTracker[[#This Row],[End Date]],lstHolidays)</f>
        <v>1</v>
      </c>
      <c r="M3641" s="27"/>
    </row>
    <row r="3642" spans="1:13" ht="30" customHeight="1" x14ac:dyDescent="0.3">
      <c r="A3642" s="27">
        <v>186</v>
      </c>
      <c r="B3642" s="31">
        <v>44972</v>
      </c>
      <c r="C3642" s="31">
        <v>44907</v>
      </c>
      <c r="D3642" s="19" t="s">
        <v>437</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57" t="s">
        <v>82</v>
      </c>
      <c r="K3642" s="51" t="str">
        <f>LeaveTracker[[#This Row],[Days]]&amp;" "&amp;LeaveTracker[[#This Row],[Type of Leave]]</f>
        <v>2 VL</v>
      </c>
      <c r="L3642" s="23">
        <v>2</v>
      </c>
      <c r="M3642" s="27"/>
    </row>
    <row r="3643" spans="1:13" ht="30" customHeight="1" x14ac:dyDescent="0.3">
      <c r="A3643" s="27">
        <f t="shared" si="31"/>
        <v>187</v>
      </c>
      <c r="B3643" s="31">
        <v>44972</v>
      </c>
      <c r="C3643" s="31">
        <v>44791</v>
      </c>
      <c r="D3643" s="19" t="s">
        <v>338</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57" t="s">
        <v>82</v>
      </c>
      <c r="K3643" s="51" t="str">
        <f ca="1">LeaveTracker[[#This Row],[Days]]&amp;" "&amp;LeaveTracker[[#This Row],[Type of Leave]]</f>
        <v>1 VL</v>
      </c>
      <c r="L3643" s="23">
        <f ca="1">NETWORKDAYS(LeaveTracker[[#This Row],[Start Date]],LeaveTracker[[#This Row],[End Date]],lstHolidays)</f>
        <v>1</v>
      </c>
      <c r="M3643" s="27"/>
    </row>
    <row r="3644" spans="1:13" ht="30" customHeight="1" x14ac:dyDescent="0.3">
      <c r="A3644" s="27">
        <f t="shared" si="31"/>
        <v>188</v>
      </c>
      <c r="B3644" s="31">
        <v>44972</v>
      </c>
      <c r="C3644" s="31">
        <v>44893</v>
      </c>
      <c r="D3644" s="19" t="s">
        <v>338</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57" t="s">
        <v>82</v>
      </c>
      <c r="K3644" s="51" t="str">
        <f>LeaveTracker[[#This Row],[Days]]&amp;" "&amp;LeaveTracker[[#This Row],[Type of Leave]]</f>
        <v>5 VL</v>
      </c>
      <c r="L3644" s="23">
        <v>5</v>
      </c>
      <c r="M3644" s="27"/>
    </row>
    <row r="3645" spans="1:13" ht="30" customHeight="1" x14ac:dyDescent="0.3">
      <c r="A3645" s="27">
        <f t="shared" si="31"/>
        <v>189</v>
      </c>
      <c r="B3645" s="31">
        <v>44972</v>
      </c>
      <c r="C3645" s="31">
        <v>44904</v>
      </c>
      <c r="D3645" s="19" t="s">
        <v>340</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57" t="s">
        <v>299</v>
      </c>
      <c r="J3645" s="43" t="s">
        <v>1006</v>
      </c>
      <c r="K3645" s="51" t="str">
        <f>LeaveTracker[[#This Row],[Days]]&amp;" "&amp;LeaveTracker[[#This Row],[Type of Leave]]</f>
        <v>5 OTHER</v>
      </c>
      <c r="L3645" s="23">
        <v>5</v>
      </c>
      <c r="M3645" s="27"/>
    </row>
    <row r="3646" spans="1:13" ht="30" customHeight="1" x14ac:dyDescent="0.3">
      <c r="A3646" s="27">
        <f t="shared" si="31"/>
        <v>190</v>
      </c>
      <c r="B3646" s="31">
        <v>44972</v>
      </c>
      <c r="C3646" s="31">
        <v>44904</v>
      </c>
      <c r="D3646" s="19" t="s">
        <v>340</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57" t="s">
        <v>81</v>
      </c>
      <c r="K3646" s="51" t="str">
        <f ca="1">LeaveTracker[[#This Row],[Days]]&amp;" "&amp;LeaveTracker[[#This Row],[Type of Leave]]</f>
        <v>2 SL</v>
      </c>
      <c r="L3646" s="23">
        <f ca="1">NETWORKDAYS(LeaveTracker[[#This Row],[Start Date]],LeaveTracker[[#This Row],[End Date]],lstHolidays)</f>
        <v>2</v>
      </c>
      <c r="M3646" s="27"/>
    </row>
    <row r="3647" spans="1:13" ht="30" customHeight="1" x14ac:dyDescent="0.3">
      <c r="A3647" s="27">
        <f t="shared" si="31"/>
        <v>191</v>
      </c>
      <c r="B3647" s="31">
        <v>44972</v>
      </c>
      <c r="C3647" s="31">
        <v>44893</v>
      </c>
      <c r="D3647" s="19" t="s">
        <v>545</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57" t="s">
        <v>299</v>
      </c>
      <c r="J3647" s="43" t="s">
        <v>1006</v>
      </c>
      <c r="K3647" s="51" t="str">
        <f ca="1">LeaveTracker[[#This Row],[Days]]&amp;" "&amp;LeaveTracker[[#This Row],[Type of Leave]]</f>
        <v>1 OTHER</v>
      </c>
      <c r="L3647" s="23">
        <f ca="1">NETWORKDAYS(LeaveTracker[[#This Row],[Start Date]],LeaveTracker[[#This Row],[End Date]],lstHolidays)</f>
        <v>1</v>
      </c>
      <c r="M3647" s="27"/>
    </row>
    <row r="3648" spans="1:13" ht="30" customHeight="1" x14ac:dyDescent="0.3">
      <c r="A3648" s="27">
        <f t="shared" si="31"/>
        <v>192</v>
      </c>
      <c r="B3648" s="31">
        <v>44972</v>
      </c>
      <c r="C3648" s="31">
        <v>44896</v>
      </c>
      <c r="D3648" s="19" t="s">
        <v>545</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57" t="s">
        <v>82</v>
      </c>
      <c r="K3648" s="51" t="str">
        <f ca="1">LeaveTracker[[#This Row],[Days]]&amp;" "&amp;LeaveTracker[[#This Row],[Type of Leave]]</f>
        <v>2 VL</v>
      </c>
      <c r="L3648" s="23">
        <f ca="1">NETWORKDAYS(LeaveTracker[[#This Row],[Start Date]],LeaveTracker[[#This Row],[End Date]],lstHolidays)</f>
        <v>2</v>
      </c>
      <c r="M3648" s="27"/>
    </row>
    <row r="3649" spans="1:13" ht="30" customHeight="1" x14ac:dyDescent="0.3">
      <c r="A3649" s="27">
        <v>192</v>
      </c>
      <c r="B3649" s="31">
        <v>44972</v>
      </c>
      <c r="C3649" s="31">
        <v>44896</v>
      </c>
      <c r="D3649" s="19" t="s">
        <v>545</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57" t="s">
        <v>82</v>
      </c>
      <c r="K3649" s="51" t="str">
        <f ca="1">LeaveTracker[[#This Row],[Days]]&amp;" "&amp;LeaveTracker[[#This Row],[Type of Leave]]</f>
        <v>3 VL</v>
      </c>
      <c r="L3649" s="23">
        <f ca="1">NETWORKDAYS(LeaveTracker[[#This Row],[Start Date]],LeaveTracker[[#This Row],[End Date]],lstHolidays)</f>
        <v>3</v>
      </c>
      <c r="M3649" s="27"/>
    </row>
    <row r="3650" spans="1:13" ht="30" customHeight="1" x14ac:dyDescent="0.3">
      <c r="A3650" s="27">
        <f t="shared" si="31"/>
        <v>193</v>
      </c>
      <c r="B3650" s="31">
        <v>44972</v>
      </c>
      <c r="C3650" s="31">
        <v>44894</v>
      </c>
      <c r="D3650" s="19" t="s">
        <v>543</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57" t="s">
        <v>299</v>
      </c>
      <c r="J3650" s="43" t="s">
        <v>1006</v>
      </c>
      <c r="K3650" s="51" t="str">
        <f ca="1">LeaveTracker[[#This Row],[Days]]&amp;" "&amp;LeaveTracker[[#This Row],[Type of Leave]]</f>
        <v>1 OTHER</v>
      </c>
      <c r="L3650" s="23">
        <f ca="1">NETWORKDAYS(LeaveTracker[[#This Row],[Start Date]],LeaveTracker[[#This Row],[End Date]],lstHolidays)</f>
        <v>1</v>
      </c>
      <c r="M3650" s="27"/>
    </row>
    <row r="3651" spans="1:13" ht="30" customHeight="1" x14ac:dyDescent="0.3">
      <c r="A3651" s="27">
        <f t="shared" si="31"/>
        <v>194</v>
      </c>
      <c r="B3651" s="31">
        <v>44972</v>
      </c>
      <c r="C3651" s="31">
        <v>44890</v>
      </c>
      <c r="D3651" s="19" t="s">
        <v>719</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57" t="s">
        <v>81</v>
      </c>
      <c r="K3651" s="51" t="str">
        <f ca="1">LeaveTracker[[#This Row],[Days]]&amp;" "&amp;LeaveTracker[[#This Row],[Type of Leave]]</f>
        <v>3 SL</v>
      </c>
      <c r="L3651" s="23">
        <f ca="1">NETWORKDAYS(LeaveTracker[[#This Row],[Start Date]],LeaveTracker[[#This Row],[End Date]],lstHolidays)</f>
        <v>3</v>
      </c>
      <c r="M3651" s="27"/>
    </row>
    <row r="3652" spans="1:13" ht="30" customHeight="1" x14ac:dyDescent="0.3">
      <c r="A3652" s="27">
        <f t="shared" si="31"/>
        <v>195</v>
      </c>
      <c r="B3652" s="31">
        <v>44972</v>
      </c>
      <c r="C3652" s="31">
        <v>44890</v>
      </c>
      <c r="D3652" s="19" t="s">
        <v>1857</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57" t="s">
        <v>81</v>
      </c>
      <c r="K3652" s="51" t="str">
        <f ca="1">LeaveTracker[[#This Row],[Days]]&amp;" "&amp;LeaveTracker[[#This Row],[Type of Leave]]</f>
        <v>3 SL</v>
      </c>
      <c r="L3652" s="23">
        <f ca="1">NETWORKDAYS(LeaveTracker[[#This Row],[Start Date]],LeaveTracker[[#This Row],[End Date]],lstHolidays)</f>
        <v>3</v>
      </c>
      <c r="M3652" s="27"/>
    </row>
    <row r="3653" spans="1:13" ht="30" customHeight="1" x14ac:dyDescent="0.3">
      <c r="A3653" s="27">
        <f t="shared" si="31"/>
        <v>196</v>
      </c>
      <c r="B3653" s="31">
        <v>44972</v>
      </c>
      <c r="C3653" s="31">
        <v>44890</v>
      </c>
      <c r="D3653" s="19" t="s">
        <v>1857</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57" t="s">
        <v>299</v>
      </c>
      <c r="J3653" s="43" t="s">
        <v>1006</v>
      </c>
      <c r="K3653" s="51" t="str">
        <f ca="1">LeaveTracker[[#This Row],[Days]]&amp;" "&amp;LeaveTracker[[#This Row],[Type of Leave]]</f>
        <v>1 OTHER</v>
      </c>
      <c r="L3653" s="23">
        <f ca="1">NETWORKDAYS(LeaveTracker[[#This Row],[Start Date]],LeaveTracker[[#This Row],[End Date]],lstHolidays)</f>
        <v>1</v>
      </c>
      <c r="M3653" s="27"/>
    </row>
    <row r="3654" spans="1:13" ht="30" customHeight="1" x14ac:dyDescent="0.3">
      <c r="A3654" s="27">
        <f t="shared" si="31"/>
        <v>197</v>
      </c>
      <c r="B3654" s="31">
        <v>44972</v>
      </c>
      <c r="C3654" s="31">
        <v>44900</v>
      </c>
      <c r="D3654" s="19" t="s">
        <v>858</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57" t="s">
        <v>82</v>
      </c>
      <c r="K3654" s="51" t="str">
        <f ca="1">LeaveTracker[[#This Row],[Days]]&amp;" "&amp;LeaveTracker[[#This Row],[Type of Leave]]</f>
        <v>3 VL</v>
      </c>
      <c r="L3654" s="23">
        <f ca="1">NETWORKDAYS(LeaveTracker[[#This Row],[Start Date]],LeaveTracker[[#This Row],[End Date]],lstHolidays)</f>
        <v>3</v>
      </c>
      <c r="M3654" s="27"/>
    </row>
    <row r="3655" spans="1:13" ht="30" customHeight="1" x14ac:dyDescent="0.3">
      <c r="A3655" s="27">
        <v>197</v>
      </c>
      <c r="B3655" s="31">
        <v>44972</v>
      </c>
      <c r="C3655" s="31">
        <v>44900</v>
      </c>
      <c r="D3655" s="19" t="s">
        <v>858</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57" t="s">
        <v>82</v>
      </c>
      <c r="K3655" s="51" t="str">
        <f>LeaveTracker[[#This Row],[Days]]&amp;" "&amp;LeaveTracker[[#This Row],[Type of Leave]]</f>
        <v>2 VL</v>
      </c>
      <c r="L3655" s="23">
        <v>2</v>
      </c>
      <c r="M3655" s="27"/>
    </row>
    <row r="3656" spans="1:13" ht="30" customHeight="1" x14ac:dyDescent="0.3">
      <c r="A3656" s="27">
        <f t="shared" si="31"/>
        <v>198</v>
      </c>
      <c r="B3656" s="31">
        <v>44972</v>
      </c>
      <c r="C3656" s="31">
        <v>44896</v>
      </c>
      <c r="D3656" s="19" t="s">
        <v>540</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57" t="s">
        <v>82</v>
      </c>
      <c r="K3656" s="51" t="str">
        <f ca="1">LeaveTracker[[#This Row],[Days]]&amp;" "&amp;LeaveTracker[[#This Row],[Type of Leave]]</f>
        <v>1 VL</v>
      </c>
      <c r="L3656" s="23">
        <f ca="1">NETWORKDAYS(LeaveTracker[[#This Row],[Start Date]],LeaveTracker[[#This Row],[End Date]],lstHolidays)</f>
        <v>1</v>
      </c>
      <c r="M3656" s="27"/>
    </row>
    <row r="3657" spans="1:13" ht="30" customHeight="1" x14ac:dyDescent="0.3">
      <c r="A3657" s="27">
        <v>198</v>
      </c>
      <c r="B3657" s="31">
        <v>44972</v>
      </c>
      <c r="C3657" s="31">
        <v>44896</v>
      </c>
      <c r="D3657" s="19" t="s">
        <v>540</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57" t="s">
        <v>82</v>
      </c>
      <c r="K3657" s="51" t="str">
        <f>LeaveTracker[[#This Row],[Days]]&amp;" "&amp;LeaveTracker[[#This Row],[Type of Leave]]</f>
        <v>5 VL</v>
      </c>
      <c r="L3657" s="23">
        <v>5</v>
      </c>
      <c r="M3657" s="27"/>
    </row>
    <row r="3658" spans="1:13" ht="30" customHeight="1" x14ac:dyDescent="0.3">
      <c r="A3658" s="27">
        <f t="shared" si="31"/>
        <v>199</v>
      </c>
      <c r="B3658" s="31">
        <v>44972</v>
      </c>
      <c r="C3658" s="31">
        <v>44894</v>
      </c>
      <c r="D3658" s="19" t="s">
        <v>540</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57" t="s">
        <v>81</v>
      </c>
      <c r="K3658" s="51" t="str">
        <f ca="1">LeaveTracker[[#This Row],[Days]]&amp;" "&amp;LeaveTracker[[#This Row],[Type of Leave]]</f>
        <v>1 SL</v>
      </c>
      <c r="L3658" s="23">
        <f ca="1">NETWORKDAYS(LeaveTracker[[#This Row],[Start Date]],LeaveTracker[[#This Row],[End Date]],lstHolidays)</f>
        <v>1</v>
      </c>
      <c r="M3658" s="27"/>
    </row>
    <row r="3659" spans="1:13" ht="30" customHeight="1" x14ac:dyDescent="0.3">
      <c r="A3659" s="27">
        <f t="shared" si="31"/>
        <v>200</v>
      </c>
      <c r="B3659" s="31">
        <v>44972</v>
      </c>
      <c r="C3659" s="31">
        <v>44890</v>
      </c>
      <c r="D3659" s="19" t="s">
        <v>1081</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57" t="s">
        <v>82</v>
      </c>
      <c r="K3659" s="51" t="str">
        <f>LeaveTracker[[#This Row],[Days]]&amp;" "&amp;LeaveTracker[[#This Row],[Type of Leave]]</f>
        <v>2 VL</v>
      </c>
      <c r="L3659" s="23">
        <v>2</v>
      </c>
      <c r="M3659" s="27"/>
    </row>
    <row r="3660" spans="1:13" ht="30" customHeight="1" x14ac:dyDescent="0.3">
      <c r="A3660" s="27">
        <v>200</v>
      </c>
      <c r="B3660" s="31">
        <v>44972</v>
      </c>
      <c r="C3660" s="31">
        <v>44890</v>
      </c>
      <c r="D3660" s="19" t="s">
        <v>1081</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57" t="s">
        <v>82</v>
      </c>
      <c r="K3660" s="51" t="str">
        <f ca="1">LeaveTracker[[#This Row],[Days]]&amp;" "&amp;LeaveTracker[[#This Row],[Type of Leave]]</f>
        <v>1 VL</v>
      </c>
      <c r="L3660" s="23">
        <f ca="1">NETWORKDAYS(LeaveTracker[[#This Row],[Start Date]],LeaveTracker[[#This Row],[End Date]],lstHolidays)</f>
        <v>1</v>
      </c>
      <c r="M3660" s="27"/>
    </row>
    <row r="3661" spans="1:13" ht="30" customHeight="1" x14ac:dyDescent="0.3">
      <c r="A3661" s="27">
        <v>200</v>
      </c>
      <c r="B3661" s="31">
        <v>44972</v>
      </c>
      <c r="C3661" s="31">
        <v>44890</v>
      </c>
      <c r="D3661" s="19" t="s">
        <v>1081</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57" t="s">
        <v>82</v>
      </c>
      <c r="K3661" s="51" t="str">
        <f>LeaveTracker[[#This Row],[Days]]&amp;" "&amp;LeaveTracker[[#This Row],[Type of Leave]]</f>
        <v>2 VL</v>
      </c>
      <c r="L3661" s="23">
        <v>2</v>
      </c>
      <c r="M3661" s="27"/>
    </row>
    <row r="3662" spans="1:13" ht="30" customHeight="1" x14ac:dyDescent="0.3">
      <c r="A3662" s="27">
        <f t="shared" si="31"/>
        <v>201</v>
      </c>
      <c r="B3662" s="31">
        <v>44972</v>
      </c>
      <c r="C3662" s="31">
        <v>44900</v>
      </c>
      <c r="D3662" s="19" t="s">
        <v>632</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57" t="s">
        <v>82</v>
      </c>
      <c r="K3662" s="51" t="str">
        <f ca="1">LeaveTracker[[#This Row],[Days]]&amp;" "&amp;LeaveTracker[[#This Row],[Type of Leave]]</f>
        <v>3 VL</v>
      </c>
      <c r="L3662" s="23">
        <f ca="1">NETWORKDAYS(LeaveTracker[[#This Row],[Start Date]],LeaveTracker[[#This Row],[End Date]],lstHolidays)</f>
        <v>3</v>
      </c>
      <c r="M3662" s="27"/>
    </row>
    <row r="3663" spans="1:13" ht="30" customHeight="1" x14ac:dyDescent="0.3">
      <c r="A3663" s="27">
        <f t="shared" si="31"/>
        <v>202</v>
      </c>
      <c r="B3663" s="31">
        <v>44972</v>
      </c>
      <c r="C3663" s="31">
        <v>44890</v>
      </c>
      <c r="D3663" s="19" t="s">
        <v>1081</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57" t="s">
        <v>81</v>
      </c>
      <c r="K3663" s="51" t="str">
        <f ca="1">LeaveTracker[[#This Row],[Days]]&amp;" "&amp;LeaveTracker[[#This Row],[Type of Leave]]</f>
        <v>1 SL</v>
      </c>
      <c r="L3663" s="23">
        <f ca="1">NETWORKDAYS(LeaveTracker[[#This Row],[Start Date]],LeaveTracker[[#This Row],[End Date]],lstHolidays)</f>
        <v>1</v>
      </c>
      <c r="M3663" s="27"/>
    </row>
    <row r="3664" spans="1:13" ht="30" customHeight="1" x14ac:dyDescent="0.3">
      <c r="A3664" s="27">
        <f t="shared" si="31"/>
        <v>203</v>
      </c>
      <c r="B3664" s="31">
        <v>44972</v>
      </c>
      <c r="C3664" s="31">
        <v>44904</v>
      </c>
      <c r="D3664" s="19" t="s">
        <v>848</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57" t="s">
        <v>82</v>
      </c>
      <c r="K3664" s="51" t="str">
        <f ca="1">LeaveTracker[[#This Row],[Days]]&amp;" "&amp;LeaveTracker[[#This Row],[Type of Leave]]</f>
        <v>1 VL</v>
      </c>
      <c r="L3664" s="23">
        <f ca="1">NETWORKDAYS(LeaveTracker[[#This Row],[Start Date]],LeaveTracker[[#This Row],[End Date]],lstHolidays)</f>
        <v>1</v>
      </c>
      <c r="M3664" s="27"/>
    </row>
    <row r="3665" spans="1:13" ht="30" customHeight="1" x14ac:dyDescent="0.3">
      <c r="A3665" s="27">
        <v>203</v>
      </c>
      <c r="B3665" s="31">
        <v>44972</v>
      </c>
      <c r="C3665" s="31">
        <v>44904</v>
      </c>
      <c r="D3665" s="19" t="s">
        <v>848</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57" t="s">
        <v>82</v>
      </c>
      <c r="K3665" s="51" t="str">
        <f ca="1">LeaveTracker[[#This Row],[Days]]&amp;" "&amp;LeaveTracker[[#This Row],[Type of Leave]]</f>
        <v>1 VL</v>
      </c>
      <c r="L3665" s="23">
        <f ca="1">NETWORKDAYS(LeaveTracker[[#This Row],[Start Date]],LeaveTracker[[#This Row],[End Date]],lstHolidays)</f>
        <v>1</v>
      </c>
      <c r="M3665" s="27"/>
    </row>
    <row r="3666" spans="1:13" ht="30" customHeight="1" x14ac:dyDescent="0.3">
      <c r="A3666" s="27">
        <v>203</v>
      </c>
      <c r="B3666" s="31">
        <v>44972</v>
      </c>
      <c r="C3666" s="31">
        <v>44904</v>
      </c>
      <c r="D3666" s="19" t="s">
        <v>848</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57" t="s">
        <v>82</v>
      </c>
      <c r="K3666" s="51" t="str">
        <f ca="1">LeaveTracker[[#This Row],[Days]]&amp;" "&amp;LeaveTracker[[#This Row],[Type of Leave]]</f>
        <v>1 VL</v>
      </c>
      <c r="L3666" s="23">
        <f ca="1">NETWORKDAYS(LeaveTracker[[#This Row],[Start Date]],LeaveTracker[[#This Row],[End Date]],lstHolidays)</f>
        <v>1</v>
      </c>
      <c r="M3666" s="27"/>
    </row>
    <row r="3667" spans="1:13" ht="30" customHeight="1" x14ac:dyDescent="0.3">
      <c r="A3667" s="27">
        <f t="shared" ref="A3667:A3730" si="32">A3666+1</f>
        <v>204</v>
      </c>
      <c r="B3667" s="31">
        <v>44972</v>
      </c>
      <c r="C3667" s="31">
        <v>44907</v>
      </c>
      <c r="D3667" s="19" t="s">
        <v>543</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57" t="s">
        <v>82</v>
      </c>
      <c r="K3667" s="51" t="str">
        <f ca="1">LeaveTracker[[#This Row],[Days]]&amp;" "&amp;LeaveTracker[[#This Row],[Type of Leave]]</f>
        <v>1 VL</v>
      </c>
      <c r="L3667" s="23">
        <f ca="1">NETWORKDAYS(LeaveTracker[[#This Row],[Start Date]],LeaveTracker[[#This Row],[End Date]],lstHolidays)</f>
        <v>1</v>
      </c>
      <c r="M3667" s="27"/>
    </row>
    <row r="3668" spans="1:13" ht="30" customHeight="1" x14ac:dyDescent="0.3">
      <c r="A3668" s="27">
        <v>204</v>
      </c>
      <c r="B3668" s="31">
        <v>44972</v>
      </c>
      <c r="C3668" s="31">
        <v>44907</v>
      </c>
      <c r="D3668" s="19" t="s">
        <v>543</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57" t="s">
        <v>82</v>
      </c>
      <c r="K3668" s="51" t="str">
        <f ca="1">LeaveTracker[[#This Row],[Days]]&amp;" "&amp;LeaveTracker[[#This Row],[Type of Leave]]</f>
        <v>1 VL</v>
      </c>
      <c r="L3668" s="23">
        <f ca="1">NETWORKDAYS(LeaveTracker[[#This Row],[Start Date]],LeaveTracker[[#This Row],[End Date]],lstHolidays)</f>
        <v>1</v>
      </c>
      <c r="M3668" s="27"/>
    </row>
    <row r="3669" spans="1:13" ht="30" customHeight="1" x14ac:dyDescent="0.3">
      <c r="A3669" s="27">
        <f t="shared" si="32"/>
        <v>205</v>
      </c>
      <c r="B3669" s="31">
        <v>44972</v>
      </c>
      <c r="C3669" s="31">
        <v>44907</v>
      </c>
      <c r="D3669" s="19" t="s">
        <v>719</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57" t="s">
        <v>299</v>
      </c>
      <c r="J3669" s="43" t="s">
        <v>1006</v>
      </c>
      <c r="K3669" s="51" t="str">
        <f ca="1">LeaveTracker[[#This Row],[Days]]&amp;" "&amp;LeaveTracker[[#This Row],[Type of Leave]]</f>
        <v>4 OTHER</v>
      </c>
      <c r="L3669" s="23">
        <f ca="1">NETWORKDAYS(LeaveTracker[[#This Row],[Start Date]],LeaveTracker[[#This Row],[End Date]],lstHolidays)</f>
        <v>4</v>
      </c>
      <c r="M3669" s="27"/>
    </row>
    <row r="3670" spans="1:13" ht="30" customHeight="1" x14ac:dyDescent="0.3">
      <c r="A3670" s="27">
        <v>205</v>
      </c>
      <c r="B3670" s="31">
        <v>44972</v>
      </c>
      <c r="C3670" s="31">
        <v>44907</v>
      </c>
      <c r="D3670" s="19" t="s">
        <v>719</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57" t="s">
        <v>299</v>
      </c>
      <c r="J3670" s="43" t="s">
        <v>1006</v>
      </c>
      <c r="K3670" s="51" t="str">
        <f ca="1">LeaveTracker[[#This Row],[Days]]&amp;" "&amp;LeaveTracker[[#This Row],[Type of Leave]]</f>
        <v>0 OTHER</v>
      </c>
      <c r="L3670" s="23">
        <f ca="1">NETWORKDAYS(LeaveTracker[[#This Row],[Start Date]],LeaveTracker[[#This Row],[End Date]],lstHolidays)</f>
        <v>0</v>
      </c>
      <c r="M3670" s="27"/>
    </row>
    <row r="3671" spans="1:13" ht="30" customHeight="1" x14ac:dyDescent="0.3">
      <c r="A3671" s="27">
        <f t="shared" si="32"/>
        <v>206</v>
      </c>
      <c r="B3671" s="31">
        <v>44972</v>
      </c>
      <c r="C3671" s="31">
        <v>44859</v>
      </c>
      <c r="D3671" s="19" t="s">
        <v>852</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57" t="s">
        <v>299</v>
      </c>
      <c r="J3671" s="43" t="s">
        <v>214</v>
      </c>
      <c r="K3671" s="51" t="str">
        <f ca="1">LeaveTracker[[#This Row],[Days]]&amp;" "&amp;LeaveTracker[[#This Row],[Type of Leave]]</f>
        <v>1 OTHER</v>
      </c>
      <c r="L3671" s="23">
        <f ca="1">NETWORKDAYS(LeaveTracker[[#This Row],[Start Date]],LeaveTracker[[#This Row],[End Date]],lstHolidays)</f>
        <v>1</v>
      </c>
      <c r="M3671" s="27"/>
    </row>
    <row r="3672" spans="1:13" ht="30" customHeight="1" x14ac:dyDescent="0.3">
      <c r="A3672" s="27">
        <f t="shared" si="32"/>
        <v>207</v>
      </c>
      <c r="B3672" s="31">
        <v>44972</v>
      </c>
      <c r="C3672" s="31">
        <v>44859</v>
      </c>
      <c r="D3672" s="19" t="s">
        <v>852</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57" t="s">
        <v>82</v>
      </c>
      <c r="K3672" s="51" t="str">
        <f ca="1">LeaveTracker[[#This Row],[Days]]&amp;" "&amp;LeaveTracker[[#This Row],[Type of Leave]]</f>
        <v>1 VL</v>
      </c>
      <c r="L3672" s="23">
        <f ca="1">NETWORKDAYS(LeaveTracker[[#This Row],[Start Date]],LeaveTracker[[#This Row],[End Date]],lstHolidays)</f>
        <v>1</v>
      </c>
      <c r="M3672" s="27"/>
    </row>
    <row r="3673" spans="1:13" ht="30" customHeight="1" x14ac:dyDescent="0.3">
      <c r="A3673" s="27">
        <v>207</v>
      </c>
      <c r="B3673" s="31">
        <v>44972</v>
      </c>
      <c r="C3673" s="31">
        <v>44859</v>
      </c>
      <c r="D3673" s="19" t="s">
        <v>852</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57" t="s">
        <v>82</v>
      </c>
      <c r="K3673" s="51" t="str">
        <f ca="1">LeaveTracker[[#This Row],[Days]]&amp;" "&amp;LeaveTracker[[#This Row],[Type of Leave]]</f>
        <v>1 VL</v>
      </c>
      <c r="L3673" s="23">
        <f ca="1">NETWORKDAYS(LeaveTracker[[#This Row],[Start Date]],LeaveTracker[[#This Row],[End Date]],lstHolidays)</f>
        <v>1</v>
      </c>
      <c r="M3673" s="27"/>
    </row>
    <row r="3674" spans="1:13" ht="30" customHeight="1" x14ac:dyDescent="0.3">
      <c r="A3674" s="27">
        <f t="shared" si="32"/>
        <v>208</v>
      </c>
      <c r="B3674" s="31">
        <v>44972</v>
      </c>
      <c r="C3674" s="31">
        <v>44874</v>
      </c>
      <c r="D3674" s="19" t="s">
        <v>1779</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57" t="s">
        <v>81</v>
      </c>
      <c r="K3674" s="51" t="str">
        <f ca="1">LeaveTracker[[#This Row],[Days]]&amp;" "&amp;LeaveTracker[[#This Row],[Type of Leave]]</f>
        <v>1 SL</v>
      </c>
      <c r="L3674" s="23">
        <f ca="1">NETWORKDAYS(LeaveTracker[[#This Row],[Start Date]],LeaveTracker[[#This Row],[End Date]],lstHolidays)</f>
        <v>1</v>
      </c>
      <c r="M3674" s="27"/>
    </row>
    <row r="3675" spans="1:13" ht="30" customHeight="1" x14ac:dyDescent="0.3">
      <c r="A3675" s="27">
        <f t="shared" si="32"/>
        <v>209</v>
      </c>
      <c r="B3675" s="31">
        <v>44972</v>
      </c>
      <c r="C3675" s="31">
        <v>44837</v>
      </c>
      <c r="D3675" s="19" t="s">
        <v>852</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57" t="s">
        <v>82</v>
      </c>
      <c r="K3675" s="51" t="str">
        <f>LeaveTracker[[#This Row],[Days]]&amp;" "&amp;LeaveTracker[[#This Row],[Type of Leave]]</f>
        <v>3 VL</v>
      </c>
      <c r="L3675" s="23">
        <v>3</v>
      </c>
      <c r="M3675" s="27"/>
    </row>
    <row r="3676" spans="1:13" ht="30" customHeight="1" x14ac:dyDescent="0.3">
      <c r="A3676" s="27">
        <f t="shared" si="32"/>
        <v>210</v>
      </c>
      <c r="B3676" s="31">
        <v>44972</v>
      </c>
      <c r="C3676" s="31">
        <v>44970</v>
      </c>
      <c r="D3676" s="19" t="s">
        <v>1269</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57" t="s">
        <v>299</v>
      </c>
      <c r="J3676" s="43" t="s">
        <v>1006</v>
      </c>
      <c r="K3676" s="51" t="str">
        <f ca="1">LeaveTracker[[#This Row],[Days]]&amp;" "&amp;LeaveTracker[[#This Row],[Type of Leave]]</f>
        <v>1 OTHER</v>
      </c>
      <c r="L3676" s="23">
        <f ca="1">NETWORKDAYS(LeaveTracker[[#This Row],[Start Date]],LeaveTracker[[#This Row],[End Date]],lstHolidays)</f>
        <v>1</v>
      </c>
      <c r="M3676" s="27"/>
    </row>
    <row r="3677" spans="1:13" ht="30" customHeight="1" x14ac:dyDescent="0.3">
      <c r="A3677" s="27">
        <f t="shared" si="32"/>
        <v>211</v>
      </c>
      <c r="B3677" s="31">
        <v>44972</v>
      </c>
      <c r="C3677" s="31">
        <v>44860</v>
      </c>
      <c r="D3677" s="19" t="s">
        <v>1047</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57" t="s">
        <v>81</v>
      </c>
      <c r="K3677" s="51" t="str">
        <f ca="1">LeaveTracker[[#This Row],[Days]]&amp;" "&amp;LeaveTracker[[#This Row],[Type of Leave]]</f>
        <v>1 SL</v>
      </c>
      <c r="L3677" s="23">
        <f ca="1">NETWORKDAYS(LeaveTracker[[#This Row],[Start Date]],LeaveTracker[[#This Row],[End Date]],lstHolidays)</f>
        <v>1</v>
      </c>
      <c r="M3677" s="27"/>
    </row>
    <row r="3678" spans="1:13" ht="30" customHeight="1" x14ac:dyDescent="0.3">
      <c r="A3678" s="27">
        <f t="shared" si="32"/>
        <v>212</v>
      </c>
      <c r="B3678" s="31">
        <v>44972</v>
      </c>
      <c r="C3678" s="31">
        <v>44842</v>
      </c>
      <c r="D3678" s="19" t="s">
        <v>1047</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57" t="s">
        <v>81</v>
      </c>
      <c r="K3678" s="51" t="str">
        <f ca="1">LeaveTracker[[#This Row],[Days]]&amp;" "&amp;LeaveTracker[[#This Row],[Type of Leave]]</f>
        <v>0 SL</v>
      </c>
      <c r="L3678" s="23">
        <f ca="1">NETWORKDAYS(LeaveTracker[[#This Row],[Start Date]],LeaveTracker[[#This Row],[End Date]],lstHolidays)</f>
        <v>0</v>
      </c>
      <c r="M3678" s="27"/>
    </row>
    <row r="3679" spans="1:13" ht="30" customHeight="1" x14ac:dyDescent="0.3">
      <c r="A3679" s="27">
        <v>212</v>
      </c>
      <c r="B3679" s="31">
        <v>44972</v>
      </c>
      <c r="C3679" s="31">
        <v>44842</v>
      </c>
      <c r="D3679" s="19" t="s">
        <v>1047</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57" t="s">
        <v>81</v>
      </c>
      <c r="K3679" s="51" t="str">
        <f ca="1">LeaveTracker[[#This Row],[Days]]&amp;" "&amp;LeaveTracker[[#This Row],[Type of Leave]]</f>
        <v>2 SL</v>
      </c>
      <c r="L3679" s="23">
        <f ca="1">NETWORKDAYS(LeaveTracker[[#This Row],[Start Date]],LeaveTracker[[#This Row],[End Date]],lstHolidays)</f>
        <v>2</v>
      </c>
      <c r="M3679" s="27"/>
    </row>
    <row r="3680" spans="1:13" ht="30" customHeight="1" x14ac:dyDescent="0.3">
      <c r="A3680" s="27">
        <f t="shared" si="32"/>
        <v>213</v>
      </c>
      <c r="B3680" s="31">
        <v>44972</v>
      </c>
      <c r="C3680" s="31">
        <v>44852</v>
      </c>
      <c r="D3680" s="19" t="s">
        <v>2068</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57" t="s">
        <v>82</v>
      </c>
      <c r="K3680" s="51" t="str">
        <f ca="1">LeaveTracker[[#This Row],[Days]]&amp;" "&amp;LeaveTracker[[#This Row],[Type of Leave]]</f>
        <v>5 VL</v>
      </c>
      <c r="L3680" s="23">
        <f ca="1">NETWORKDAYS(LeaveTracker[[#This Row],[Start Date]],LeaveTracker[[#This Row],[End Date]],lstHolidays)</f>
        <v>5</v>
      </c>
      <c r="M3680" s="27"/>
    </row>
    <row r="3681" spans="1:13" ht="30" customHeight="1" x14ac:dyDescent="0.3">
      <c r="A3681" s="27">
        <f t="shared" si="32"/>
        <v>214</v>
      </c>
      <c r="B3681" s="31">
        <v>44972</v>
      </c>
      <c r="C3681" s="31">
        <v>44842</v>
      </c>
      <c r="D3681" s="19" t="s">
        <v>1047</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57" t="s">
        <v>81</v>
      </c>
      <c r="K3681" s="51" t="str">
        <f ca="1">LeaveTracker[[#This Row],[Days]]&amp;" "&amp;LeaveTracker[[#This Row],[Type of Leave]]</f>
        <v>3 SL</v>
      </c>
      <c r="L3681" s="23">
        <f ca="1">NETWORKDAYS(LeaveTracker[[#This Row],[Start Date]],LeaveTracker[[#This Row],[End Date]],lstHolidays)</f>
        <v>3</v>
      </c>
      <c r="M3681" s="27"/>
    </row>
    <row r="3682" spans="1:13" ht="30" customHeight="1" x14ac:dyDescent="0.3">
      <c r="A3682" s="27">
        <f t="shared" si="32"/>
        <v>215</v>
      </c>
      <c r="B3682" s="31">
        <v>44972</v>
      </c>
      <c r="C3682" s="31">
        <v>44839</v>
      </c>
      <c r="D3682" s="19" t="s">
        <v>2068</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57" t="s">
        <v>81</v>
      </c>
      <c r="K3682" s="51" t="str">
        <f ca="1">LeaveTracker[[#This Row],[Days]]&amp;" "&amp;LeaveTracker[[#This Row],[Type of Leave]]</f>
        <v>5 SL</v>
      </c>
      <c r="L3682" s="23">
        <f ca="1">NETWORKDAYS(LeaveTracker[[#This Row],[Start Date]],LeaveTracker[[#This Row],[End Date]],lstHolidays)</f>
        <v>5</v>
      </c>
      <c r="M3682" s="27"/>
    </row>
    <row r="3683" spans="1:13" ht="30" customHeight="1" x14ac:dyDescent="0.3">
      <c r="A3683" s="27">
        <f t="shared" si="32"/>
        <v>216</v>
      </c>
      <c r="B3683" s="31">
        <v>44972</v>
      </c>
      <c r="C3683" s="31">
        <v>44818</v>
      </c>
      <c r="D3683" s="19" t="s">
        <v>1974</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57" t="s">
        <v>81</v>
      </c>
      <c r="K3683" s="51" t="str">
        <f ca="1">LeaveTracker[[#This Row],[Days]]&amp;" "&amp;LeaveTracker[[#This Row],[Type of Leave]]</f>
        <v>2 SL</v>
      </c>
      <c r="L3683" s="23">
        <f ca="1">NETWORKDAYS(LeaveTracker[[#This Row],[Start Date]],LeaveTracker[[#This Row],[End Date]],lstHolidays)</f>
        <v>2</v>
      </c>
      <c r="M3683" s="27"/>
    </row>
    <row r="3684" spans="1:13" ht="30" customHeight="1" x14ac:dyDescent="0.3">
      <c r="A3684" s="27">
        <f t="shared" si="32"/>
        <v>217</v>
      </c>
      <c r="B3684" s="31">
        <v>44972</v>
      </c>
      <c r="C3684" s="31">
        <v>44816</v>
      </c>
      <c r="D3684" s="19" t="s">
        <v>1856</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57" t="s">
        <v>81</v>
      </c>
      <c r="K3684" s="51" t="str">
        <f ca="1">LeaveTracker[[#This Row],[Days]]&amp;" "&amp;LeaveTracker[[#This Row],[Type of Leave]]</f>
        <v>1 SL</v>
      </c>
      <c r="L3684" s="23">
        <f ca="1">NETWORKDAYS(LeaveTracker[[#This Row],[Start Date]],LeaveTracker[[#This Row],[End Date]],lstHolidays)</f>
        <v>1</v>
      </c>
      <c r="M3684" s="27"/>
    </row>
    <row r="3685" spans="1:13" ht="30" customHeight="1" x14ac:dyDescent="0.3">
      <c r="A3685" s="27">
        <f t="shared" si="32"/>
        <v>218</v>
      </c>
      <c r="B3685" s="31">
        <v>44972</v>
      </c>
      <c r="C3685" s="31">
        <v>44869</v>
      </c>
      <c r="D3685" s="19" t="s">
        <v>1870</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57" t="s">
        <v>81</v>
      </c>
      <c r="K3685" s="51" t="str">
        <f ca="1">LeaveTracker[[#This Row],[Days]]&amp;" "&amp;LeaveTracker[[#This Row],[Type of Leave]]</f>
        <v>1 SL</v>
      </c>
      <c r="L3685" s="23">
        <f ca="1">NETWORKDAYS(LeaveTracker[[#This Row],[Start Date]],LeaveTracker[[#This Row],[End Date]],lstHolidays)</f>
        <v>1</v>
      </c>
      <c r="M3685" s="27"/>
    </row>
    <row r="3686" spans="1:13" ht="30" customHeight="1" x14ac:dyDescent="0.3">
      <c r="A3686" s="27">
        <f t="shared" si="32"/>
        <v>219</v>
      </c>
      <c r="B3686" s="31">
        <v>44972</v>
      </c>
      <c r="C3686" s="31">
        <v>44869</v>
      </c>
      <c r="D3686" s="19" t="s">
        <v>1870</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57" t="s">
        <v>82</v>
      </c>
      <c r="K3686" s="51" t="str">
        <f ca="1">LeaveTracker[[#This Row],[Days]]&amp;" "&amp;LeaveTracker[[#This Row],[Type of Leave]]</f>
        <v>4 VL</v>
      </c>
      <c r="L3686" s="23">
        <f ca="1">NETWORKDAYS(LeaveTracker[[#This Row],[Start Date]],LeaveTracker[[#This Row],[End Date]],lstHolidays)</f>
        <v>4</v>
      </c>
      <c r="M3686" s="27"/>
    </row>
    <row r="3687" spans="1:13" ht="30" customHeight="1" x14ac:dyDescent="0.3">
      <c r="A3687" s="27">
        <f t="shared" si="32"/>
        <v>220</v>
      </c>
      <c r="B3687" s="31">
        <v>44972</v>
      </c>
      <c r="C3687" s="31">
        <v>44893</v>
      </c>
      <c r="D3687" s="19" t="s">
        <v>1033</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57" t="s">
        <v>82</v>
      </c>
      <c r="K3687" s="51" t="str">
        <f ca="1">LeaveTracker[[#This Row],[Days]]&amp;" "&amp;LeaveTracker[[#This Row],[Type of Leave]]</f>
        <v>1 VL</v>
      </c>
      <c r="L3687" s="23">
        <f ca="1">NETWORKDAYS(LeaveTracker[[#This Row],[Start Date]],LeaveTracker[[#This Row],[End Date]],lstHolidays)</f>
        <v>1</v>
      </c>
      <c r="M3687" s="27"/>
    </row>
    <row r="3688" spans="1:13" ht="30" customHeight="1" x14ac:dyDescent="0.3">
      <c r="A3688" s="27">
        <v>220</v>
      </c>
      <c r="B3688" s="31">
        <v>44972</v>
      </c>
      <c r="C3688" s="31">
        <v>44893</v>
      </c>
      <c r="D3688" s="19" t="s">
        <v>1033</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57" t="s">
        <v>82</v>
      </c>
      <c r="K3688" s="51" t="str">
        <f ca="1">LeaveTracker[[#This Row],[Days]]&amp;" "&amp;LeaveTracker[[#This Row],[Type of Leave]]</f>
        <v>3 VL</v>
      </c>
      <c r="L3688" s="23">
        <f ca="1">NETWORKDAYS(LeaveTracker[[#This Row],[Start Date]],LeaveTracker[[#This Row],[End Date]],lstHolidays)</f>
        <v>3</v>
      </c>
      <c r="M3688" s="27"/>
    </row>
    <row r="3689" spans="1:13" ht="30" customHeight="1" x14ac:dyDescent="0.3">
      <c r="A3689" s="27">
        <f t="shared" si="32"/>
        <v>221</v>
      </c>
      <c r="B3689" s="31">
        <v>44972</v>
      </c>
      <c r="C3689" s="31">
        <v>44893</v>
      </c>
      <c r="D3689" s="19" t="s">
        <v>1838</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57" t="s">
        <v>82</v>
      </c>
      <c r="K3689" s="51" t="str">
        <f ca="1">LeaveTracker[[#This Row],[Days]]&amp;" "&amp;LeaveTracker[[#This Row],[Type of Leave]]</f>
        <v>3 VL</v>
      </c>
      <c r="L3689" s="23">
        <f ca="1">NETWORKDAYS(LeaveTracker[[#This Row],[Start Date]],LeaveTracker[[#This Row],[End Date]],lstHolidays)</f>
        <v>3</v>
      </c>
      <c r="M3689" s="27"/>
    </row>
    <row r="3690" spans="1:13" ht="30" customHeight="1" x14ac:dyDescent="0.3">
      <c r="A3690" s="27">
        <f t="shared" si="32"/>
        <v>222</v>
      </c>
      <c r="B3690" s="31">
        <v>44972</v>
      </c>
      <c r="C3690" s="31">
        <v>44893</v>
      </c>
      <c r="D3690" s="19" t="s">
        <v>1942</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57" t="s">
        <v>82</v>
      </c>
      <c r="K3690" s="51" t="str">
        <f ca="1">LeaveTracker[[#This Row],[Days]]&amp;" "&amp;LeaveTracker[[#This Row],[Type of Leave]]</f>
        <v>3 VL</v>
      </c>
      <c r="L3690" s="23">
        <f ca="1">NETWORKDAYS(LeaveTracker[[#This Row],[Start Date]],LeaveTracker[[#This Row],[End Date]],lstHolidays)</f>
        <v>3</v>
      </c>
      <c r="M3690" s="27"/>
    </row>
    <row r="3691" spans="1:13" ht="30" customHeight="1" x14ac:dyDescent="0.3">
      <c r="A3691" s="27">
        <f t="shared" si="32"/>
        <v>223</v>
      </c>
      <c r="B3691" s="31">
        <v>44972</v>
      </c>
      <c r="C3691" s="31">
        <v>44804</v>
      </c>
      <c r="D3691" s="19" t="s">
        <v>1325</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57" t="s">
        <v>82</v>
      </c>
      <c r="K3691" s="51" t="str">
        <f ca="1">LeaveTracker[[#This Row],[Days]]&amp;" "&amp;LeaveTracker[[#This Row],[Type of Leave]]</f>
        <v>2 VL</v>
      </c>
      <c r="L3691" s="23">
        <f ca="1">NETWORKDAYS(LeaveTracker[[#This Row],[Start Date]],LeaveTracker[[#This Row],[End Date]],lstHolidays)</f>
        <v>2</v>
      </c>
      <c r="M3691" s="27"/>
    </row>
    <row r="3692" spans="1:13" ht="30" customHeight="1" x14ac:dyDescent="0.3">
      <c r="A3692" s="27">
        <f t="shared" si="32"/>
        <v>224</v>
      </c>
      <c r="B3692" s="31">
        <v>44972</v>
      </c>
      <c r="C3692" s="31">
        <v>44893</v>
      </c>
      <c r="D3692" s="19" t="s">
        <v>1954</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57" t="s">
        <v>82</v>
      </c>
      <c r="K3692" s="51" t="str">
        <f ca="1">LeaveTracker[[#This Row],[Days]]&amp;" "&amp;LeaveTracker[[#This Row],[Type of Leave]]</f>
        <v>1 VL</v>
      </c>
      <c r="L3692" s="23">
        <f ca="1">NETWORKDAYS(LeaveTracker[[#This Row],[Start Date]],LeaveTracker[[#This Row],[End Date]],lstHolidays)</f>
        <v>1</v>
      </c>
      <c r="M3692" s="27"/>
    </row>
    <row r="3693" spans="1:13" ht="30" customHeight="1" x14ac:dyDescent="0.3">
      <c r="A3693" s="27">
        <v>224</v>
      </c>
      <c r="B3693" s="31">
        <v>44972</v>
      </c>
      <c r="C3693" s="31">
        <v>44893</v>
      </c>
      <c r="D3693" s="19" t="s">
        <v>1954</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57" t="s">
        <v>82</v>
      </c>
      <c r="K3693" s="51" t="str">
        <f ca="1">LeaveTracker[[#This Row],[Days]]&amp;" "&amp;LeaveTracker[[#This Row],[Type of Leave]]</f>
        <v>3 VL</v>
      </c>
      <c r="L3693" s="23">
        <f ca="1">NETWORKDAYS(LeaveTracker[[#This Row],[Start Date]],LeaveTracker[[#This Row],[End Date]],lstHolidays)</f>
        <v>3</v>
      </c>
      <c r="M3693" s="27"/>
    </row>
    <row r="3694" spans="1:13" ht="30" customHeight="1" x14ac:dyDescent="0.3">
      <c r="A3694" s="27">
        <f t="shared" si="32"/>
        <v>225</v>
      </c>
      <c r="B3694" s="31">
        <v>44972</v>
      </c>
      <c r="C3694" s="31">
        <v>44879</v>
      </c>
      <c r="D3694" s="19" t="s">
        <v>1760</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57" t="s">
        <v>81</v>
      </c>
      <c r="K3694" s="51" t="str">
        <f ca="1">LeaveTracker[[#This Row],[Days]]&amp;" "&amp;LeaveTracker[[#This Row],[Type of Leave]]</f>
        <v>1 SL</v>
      </c>
      <c r="L3694" s="23">
        <f ca="1">NETWORKDAYS(LeaveTracker[[#This Row],[Start Date]],LeaveTracker[[#This Row],[End Date]],lstHolidays)</f>
        <v>1</v>
      </c>
      <c r="M3694" s="27"/>
    </row>
    <row r="3695" spans="1:13" ht="30" customHeight="1" x14ac:dyDescent="0.3">
      <c r="A3695" s="27">
        <f t="shared" si="32"/>
        <v>226</v>
      </c>
      <c r="B3695" s="31">
        <v>44972</v>
      </c>
      <c r="C3695" s="31">
        <v>44865</v>
      </c>
      <c r="D3695" s="19" t="s">
        <v>461</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57" t="s">
        <v>82</v>
      </c>
      <c r="K3695" s="51" t="str">
        <f ca="1">LeaveTracker[[#This Row],[Days]]&amp;" "&amp;LeaveTracker[[#This Row],[Type of Leave]]</f>
        <v>1 VL</v>
      </c>
      <c r="L3695" s="23">
        <f ca="1">NETWORKDAYS(LeaveTracker[[#This Row],[Start Date]],LeaveTracker[[#This Row],[End Date]],lstHolidays)</f>
        <v>1</v>
      </c>
      <c r="M3695" s="27"/>
    </row>
    <row r="3696" spans="1:13" ht="30" customHeight="1" x14ac:dyDescent="0.3">
      <c r="A3696" s="27">
        <v>226</v>
      </c>
      <c r="B3696" s="31">
        <v>44972</v>
      </c>
      <c r="C3696" s="31">
        <v>44865</v>
      </c>
      <c r="D3696" s="19" t="s">
        <v>461</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57" t="s">
        <v>82</v>
      </c>
      <c r="K3696" s="51" t="str">
        <f ca="1">LeaveTracker[[#This Row],[Days]]&amp;" "&amp;LeaveTracker[[#This Row],[Type of Leave]]</f>
        <v>1 VL</v>
      </c>
      <c r="L3696" s="23">
        <f ca="1">NETWORKDAYS(LeaveTracker[[#This Row],[Start Date]],LeaveTracker[[#This Row],[End Date]],lstHolidays)</f>
        <v>1</v>
      </c>
      <c r="M3696" s="27"/>
    </row>
    <row r="3697" spans="1:13" ht="30" customHeight="1" x14ac:dyDescent="0.3">
      <c r="A3697" s="27">
        <f t="shared" si="32"/>
        <v>227</v>
      </c>
      <c r="B3697" s="31">
        <v>44972</v>
      </c>
      <c r="C3697" s="31">
        <v>44907</v>
      </c>
      <c r="D3697" s="19" t="s">
        <v>728</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57" t="s">
        <v>82</v>
      </c>
      <c r="K3697" s="51" t="str">
        <f ca="1">LeaveTracker[[#This Row],[Days]]&amp;" "&amp;LeaveTracker[[#This Row],[Type of Leave]]</f>
        <v>2 VL</v>
      </c>
      <c r="L3697" s="23">
        <f ca="1">NETWORKDAYS(LeaveTracker[[#This Row],[Start Date]],LeaveTracker[[#This Row],[End Date]],lstHolidays)</f>
        <v>2</v>
      </c>
      <c r="M3697" s="27"/>
    </row>
    <row r="3698" spans="1:13" ht="30"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57" t="s">
        <v>81</v>
      </c>
      <c r="K3698" s="51" t="str">
        <f ca="1">LeaveTracker[[#This Row],[Days]]&amp;" "&amp;LeaveTracker[[#This Row],[Type of Leave]]</f>
        <v>2 SL</v>
      </c>
      <c r="L3698" s="23">
        <f ca="1">NETWORKDAYS(LeaveTracker[[#This Row],[Start Date]],LeaveTracker[[#This Row],[End Date]],lstHolidays)</f>
        <v>2</v>
      </c>
      <c r="M3698" s="27"/>
    </row>
    <row r="3699" spans="1:13" ht="30" customHeight="1" x14ac:dyDescent="0.3">
      <c r="A3699" s="27">
        <f t="shared" si="32"/>
        <v>229</v>
      </c>
      <c r="B3699" s="31">
        <v>44972</v>
      </c>
      <c r="C3699" s="31">
        <v>44855</v>
      </c>
      <c r="D3699" s="19" t="s">
        <v>858</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57" t="s">
        <v>81</v>
      </c>
      <c r="K3699" s="51" t="str">
        <f ca="1">LeaveTracker[[#This Row],[Days]]&amp;" "&amp;LeaveTracker[[#This Row],[Type of Leave]]</f>
        <v>2 SL</v>
      </c>
      <c r="L3699" s="23">
        <f ca="1">NETWORKDAYS(LeaveTracker[[#This Row],[Start Date]],LeaveTracker[[#This Row],[End Date]],lstHolidays)</f>
        <v>2</v>
      </c>
      <c r="M3699" s="27"/>
    </row>
    <row r="3700" spans="1:13" ht="30" customHeight="1" x14ac:dyDescent="0.3">
      <c r="A3700" s="27">
        <f t="shared" si="32"/>
        <v>230</v>
      </c>
      <c r="B3700" s="31">
        <v>44972</v>
      </c>
      <c r="C3700" s="31">
        <v>44810</v>
      </c>
      <c r="D3700" s="19" t="s">
        <v>357</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57" t="s">
        <v>81</v>
      </c>
      <c r="K3700" s="51" t="str">
        <f ca="1">LeaveTracker[[#This Row],[Days]]&amp;" "&amp;LeaveTracker[[#This Row],[Type of Leave]]</f>
        <v>1 SL</v>
      </c>
      <c r="L3700" s="23">
        <f ca="1">NETWORKDAYS(LeaveTracker[[#This Row],[Start Date]],LeaveTracker[[#This Row],[End Date]],lstHolidays)</f>
        <v>1</v>
      </c>
      <c r="M3700" s="27"/>
    </row>
    <row r="3701" spans="1:13" ht="30" customHeight="1" x14ac:dyDescent="0.3">
      <c r="A3701" s="27">
        <v>230</v>
      </c>
      <c r="B3701" s="31">
        <v>44972</v>
      </c>
      <c r="C3701" s="31">
        <v>44810</v>
      </c>
      <c r="D3701" s="19" t="s">
        <v>357</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57" t="s">
        <v>81</v>
      </c>
      <c r="K3701" s="51" t="str">
        <f ca="1">LeaveTracker[[#This Row],[Days]]&amp;" "&amp;LeaveTracker[[#This Row],[Type of Leave]]</f>
        <v>1 SL</v>
      </c>
      <c r="L3701" s="23">
        <f ca="1">NETWORKDAYS(LeaveTracker[[#This Row],[Start Date]],LeaveTracker[[#This Row],[End Date]],lstHolidays)</f>
        <v>1</v>
      </c>
      <c r="M3701" s="27"/>
    </row>
    <row r="3702" spans="1:13" ht="30" customHeight="1" x14ac:dyDescent="0.3">
      <c r="A3702" s="27">
        <f t="shared" si="32"/>
        <v>231</v>
      </c>
      <c r="B3702" s="31">
        <v>44972</v>
      </c>
      <c r="C3702" s="31">
        <v>44845</v>
      </c>
      <c r="D3702" s="19" t="s">
        <v>2058</v>
      </c>
      <c r="E3702" s="51" t="str">
        <f>IF(ISBLANK(LeaveTracker[[#This Row],[Employee Name]]),"-----",VLOOKUP(LeaveTracker[[#This Row],[Employee Name]],Employees[[Employee Name]:[Office]],7))</f>
        <v>LCR</v>
      </c>
      <c r="F3702" s="51">
        <f>IF(ISBLANK(LeaveTracker[[#This Row],[Employee Name]]),"-----",VLOOKUP(LeaveTracker[[#This Row],[Employee Name]],Employees[[Employee Name]:[Office]],6))</f>
        <v>0</v>
      </c>
      <c r="G3702" s="24">
        <v>44867</v>
      </c>
      <c r="H3702" s="24">
        <v>44869</v>
      </c>
      <c r="I3702" s="57" t="s">
        <v>82</v>
      </c>
      <c r="K3702" s="51" t="str">
        <f ca="1">LeaveTracker[[#This Row],[Days]]&amp;" "&amp;LeaveTracker[[#This Row],[Type of Leave]]</f>
        <v>2 VL</v>
      </c>
      <c r="L3702" s="23">
        <f ca="1">NETWORKDAYS(LeaveTracker[[#This Row],[Start Date]],LeaveTracker[[#This Row],[End Date]],lstHolidays)</f>
        <v>2</v>
      </c>
      <c r="M3702" s="27"/>
    </row>
    <row r="3703" spans="1:13" ht="30" customHeight="1" x14ac:dyDescent="0.3">
      <c r="A3703" s="27">
        <f t="shared" si="32"/>
        <v>232</v>
      </c>
      <c r="B3703" s="31">
        <v>44972</v>
      </c>
      <c r="C3703" s="31">
        <v>44824</v>
      </c>
      <c r="D3703" s="19" t="s">
        <v>543</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57" t="s">
        <v>81</v>
      </c>
      <c r="K3703" s="51" t="str">
        <f ca="1">LeaveTracker[[#This Row],[Days]]&amp;" "&amp;LeaveTracker[[#This Row],[Type of Leave]]</f>
        <v>1 SL</v>
      </c>
      <c r="L3703" s="23">
        <f ca="1">NETWORKDAYS(LeaveTracker[[#This Row],[Start Date]],LeaveTracker[[#This Row],[End Date]],lstHolidays)</f>
        <v>1</v>
      </c>
      <c r="M3703" s="27"/>
    </row>
    <row r="3704" spans="1:13" ht="30" customHeight="1" x14ac:dyDescent="0.3">
      <c r="A3704" s="27">
        <f t="shared" si="32"/>
        <v>233</v>
      </c>
      <c r="B3704" s="31">
        <v>44972</v>
      </c>
      <c r="C3704" s="31">
        <v>44804</v>
      </c>
      <c r="D3704" s="19" t="s">
        <v>543</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57" t="s">
        <v>81</v>
      </c>
      <c r="K3704" s="51" t="str">
        <f ca="1">LeaveTracker[[#This Row],[Days]]&amp;" "&amp;LeaveTracker[[#This Row],[Type of Leave]]</f>
        <v>1 SL</v>
      </c>
      <c r="L3704" s="23">
        <f ca="1">NETWORKDAYS(LeaveTracker[[#This Row],[Start Date]],LeaveTracker[[#This Row],[End Date]],lstHolidays)</f>
        <v>1</v>
      </c>
      <c r="M3704" s="27"/>
    </row>
    <row r="3705" spans="1:13" ht="30" customHeight="1" x14ac:dyDescent="0.3">
      <c r="A3705" s="27">
        <f t="shared" si="32"/>
        <v>234</v>
      </c>
      <c r="B3705" s="31">
        <v>44972</v>
      </c>
      <c r="C3705" s="31">
        <v>44845</v>
      </c>
      <c r="D3705" s="19" t="s">
        <v>543</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57" t="s">
        <v>82</v>
      </c>
      <c r="K3705" s="51" t="str">
        <f ca="1">LeaveTracker[[#This Row],[Days]]&amp;" "&amp;LeaveTracker[[#This Row],[Type of Leave]]</f>
        <v>2 VL</v>
      </c>
      <c r="L3705" s="23">
        <f ca="1">NETWORKDAYS(LeaveTracker[[#This Row],[Start Date]],LeaveTracker[[#This Row],[End Date]],lstHolidays)</f>
        <v>2</v>
      </c>
      <c r="M3705" s="27"/>
    </row>
    <row r="3706" spans="1:13" ht="30" customHeight="1" x14ac:dyDescent="0.3">
      <c r="A3706" s="27">
        <f t="shared" si="32"/>
        <v>235</v>
      </c>
      <c r="B3706" s="31">
        <v>44972</v>
      </c>
      <c r="C3706" s="31">
        <v>44845</v>
      </c>
      <c r="D3706" s="19" t="s">
        <v>543</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57" t="s">
        <v>81</v>
      </c>
      <c r="K3706" s="51" t="str">
        <f ca="1">LeaveTracker[[#This Row],[Days]]&amp;" "&amp;LeaveTracker[[#This Row],[Type of Leave]]</f>
        <v>1 SL</v>
      </c>
      <c r="L3706" s="23">
        <f ca="1">NETWORKDAYS(LeaveTracker[[#This Row],[Start Date]],LeaveTracker[[#This Row],[End Date]],lstHolidays)</f>
        <v>1</v>
      </c>
      <c r="M3706" s="27"/>
    </row>
    <row r="3707" spans="1:13" ht="30" customHeight="1" x14ac:dyDescent="0.3">
      <c r="A3707" s="27">
        <f t="shared" si="32"/>
        <v>236</v>
      </c>
      <c r="B3707" s="31">
        <v>44972</v>
      </c>
      <c r="C3707" s="31">
        <v>44845</v>
      </c>
      <c r="D3707" s="19" t="s">
        <v>543</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57" t="s">
        <v>81</v>
      </c>
      <c r="K3707" s="51" t="str">
        <f ca="1">LeaveTracker[[#This Row],[Days]]&amp;" "&amp;LeaveTracker[[#This Row],[Type of Leave]]</f>
        <v>1 SL</v>
      </c>
      <c r="L3707" s="23">
        <f ca="1">NETWORKDAYS(LeaveTracker[[#This Row],[Start Date]],LeaveTracker[[#This Row],[End Date]],lstHolidays)</f>
        <v>1</v>
      </c>
      <c r="M3707" s="27"/>
    </row>
    <row r="3708" spans="1:13" ht="30" customHeight="1" x14ac:dyDescent="0.3">
      <c r="A3708" s="27">
        <f t="shared" si="32"/>
        <v>237</v>
      </c>
      <c r="B3708" s="31">
        <v>44972</v>
      </c>
      <c r="C3708" s="31">
        <v>44847</v>
      </c>
      <c r="D3708" s="19" t="s">
        <v>545</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57" t="s">
        <v>81</v>
      </c>
      <c r="K3708" s="51" t="str">
        <f ca="1">LeaveTracker[[#This Row],[Days]]&amp;" "&amp;LeaveTracker[[#This Row],[Type of Leave]]</f>
        <v>3 SL</v>
      </c>
      <c r="L3708" s="23">
        <f ca="1">NETWORKDAYS(LeaveTracker[[#This Row],[Start Date]],LeaveTracker[[#This Row],[End Date]],lstHolidays)</f>
        <v>3</v>
      </c>
      <c r="M3708" s="27"/>
    </row>
    <row r="3709" spans="1:13" ht="30" customHeight="1" x14ac:dyDescent="0.3">
      <c r="A3709" s="27">
        <f t="shared" si="32"/>
        <v>238</v>
      </c>
      <c r="B3709" s="31">
        <v>44972</v>
      </c>
      <c r="C3709" s="31">
        <v>44847</v>
      </c>
      <c r="D3709" s="19" t="s">
        <v>540</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57" t="s">
        <v>81</v>
      </c>
      <c r="K3709" s="51" t="str">
        <f ca="1">LeaveTracker[[#This Row],[Days]]&amp;" "&amp;LeaveTracker[[#This Row],[Type of Leave]]</f>
        <v>1 SL</v>
      </c>
      <c r="L3709" s="23">
        <f ca="1">NETWORKDAYS(LeaveTracker[[#This Row],[Start Date]],LeaveTracker[[#This Row],[End Date]],lstHolidays)</f>
        <v>1</v>
      </c>
      <c r="M3709" s="27"/>
    </row>
    <row r="3710" spans="1:13" ht="30" customHeight="1" x14ac:dyDescent="0.3">
      <c r="A3710" s="27">
        <f t="shared" si="32"/>
        <v>239</v>
      </c>
      <c r="B3710" s="31">
        <v>44972</v>
      </c>
      <c r="C3710" s="31">
        <v>44875</v>
      </c>
      <c r="D3710" s="19" t="s">
        <v>724</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57" t="s">
        <v>81</v>
      </c>
      <c r="K3710" s="51" t="str">
        <f ca="1">LeaveTracker[[#This Row],[Days]]&amp;" "&amp;LeaveTracker[[#This Row],[Type of Leave]]</f>
        <v>1 SL</v>
      </c>
      <c r="L3710" s="23">
        <f ca="1">NETWORKDAYS(LeaveTracker[[#This Row],[Start Date]],LeaveTracker[[#This Row],[End Date]],lstHolidays)</f>
        <v>1</v>
      </c>
      <c r="M3710" s="27"/>
    </row>
    <row r="3711" spans="1:13" ht="30" customHeight="1" x14ac:dyDescent="0.3">
      <c r="A3711" s="27">
        <f t="shared" si="32"/>
        <v>240</v>
      </c>
      <c r="B3711" s="31">
        <v>44972</v>
      </c>
      <c r="C3711" s="31">
        <v>44879</v>
      </c>
      <c r="D3711" s="19" t="s">
        <v>540</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57" t="s">
        <v>81</v>
      </c>
      <c r="K3711" s="51" t="str">
        <f ca="1">LeaveTracker[[#This Row],[Days]]&amp;" "&amp;LeaveTracker[[#This Row],[Type of Leave]]</f>
        <v>1 SL</v>
      </c>
      <c r="L3711" s="23">
        <f ca="1">NETWORKDAYS(LeaveTracker[[#This Row],[Start Date]],LeaveTracker[[#This Row],[End Date]],lstHolidays)</f>
        <v>1</v>
      </c>
      <c r="M3711" s="27"/>
    </row>
    <row r="3712" spans="1:13" ht="30" customHeight="1" x14ac:dyDescent="0.3">
      <c r="A3712" s="27">
        <f t="shared" si="32"/>
        <v>241</v>
      </c>
      <c r="B3712" s="31">
        <v>44972</v>
      </c>
      <c r="C3712" s="31">
        <v>44883</v>
      </c>
      <c r="D3712" s="19" t="s">
        <v>545</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57" t="s">
        <v>81</v>
      </c>
      <c r="K3712" s="51" t="str">
        <f ca="1">LeaveTracker[[#This Row],[Days]]&amp;" "&amp;LeaveTracker[[#This Row],[Type of Leave]]</f>
        <v>1 SL</v>
      </c>
      <c r="L3712" s="23">
        <f ca="1">NETWORKDAYS(LeaveTracker[[#This Row],[Start Date]],LeaveTracker[[#This Row],[End Date]],lstHolidays)</f>
        <v>1</v>
      </c>
      <c r="M3712" s="27"/>
    </row>
    <row r="3713" spans="1:13" ht="30" customHeight="1" x14ac:dyDescent="0.3">
      <c r="A3713" s="27">
        <f t="shared" si="32"/>
        <v>242</v>
      </c>
      <c r="B3713" s="31">
        <v>44972</v>
      </c>
      <c r="C3713" s="31">
        <v>44883</v>
      </c>
      <c r="D3713" s="19" t="s">
        <v>858</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57" t="s">
        <v>81</v>
      </c>
      <c r="K3713" s="51" t="str">
        <f ca="1">LeaveTracker[[#This Row],[Days]]&amp;" "&amp;LeaveTracker[[#This Row],[Type of Leave]]</f>
        <v>2 SL</v>
      </c>
      <c r="L3713" s="23">
        <f ca="1">NETWORKDAYS(LeaveTracker[[#This Row],[Start Date]],LeaveTracker[[#This Row],[End Date]],lstHolidays)</f>
        <v>2</v>
      </c>
      <c r="M3713" s="27"/>
    </row>
    <row r="3714" spans="1:13" ht="30" customHeight="1" x14ac:dyDescent="0.3">
      <c r="A3714" s="27">
        <f t="shared" si="32"/>
        <v>243</v>
      </c>
      <c r="B3714" s="31">
        <v>44972</v>
      </c>
      <c r="C3714" s="31">
        <v>44837</v>
      </c>
      <c r="D3714" s="19" t="s">
        <v>858</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57" t="s">
        <v>81</v>
      </c>
      <c r="K3714" s="51" t="str">
        <f ca="1">LeaveTracker[[#This Row],[Days]]&amp;" "&amp;LeaveTracker[[#This Row],[Type of Leave]]</f>
        <v>1 SL</v>
      </c>
      <c r="L3714" s="23">
        <f ca="1">NETWORKDAYS(LeaveTracker[[#This Row],[Start Date]],LeaveTracker[[#This Row],[End Date]],lstHolidays)</f>
        <v>1</v>
      </c>
      <c r="M3714" s="27"/>
    </row>
    <row r="3715" spans="1:13" ht="30" customHeight="1" x14ac:dyDescent="0.3">
      <c r="A3715" s="27">
        <v>243</v>
      </c>
      <c r="B3715" s="31">
        <v>44972</v>
      </c>
      <c r="C3715" s="31">
        <v>44837</v>
      </c>
      <c r="D3715" s="19" t="s">
        <v>858</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57" t="s">
        <v>81</v>
      </c>
      <c r="K3715" s="51" t="str">
        <f ca="1">LeaveTracker[[#This Row],[Days]]&amp;" "&amp;LeaveTracker[[#This Row],[Type of Leave]]</f>
        <v>0 SL</v>
      </c>
      <c r="L3715" s="23">
        <f ca="1">NETWORKDAYS(LeaveTracker[[#This Row],[Start Date]],LeaveTracker[[#This Row],[End Date]],lstHolidays)</f>
        <v>0</v>
      </c>
      <c r="M3715" s="27"/>
    </row>
    <row r="3716" spans="1:13" ht="30" customHeight="1" x14ac:dyDescent="0.3">
      <c r="A3716" s="27">
        <f t="shared" si="32"/>
        <v>244</v>
      </c>
      <c r="B3716" s="31">
        <v>44972</v>
      </c>
      <c r="C3716" s="31">
        <v>44862</v>
      </c>
      <c r="D3716" s="19" t="s">
        <v>545</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57" t="s">
        <v>81</v>
      </c>
      <c r="K3716" s="51" t="str">
        <f ca="1">LeaveTracker[[#This Row],[Days]]&amp;" "&amp;LeaveTracker[[#This Row],[Type of Leave]]</f>
        <v>1 SL</v>
      </c>
      <c r="L3716" s="23">
        <f ca="1">NETWORKDAYS(LeaveTracker[[#This Row],[Start Date]],LeaveTracker[[#This Row],[End Date]],lstHolidays)</f>
        <v>1</v>
      </c>
      <c r="M3716" s="27"/>
    </row>
    <row r="3717" spans="1:13" ht="30" customHeight="1" x14ac:dyDescent="0.3">
      <c r="A3717" s="27">
        <f t="shared" si="32"/>
        <v>245</v>
      </c>
      <c r="B3717" s="31">
        <v>44972</v>
      </c>
      <c r="C3717" s="31">
        <v>44868</v>
      </c>
      <c r="D3717" s="19" t="s">
        <v>545</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57" t="s">
        <v>81</v>
      </c>
      <c r="K3717" s="51" t="str">
        <f ca="1">LeaveTracker[[#This Row],[Days]]&amp;" "&amp;LeaveTracker[[#This Row],[Type of Leave]]</f>
        <v>0 SL</v>
      </c>
      <c r="L3717" s="23">
        <f ca="1">NETWORKDAYS(LeaveTracker[[#This Row],[Start Date]],LeaveTracker[[#This Row],[End Date]],lstHolidays)</f>
        <v>0</v>
      </c>
      <c r="M3717" s="27"/>
    </row>
    <row r="3718" spans="1:13" ht="30" customHeight="1" x14ac:dyDescent="0.3">
      <c r="A3718" s="27">
        <f t="shared" si="32"/>
        <v>246</v>
      </c>
      <c r="B3718" s="31">
        <v>44972</v>
      </c>
      <c r="C3718" s="31">
        <v>44854</v>
      </c>
      <c r="D3718" s="19" t="s">
        <v>545</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57" t="s">
        <v>81</v>
      </c>
      <c r="K3718" s="51" t="str">
        <f ca="1">LeaveTracker[[#This Row],[Days]]&amp;" "&amp;LeaveTracker[[#This Row],[Type of Leave]]</f>
        <v>3 SL</v>
      </c>
      <c r="L3718" s="23">
        <f ca="1">NETWORKDAYS(LeaveTracker[[#This Row],[Start Date]],LeaveTracker[[#This Row],[End Date]],lstHolidays)</f>
        <v>3</v>
      </c>
      <c r="M3718" s="27"/>
    </row>
    <row r="3719" spans="1:13" ht="30" customHeight="1" x14ac:dyDescent="0.3">
      <c r="A3719" s="27">
        <f t="shared" si="32"/>
        <v>247</v>
      </c>
      <c r="B3719" s="31">
        <v>44972</v>
      </c>
      <c r="C3719" s="31">
        <v>44859</v>
      </c>
      <c r="D3719" s="19" t="s">
        <v>545</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57" t="s">
        <v>81</v>
      </c>
      <c r="K3719" s="51" t="str">
        <f ca="1">LeaveTracker[[#This Row],[Days]]&amp;" "&amp;LeaveTracker[[#This Row],[Type of Leave]]</f>
        <v>1 SL</v>
      </c>
      <c r="L3719" s="23">
        <f ca="1">NETWORKDAYS(LeaveTracker[[#This Row],[Start Date]],LeaveTracker[[#This Row],[End Date]],lstHolidays)</f>
        <v>1</v>
      </c>
      <c r="M3719" s="27"/>
    </row>
    <row r="3720" spans="1:13" ht="30" customHeight="1" x14ac:dyDescent="0.3">
      <c r="A3720" s="27">
        <f t="shared" si="32"/>
        <v>248</v>
      </c>
      <c r="B3720" s="31">
        <v>44972</v>
      </c>
      <c r="C3720" s="31">
        <v>44966</v>
      </c>
      <c r="D3720" s="19" t="s">
        <v>2063</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57" t="s">
        <v>81</v>
      </c>
      <c r="K3720" s="51" t="str">
        <f ca="1">LeaveTracker[[#This Row],[Days]]&amp;" "&amp;LeaveTracker[[#This Row],[Type of Leave]]</f>
        <v>1 SL</v>
      </c>
      <c r="L3720" s="23">
        <f ca="1">NETWORKDAYS(LeaveTracker[[#This Row],[Start Date]],LeaveTracker[[#This Row],[End Date]],lstHolidays)</f>
        <v>1</v>
      </c>
      <c r="M3720" s="27"/>
    </row>
    <row r="3721" spans="1:13" ht="30" customHeight="1" x14ac:dyDescent="0.3">
      <c r="A3721" s="27">
        <f t="shared" si="32"/>
        <v>249</v>
      </c>
      <c r="B3721" s="31">
        <v>44972</v>
      </c>
      <c r="C3721" s="31">
        <v>44964</v>
      </c>
      <c r="D3721" s="19" t="s">
        <v>877</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57" t="s">
        <v>299</v>
      </c>
      <c r="J3721" s="43" t="s">
        <v>1006</v>
      </c>
      <c r="K3721" s="51" t="str">
        <f ca="1">LeaveTracker[[#This Row],[Days]]&amp;" "&amp;LeaveTracker[[#This Row],[Type of Leave]]</f>
        <v>1 OTHER</v>
      </c>
      <c r="L3721" s="23">
        <f ca="1">NETWORKDAYS(LeaveTracker[[#This Row],[Start Date]],LeaveTracker[[#This Row],[End Date]],lstHolidays)</f>
        <v>1</v>
      </c>
      <c r="M3721" s="27"/>
    </row>
    <row r="3722" spans="1:13" ht="30" customHeight="1" x14ac:dyDescent="0.3">
      <c r="A3722" s="27">
        <f t="shared" si="32"/>
        <v>250</v>
      </c>
      <c r="B3722" s="31">
        <v>44972</v>
      </c>
      <c r="C3722" s="31">
        <v>44959</v>
      </c>
      <c r="D3722" s="19" t="s">
        <v>659</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57" t="s">
        <v>82</v>
      </c>
      <c r="K3722" s="51" t="str">
        <f ca="1">LeaveTracker[[#This Row],[Days]]&amp;" "&amp;LeaveTracker[[#This Row],[Type of Leave]]</f>
        <v>4 VL</v>
      </c>
      <c r="L3722" s="23">
        <f ca="1">NETWORKDAYS(LeaveTracker[[#This Row],[Start Date]],LeaveTracker[[#This Row],[End Date]],lstHolidays)</f>
        <v>4</v>
      </c>
      <c r="M3722" s="27"/>
    </row>
    <row r="3723" spans="1:13" ht="30" customHeight="1" x14ac:dyDescent="0.3">
      <c r="A3723" s="27">
        <v>250</v>
      </c>
      <c r="B3723" s="31">
        <v>44972</v>
      </c>
      <c r="C3723" s="31">
        <v>44959</v>
      </c>
      <c r="D3723" s="19" t="s">
        <v>659</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57" t="s">
        <v>82</v>
      </c>
      <c r="K3723" s="51" t="str">
        <f ca="1">LeaveTracker[[#This Row],[Days]]&amp;" "&amp;LeaveTracker[[#This Row],[Type of Leave]]</f>
        <v>2 VL</v>
      </c>
      <c r="L3723" s="23">
        <f ca="1">NETWORKDAYS(LeaveTracker[[#This Row],[Start Date]],LeaveTracker[[#This Row],[End Date]],lstHolidays)</f>
        <v>2</v>
      </c>
      <c r="M3723" s="27"/>
    </row>
    <row r="3724" spans="1:13" ht="30" customHeight="1" x14ac:dyDescent="0.3">
      <c r="A3724" s="27">
        <f t="shared" si="32"/>
        <v>251</v>
      </c>
      <c r="B3724" s="31">
        <v>44972</v>
      </c>
      <c r="C3724" s="31">
        <v>44958</v>
      </c>
      <c r="D3724" s="19" t="s">
        <v>1748</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57" t="s">
        <v>299</v>
      </c>
      <c r="J3724" s="43" t="s">
        <v>1006</v>
      </c>
      <c r="K3724" s="51" t="str">
        <f ca="1">LeaveTracker[[#This Row],[Days]]&amp;" "&amp;LeaveTracker[[#This Row],[Type of Leave]]</f>
        <v>1 OTHER</v>
      </c>
      <c r="L3724" s="23">
        <f ca="1">NETWORKDAYS(LeaveTracker[[#This Row],[Start Date]],LeaveTracker[[#This Row],[End Date]],lstHolidays)</f>
        <v>1</v>
      </c>
      <c r="M3724" s="27"/>
    </row>
    <row r="3725" spans="1:13" ht="30" customHeight="1" x14ac:dyDescent="0.3">
      <c r="A3725" s="27">
        <f t="shared" si="32"/>
        <v>252</v>
      </c>
      <c r="B3725" s="31">
        <v>44972</v>
      </c>
      <c r="C3725" s="31">
        <v>44868</v>
      </c>
      <c r="D3725" s="19" t="s">
        <v>357</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57" t="s">
        <v>81</v>
      </c>
      <c r="K3725" s="51" t="str">
        <f ca="1">LeaveTracker[[#This Row],[Days]]&amp;" "&amp;LeaveTracker[[#This Row],[Type of Leave]]</f>
        <v>0 SL</v>
      </c>
      <c r="L3725" s="23">
        <f ca="1">NETWORKDAYS(LeaveTracker[[#This Row],[Start Date]],LeaveTracker[[#This Row],[End Date]],lstHolidays)</f>
        <v>0</v>
      </c>
      <c r="M3725" s="27"/>
    </row>
    <row r="3726" spans="1:13" ht="30" customHeight="1" x14ac:dyDescent="0.3">
      <c r="A3726" s="27">
        <f t="shared" si="32"/>
        <v>253</v>
      </c>
      <c r="B3726" s="31">
        <v>44972</v>
      </c>
      <c r="C3726" s="31">
        <v>44839</v>
      </c>
      <c r="D3726" s="19" t="s">
        <v>357</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57" t="s">
        <v>81</v>
      </c>
      <c r="K3726" s="51" t="str">
        <f ca="1">LeaveTracker[[#This Row],[Days]]&amp;" "&amp;LeaveTracker[[#This Row],[Type of Leave]]</f>
        <v>1 SL</v>
      </c>
      <c r="L3726" s="23">
        <f ca="1">NETWORKDAYS(LeaveTracker[[#This Row],[Start Date]],LeaveTracker[[#This Row],[End Date]],lstHolidays)</f>
        <v>1</v>
      </c>
      <c r="M3726" s="27"/>
    </row>
    <row r="3727" spans="1:13" ht="30" customHeight="1" x14ac:dyDescent="0.3">
      <c r="A3727" s="27">
        <f t="shared" si="32"/>
        <v>254</v>
      </c>
      <c r="B3727" s="31">
        <v>44972</v>
      </c>
      <c r="C3727" s="31">
        <v>44840</v>
      </c>
      <c r="D3727" s="19" t="s">
        <v>722</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57" t="s">
        <v>81</v>
      </c>
      <c r="K3727" s="51" t="str">
        <f ca="1">LeaveTracker[[#This Row],[Days]]&amp;" "&amp;LeaveTracker[[#This Row],[Type of Leave]]</f>
        <v>1 SL</v>
      </c>
      <c r="L3727" s="23">
        <f ca="1">NETWORKDAYS(LeaveTracker[[#This Row],[Start Date]],LeaveTracker[[#This Row],[End Date]],lstHolidays)</f>
        <v>1</v>
      </c>
      <c r="M3727" s="27"/>
    </row>
    <row r="3728" spans="1:13" ht="30" customHeight="1" x14ac:dyDescent="0.3">
      <c r="A3728" s="27">
        <f t="shared" si="32"/>
        <v>255</v>
      </c>
      <c r="B3728" s="31">
        <v>44972</v>
      </c>
      <c r="C3728" s="31">
        <v>44826</v>
      </c>
      <c r="D3728" s="19" t="s">
        <v>722</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57" t="s">
        <v>81</v>
      </c>
      <c r="K3728" s="51" t="str">
        <f ca="1">LeaveTracker[[#This Row],[Days]]&amp;" "&amp;LeaveTracker[[#This Row],[Type of Leave]]</f>
        <v>1 SL</v>
      </c>
      <c r="L3728" s="23">
        <f ca="1">NETWORKDAYS(LeaveTracker[[#This Row],[Start Date]],LeaveTracker[[#This Row],[End Date]],lstHolidays)</f>
        <v>1</v>
      </c>
      <c r="M3728" s="27"/>
    </row>
    <row r="3729" spans="1:13" ht="30" customHeight="1" x14ac:dyDescent="0.3">
      <c r="A3729" s="27">
        <f t="shared" si="32"/>
        <v>256</v>
      </c>
      <c r="B3729" s="31">
        <v>44972</v>
      </c>
      <c r="C3729" s="31">
        <v>44826</v>
      </c>
      <c r="D3729" s="19" t="s">
        <v>1033</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57" t="s">
        <v>82</v>
      </c>
      <c r="K3729" s="51" t="str">
        <f ca="1">LeaveTracker[[#This Row],[Days]]&amp;" "&amp;LeaveTracker[[#This Row],[Type of Leave]]</f>
        <v>1 VL</v>
      </c>
      <c r="L3729" s="23">
        <f ca="1">NETWORKDAYS(LeaveTracker[[#This Row],[Start Date]],LeaveTracker[[#This Row],[End Date]],lstHolidays)</f>
        <v>1</v>
      </c>
      <c r="M3729" s="27"/>
    </row>
    <row r="3730" spans="1:13" ht="30" customHeight="1" x14ac:dyDescent="0.3">
      <c r="A3730" s="27">
        <f t="shared" si="32"/>
        <v>257</v>
      </c>
      <c r="B3730" s="31">
        <v>44972</v>
      </c>
      <c r="C3730" s="31">
        <v>44605</v>
      </c>
      <c r="D3730" s="19" t="s">
        <v>2072</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57"/>
      <c r="K3730" s="51" t="str">
        <f ca="1">LeaveTracker[[#This Row],[Days]]&amp;" "&amp;LeaveTracker[[#This Row],[Type of Leave]]</f>
        <v xml:space="preserve">1 </v>
      </c>
      <c r="L3730" s="23">
        <f ca="1">NETWORKDAYS(LeaveTracker[[#This Row],[Start Date]],LeaveTracker[[#This Row],[End Date]],lstHolidays)</f>
        <v>1</v>
      </c>
      <c r="M3730" s="27"/>
    </row>
    <row r="3731" spans="1:13" ht="30" customHeight="1" x14ac:dyDescent="0.3">
      <c r="A3731" s="27">
        <f t="shared" ref="A3731:A3793" si="33">A3730+1</f>
        <v>258</v>
      </c>
      <c r="B3731" s="31">
        <v>44972</v>
      </c>
      <c r="C3731" s="31">
        <v>44888</v>
      </c>
      <c r="D3731" s="19" t="s">
        <v>340</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57" t="s">
        <v>81</v>
      </c>
      <c r="K3731" s="51" t="str">
        <f ca="1">LeaveTracker[[#This Row],[Days]]&amp;" "&amp;LeaveTracker[[#This Row],[Type of Leave]]</f>
        <v>1 SL</v>
      </c>
      <c r="L3731" s="23">
        <f ca="1">NETWORKDAYS(LeaveTracker[[#This Row],[Start Date]],LeaveTracker[[#This Row],[End Date]],lstHolidays)</f>
        <v>1</v>
      </c>
      <c r="M3731" s="27"/>
    </row>
    <row r="3732" spans="1:13" ht="30" customHeight="1" x14ac:dyDescent="0.3">
      <c r="A3732" s="27">
        <f t="shared" si="33"/>
        <v>259</v>
      </c>
      <c r="B3732" s="31">
        <v>44972</v>
      </c>
      <c r="C3732" s="31">
        <v>44888</v>
      </c>
      <c r="D3732" s="19" t="s">
        <v>340</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57" t="s">
        <v>81</v>
      </c>
      <c r="K3732" s="51" t="str">
        <f ca="1">LeaveTracker[[#This Row],[Days]]&amp;" "&amp;LeaveTracker[[#This Row],[Type of Leave]]</f>
        <v>1 SL</v>
      </c>
      <c r="L3732" s="23">
        <f ca="1">NETWORKDAYS(LeaveTracker[[#This Row],[Start Date]],LeaveTracker[[#This Row],[End Date]],lstHolidays)</f>
        <v>1</v>
      </c>
      <c r="M3732" s="27"/>
    </row>
    <row r="3733" spans="1:13" ht="30" customHeight="1" x14ac:dyDescent="0.3">
      <c r="A3733" s="27">
        <f t="shared" si="33"/>
        <v>260</v>
      </c>
      <c r="B3733" s="31">
        <v>44972</v>
      </c>
      <c r="C3733" s="31">
        <v>44907</v>
      </c>
      <c r="D3733" s="19" t="s">
        <v>357</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57" t="s">
        <v>81</v>
      </c>
      <c r="K3733" s="51" t="str">
        <f ca="1">LeaveTracker[[#This Row],[Days]]&amp;" "&amp;LeaveTracker[[#This Row],[Type of Leave]]</f>
        <v>1 SL</v>
      </c>
      <c r="L3733" s="23">
        <f ca="1">NETWORKDAYS(LeaveTracker[[#This Row],[Start Date]],LeaveTracker[[#This Row],[End Date]],lstHolidays)</f>
        <v>1</v>
      </c>
      <c r="M3733" s="27"/>
    </row>
    <row r="3734" spans="1:13" ht="30" customHeight="1" x14ac:dyDescent="0.3">
      <c r="A3734" s="27">
        <f t="shared" si="33"/>
        <v>261</v>
      </c>
      <c r="B3734" s="31">
        <v>44972</v>
      </c>
      <c r="C3734" s="31">
        <v>44807</v>
      </c>
      <c r="D3734" s="19" t="s">
        <v>1875</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57" t="s">
        <v>81</v>
      </c>
      <c r="K3734" s="51" t="str">
        <f ca="1">LeaveTracker[[#This Row],[Days]]&amp;" "&amp;LeaveTracker[[#This Row],[Type of Leave]]</f>
        <v>3 SL</v>
      </c>
      <c r="L3734" s="23">
        <f ca="1">NETWORKDAYS(LeaveTracker[[#This Row],[Start Date]],LeaveTracker[[#This Row],[End Date]],lstHolidays)</f>
        <v>3</v>
      </c>
      <c r="M3734" s="27"/>
    </row>
    <row r="3735" spans="1:13" ht="30" customHeight="1" x14ac:dyDescent="0.3">
      <c r="A3735" s="27">
        <f t="shared" si="33"/>
        <v>262</v>
      </c>
      <c r="B3735" s="31">
        <v>44972</v>
      </c>
      <c r="C3735" s="31">
        <v>44900</v>
      </c>
      <c r="D3735" s="19" t="s">
        <v>722</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57" t="s">
        <v>82</v>
      </c>
      <c r="K3735" s="51" t="str">
        <f ca="1">LeaveTracker[[#This Row],[Days]]&amp;" "&amp;LeaveTracker[[#This Row],[Type of Leave]]</f>
        <v>1 VL</v>
      </c>
      <c r="L3735" s="23">
        <f ca="1">NETWORKDAYS(LeaveTracker[[#This Row],[Start Date]],LeaveTracker[[#This Row],[End Date]],lstHolidays)</f>
        <v>1</v>
      </c>
      <c r="M3735" s="27"/>
    </row>
    <row r="3736" spans="1:13" ht="30" customHeight="1" x14ac:dyDescent="0.3">
      <c r="A3736" s="27">
        <v>262</v>
      </c>
      <c r="B3736" s="31">
        <v>44972</v>
      </c>
      <c r="C3736" s="31">
        <v>44900</v>
      </c>
      <c r="D3736" s="19" t="s">
        <v>722</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57" t="s">
        <v>82</v>
      </c>
      <c r="K3736" s="51" t="str">
        <f ca="1">LeaveTracker[[#This Row],[Days]]&amp;" "&amp;LeaveTracker[[#This Row],[Type of Leave]]</f>
        <v>1 VL</v>
      </c>
      <c r="L3736" s="23">
        <f ca="1">NETWORKDAYS(LeaveTracker[[#This Row],[Start Date]],LeaveTracker[[#This Row],[End Date]],lstHolidays)</f>
        <v>1</v>
      </c>
      <c r="M3736" s="27"/>
    </row>
    <row r="3737" spans="1:13" ht="30" customHeight="1" x14ac:dyDescent="0.3">
      <c r="A3737" s="27">
        <f t="shared" si="33"/>
        <v>263</v>
      </c>
      <c r="B3737" s="31">
        <v>44972</v>
      </c>
      <c r="C3737" s="31">
        <v>44887</v>
      </c>
      <c r="D3737" s="19" t="s">
        <v>722</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57" t="s">
        <v>81</v>
      </c>
      <c r="K3737" s="51" t="str">
        <f ca="1">LeaveTracker[[#This Row],[Days]]&amp;" "&amp;LeaveTracker[[#This Row],[Type of Leave]]</f>
        <v>1 SL</v>
      </c>
      <c r="L3737" s="23">
        <f ca="1">NETWORKDAYS(LeaveTracker[[#This Row],[Start Date]],LeaveTracker[[#This Row],[End Date]],lstHolidays)</f>
        <v>1</v>
      </c>
      <c r="M3737" s="27"/>
    </row>
    <row r="3738" spans="1:13" ht="30" customHeight="1" x14ac:dyDescent="0.3">
      <c r="A3738" s="27">
        <f t="shared" si="33"/>
        <v>264</v>
      </c>
      <c r="B3738" s="31">
        <v>44972</v>
      </c>
      <c r="C3738" s="31">
        <v>44889</v>
      </c>
      <c r="D3738" s="19" t="s">
        <v>527</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57" t="s">
        <v>81</v>
      </c>
      <c r="K3738" s="51" t="str">
        <f ca="1">LeaveTracker[[#This Row],[Days]]&amp;" "&amp;LeaveTracker[[#This Row],[Type of Leave]]</f>
        <v>1 SL</v>
      </c>
      <c r="L3738" s="23">
        <f ca="1">NETWORKDAYS(LeaveTracker[[#This Row],[Start Date]],LeaveTracker[[#This Row],[End Date]],lstHolidays)</f>
        <v>1</v>
      </c>
      <c r="M3738" s="27"/>
    </row>
    <row r="3739" spans="1:13" ht="30" customHeight="1" x14ac:dyDescent="0.3">
      <c r="A3739" s="27">
        <f t="shared" si="33"/>
        <v>265</v>
      </c>
      <c r="B3739" s="31">
        <v>44972</v>
      </c>
      <c r="C3739" s="31">
        <v>44894</v>
      </c>
      <c r="D3739" s="19" t="s">
        <v>527</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57" t="s">
        <v>82</v>
      </c>
      <c r="K3739" s="51" t="str">
        <f ca="1">LeaveTracker[[#This Row],[Days]]&amp;" "&amp;LeaveTracker[[#This Row],[Type of Leave]]</f>
        <v>2 VL</v>
      </c>
      <c r="L3739" s="23">
        <f ca="1">NETWORKDAYS(LeaveTracker[[#This Row],[Start Date]],LeaveTracker[[#This Row],[End Date]],lstHolidays)</f>
        <v>2</v>
      </c>
      <c r="M3739" s="27"/>
    </row>
    <row r="3740" spans="1:13" ht="30" customHeight="1" x14ac:dyDescent="0.3">
      <c r="A3740" s="27">
        <f t="shared" si="33"/>
        <v>266</v>
      </c>
      <c r="B3740" s="31">
        <v>44979</v>
      </c>
      <c r="C3740" s="31">
        <v>44904</v>
      </c>
      <c r="D3740" s="19" t="s">
        <v>1887</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57" t="s">
        <v>82</v>
      </c>
      <c r="K3740" s="51" t="str">
        <f ca="1">LeaveTracker[[#This Row],[Days]]&amp;" "&amp;LeaveTracker[[#This Row],[Type of Leave]]</f>
        <v>2 VL</v>
      </c>
      <c r="L3740" s="23">
        <f ca="1">NETWORKDAYS(LeaveTracker[[#This Row],[Start Date]],LeaveTracker[[#This Row],[End Date]],lstHolidays)</f>
        <v>2</v>
      </c>
      <c r="M3740" s="27"/>
    </row>
    <row r="3741" spans="1:13" ht="30" customHeight="1" x14ac:dyDescent="0.3">
      <c r="A3741" s="27">
        <f t="shared" si="33"/>
        <v>267</v>
      </c>
      <c r="B3741" s="31">
        <v>44979</v>
      </c>
      <c r="C3741" s="31">
        <v>44823</v>
      </c>
      <c r="D3741" s="19" t="s">
        <v>1888</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57" t="s">
        <v>81</v>
      </c>
      <c r="K3741" s="51" t="str">
        <f ca="1">LeaveTracker[[#This Row],[Days]]&amp;" "&amp;LeaveTracker[[#This Row],[Type of Leave]]</f>
        <v>1 SL</v>
      </c>
      <c r="L3741" s="23">
        <f ca="1">NETWORKDAYS(LeaveTracker[[#This Row],[Start Date]],LeaveTracker[[#This Row],[End Date]],lstHolidays)</f>
        <v>1</v>
      </c>
      <c r="M3741" s="27"/>
    </row>
    <row r="3742" spans="1:13" ht="30" customHeight="1" x14ac:dyDescent="0.3">
      <c r="A3742" s="27">
        <f t="shared" si="33"/>
        <v>268</v>
      </c>
      <c r="B3742" s="31">
        <v>44979</v>
      </c>
      <c r="C3742" s="31">
        <v>44909</v>
      </c>
      <c r="D3742" s="19" t="s">
        <v>1829</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57" t="s">
        <v>82</v>
      </c>
      <c r="K3742" s="51" t="str">
        <f ca="1">LeaveTracker[[#This Row],[Days]]&amp;" "&amp;LeaveTracker[[#This Row],[Type of Leave]]</f>
        <v>1 VL</v>
      </c>
      <c r="L3742" s="23">
        <f ca="1">NETWORKDAYS(LeaveTracker[[#This Row],[Start Date]],LeaveTracker[[#This Row],[End Date]],lstHolidays)</f>
        <v>1</v>
      </c>
      <c r="M3742" s="27"/>
    </row>
    <row r="3743" spans="1:13" ht="30" customHeight="1" x14ac:dyDescent="0.3">
      <c r="A3743" s="27">
        <v>268</v>
      </c>
      <c r="B3743" s="31">
        <v>44979</v>
      </c>
      <c r="C3743" s="31">
        <v>44910</v>
      </c>
      <c r="D3743" s="19" t="s">
        <v>1829</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57" t="s">
        <v>82</v>
      </c>
      <c r="K3743" s="51" t="str">
        <f ca="1">LeaveTracker[[#This Row],[Days]]&amp;" "&amp;LeaveTracker[[#This Row],[Type of Leave]]</f>
        <v>0 VL</v>
      </c>
      <c r="L3743" s="23">
        <f ca="1">NETWORKDAYS(LeaveTracker[[#This Row],[Start Date]],LeaveTracker[[#This Row],[End Date]],lstHolidays)</f>
        <v>0</v>
      </c>
      <c r="M3743" s="27"/>
    </row>
    <row r="3744" spans="1:13" ht="30" customHeight="1" x14ac:dyDescent="0.3">
      <c r="A3744" s="27">
        <f t="shared" si="33"/>
        <v>269</v>
      </c>
      <c r="B3744" s="31">
        <v>44979</v>
      </c>
      <c r="C3744" s="31">
        <v>44958</v>
      </c>
      <c r="D3744" s="19" t="s">
        <v>1886</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57" t="s">
        <v>81</v>
      </c>
      <c r="K3744" s="51" t="str">
        <f ca="1">LeaveTracker[[#This Row],[Days]]&amp;" "&amp;LeaveTracker[[#This Row],[Type of Leave]]</f>
        <v>1 SL</v>
      </c>
      <c r="L3744" s="23">
        <f ca="1">NETWORKDAYS(LeaveTracker[[#This Row],[Start Date]],LeaveTracker[[#This Row],[End Date]],lstHolidays)</f>
        <v>1</v>
      </c>
      <c r="M3744" s="27"/>
    </row>
    <row r="3745" spans="1:13" ht="30" customHeight="1" x14ac:dyDescent="0.3">
      <c r="A3745" s="27">
        <f t="shared" si="33"/>
        <v>270</v>
      </c>
      <c r="B3745" s="31">
        <v>44979</v>
      </c>
      <c r="C3745" s="31">
        <v>44951</v>
      </c>
      <c r="D3745" s="19" t="s">
        <v>1886</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57" t="s">
        <v>82</v>
      </c>
      <c r="K3745" s="51" t="str">
        <f ca="1">LeaveTracker[[#This Row],[Days]]&amp;" "&amp;LeaveTracker[[#This Row],[Type of Leave]]</f>
        <v>1 VL</v>
      </c>
      <c r="L3745" s="23">
        <f ca="1">NETWORKDAYS(LeaveTracker[[#This Row],[Start Date]],LeaveTracker[[#This Row],[End Date]],lstHolidays)</f>
        <v>1</v>
      </c>
      <c r="M3745" s="27"/>
    </row>
    <row r="3746" spans="1:13" ht="30" customHeight="1" x14ac:dyDescent="0.3">
      <c r="A3746" s="27">
        <f t="shared" si="33"/>
        <v>271</v>
      </c>
      <c r="B3746" s="31">
        <v>44979</v>
      </c>
      <c r="C3746" s="31">
        <v>44958</v>
      </c>
      <c r="D3746" s="19" t="s">
        <v>1886</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57" t="s">
        <v>82</v>
      </c>
      <c r="K3746" s="51" t="str">
        <f ca="1">LeaveTracker[[#This Row],[Days]]&amp;" "&amp;LeaveTracker[[#This Row],[Type of Leave]]</f>
        <v>1 VL</v>
      </c>
      <c r="L3746" s="23">
        <f ca="1">NETWORKDAYS(LeaveTracker[[#This Row],[Start Date]],LeaveTracker[[#This Row],[End Date]],lstHolidays)</f>
        <v>1</v>
      </c>
      <c r="M3746" s="27"/>
    </row>
    <row r="3747" spans="1:13" ht="30"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57" t="s">
        <v>81</v>
      </c>
      <c r="K3747" s="51" t="str">
        <f ca="1">LeaveTracker[[#This Row],[Days]]&amp;" "&amp;LeaveTracker[[#This Row],[Type of Leave]]</f>
        <v>1 SL</v>
      </c>
      <c r="L3747" s="23">
        <f ca="1">NETWORKDAYS(LeaveTracker[[#This Row],[Start Date]],LeaveTracker[[#This Row],[End Date]],lstHolidays)</f>
        <v>1</v>
      </c>
      <c r="M3747" s="27"/>
    </row>
    <row r="3748" spans="1:13" ht="30" customHeight="1" x14ac:dyDescent="0.3">
      <c r="A3748" s="27">
        <f t="shared" si="33"/>
        <v>273</v>
      </c>
      <c r="B3748" s="31">
        <v>44979</v>
      </c>
      <c r="C3748" s="31">
        <v>44907</v>
      </c>
      <c r="D3748" s="19" t="s">
        <v>2045</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57" t="s">
        <v>82</v>
      </c>
      <c r="K3748" s="51" t="str">
        <f ca="1">LeaveTracker[[#This Row],[Days]]&amp;" "&amp;LeaveTracker[[#This Row],[Type of Leave]]</f>
        <v>1 VL</v>
      </c>
      <c r="L3748" s="23">
        <f ca="1">NETWORKDAYS(LeaveTracker[[#This Row],[Start Date]],LeaveTracker[[#This Row],[End Date]],lstHolidays)</f>
        <v>1</v>
      </c>
      <c r="M3748" s="27"/>
    </row>
    <row r="3749" spans="1:13" ht="30" customHeight="1" x14ac:dyDescent="0.3">
      <c r="A3749" s="27">
        <f t="shared" si="33"/>
        <v>274</v>
      </c>
      <c r="B3749" s="31">
        <v>44979</v>
      </c>
      <c r="C3749" s="31">
        <v>44950</v>
      </c>
      <c r="D3749" s="19" t="s">
        <v>2079</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57" t="s">
        <v>82</v>
      </c>
      <c r="K3749" s="51" t="str">
        <f ca="1">LeaveTracker[[#This Row],[Days]]&amp;" "&amp;LeaveTracker[[#This Row],[Type of Leave]]</f>
        <v>9 VL</v>
      </c>
      <c r="L3749" s="23">
        <f ca="1">NETWORKDAYS(LeaveTracker[[#This Row],[Start Date]],LeaveTracker[[#This Row],[End Date]],lstHolidays)</f>
        <v>9</v>
      </c>
      <c r="M3749" s="27"/>
    </row>
    <row r="3750" spans="1:13" ht="30" customHeight="1" x14ac:dyDescent="0.3">
      <c r="A3750" s="27">
        <f t="shared" si="33"/>
        <v>275</v>
      </c>
      <c r="B3750" s="31">
        <v>44979</v>
      </c>
      <c r="C3750" s="31">
        <v>44949</v>
      </c>
      <c r="D3750" s="19" t="s">
        <v>1962</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57" t="s">
        <v>299</v>
      </c>
      <c r="J3750" s="43" t="s">
        <v>275</v>
      </c>
      <c r="K3750" s="51" t="str">
        <f ca="1">LeaveTracker[[#This Row],[Days]]&amp;" "&amp;LeaveTracker[[#This Row],[Type of Leave]]</f>
        <v>1 OTHER</v>
      </c>
      <c r="L3750" s="23">
        <f ca="1">NETWORKDAYS(LeaveTracker[[#This Row],[Start Date]],LeaveTracker[[#This Row],[End Date]],lstHolidays)</f>
        <v>1</v>
      </c>
      <c r="M3750" s="27"/>
    </row>
    <row r="3751" spans="1:13" ht="30" customHeight="1" x14ac:dyDescent="0.3">
      <c r="A3751" s="27">
        <f t="shared" si="33"/>
        <v>276</v>
      </c>
      <c r="B3751" s="31">
        <v>44979</v>
      </c>
      <c r="C3751" s="31">
        <v>45279</v>
      </c>
      <c r="D3751" s="19" t="s">
        <v>1962</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57" t="s">
        <v>82</v>
      </c>
      <c r="K3751" s="51" t="str">
        <f ca="1">LeaveTracker[[#This Row],[Days]]&amp;" "&amp;LeaveTracker[[#This Row],[Type of Leave]]</f>
        <v>0 VL</v>
      </c>
      <c r="L3751" s="23">
        <f ca="1">NETWORKDAYS(LeaveTracker[[#This Row],[Start Date]],LeaveTracker[[#This Row],[End Date]],lstHolidays)</f>
        <v>0</v>
      </c>
      <c r="M3751" s="27"/>
    </row>
    <row r="3752" spans="1:13" ht="30" customHeight="1" x14ac:dyDescent="0.3">
      <c r="A3752" s="27">
        <v>276</v>
      </c>
      <c r="B3752" s="31">
        <v>44979</v>
      </c>
      <c r="C3752" s="31">
        <v>45279</v>
      </c>
      <c r="D3752" s="19" t="s">
        <v>1962</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57" t="s">
        <v>82</v>
      </c>
      <c r="K3752" s="51" t="str">
        <f ca="1">LeaveTracker[[#This Row],[Days]]&amp;" "&amp;LeaveTracker[[#This Row],[Type of Leave]]</f>
        <v>2 VL</v>
      </c>
      <c r="L3752" s="23">
        <f ca="1">NETWORKDAYS(LeaveTracker[[#This Row],[Start Date]],LeaveTracker[[#This Row],[End Date]],lstHolidays)</f>
        <v>2</v>
      </c>
      <c r="M3752" s="27"/>
    </row>
    <row r="3753" spans="1:13" ht="30" customHeight="1" x14ac:dyDescent="0.3">
      <c r="A3753" s="27">
        <f t="shared" si="33"/>
        <v>277</v>
      </c>
      <c r="B3753" s="31">
        <v>44979</v>
      </c>
      <c r="C3753" s="31">
        <v>44958</v>
      </c>
      <c r="D3753" s="19" t="s">
        <v>1760</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57" t="s">
        <v>82</v>
      </c>
      <c r="K3753" s="51" t="str">
        <f ca="1">LeaveTracker[[#This Row],[Days]]&amp;" "&amp;LeaveTracker[[#This Row],[Type of Leave]]</f>
        <v>2 VL</v>
      </c>
      <c r="L3753" s="23">
        <f ca="1">NETWORKDAYS(LeaveTracker[[#This Row],[Start Date]],LeaveTracker[[#This Row],[End Date]],lstHolidays)</f>
        <v>2</v>
      </c>
      <c r="M3753" s="27"/>
    </row>
    <row r="3754" spans="1:13" ht="30" customHeight="1" x14ac:dyDescent="0.3">
      <c r="A3754" s="27">
        <f t="shared" si="33"/>
        <v>278</v>
      </c>
      <c r="B3754" s="31">
        <v>44979</v>
      </c>
      <c r="C3754" s="31">
        <v>44954</v>
      </c>
      <c r="D3754" s="19" t="s">
        <v>1920</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57" t="s">
        <v>81</v>
      </c>
      <c r="K3754" s="51" t="str">
        <f ca="1">LeaveTracker[[#This Row],[Days]]&amp;" "&amp;LeaveTracker[[#This Row],[Type of Leave]]</f>
        <v>2 SL</v>
      </c>
      <c r="L3754" s="23">
        <f ca="1">NETWORKDAYS(LeaveTracker[[#This Row],[Start Date]],LeaveTracker[[#This Row],[End Date]],lstHolidays)</f>
        <v>2</v>
      </c>
      <c r="M3754" s="27"/>
    </row>
    <row r="3755" spans="1:13" ht="30" customHeight="1" x14ac:dyDescent="0.3">
      <c r="A3755" s="27">
        <f t="shared" si="33"/>
        <v>279</v>
      </c>
      <c r="B3755" s="31">
        <v>44979</v>
      </c>
      <c r="C3755" s="31">
        <v>44877</v>
      </c>
      <c r="D3755" s="19" t="s">
        <v>1772</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57" t="s">
        <v>81</v>
      </c>
      <c r="K3755" s="51" t="str">
        <f ca="1">LeaveTracker[[#This Row],[Days]]&amp;" "&amp;LeaveTracker[[#This Row],[Type of Leave]]</f>
        <v>1 SL</v>
      </c>
      <c r="L3755" s="23">
        <f ca="1">NETWORKDAYS(LeaveTracker[[#This Row],[Start Date]],LeaveTracker[[#This Row],[End Date]],lstHolidays)</f>
        <v>1</v>
      </c>
      <c r="M3755" s="27"/>
    </row>
    <row r="3756" spans="1:13" ht="30" customHeight="1" x14ac:dyDescent="0.3">
      <c r="A3756" s="27">
        <f t="shared" si="33"/>
        <v>280</v>
      </c>
      <c r="B3756" s="31">
        <v>44979</v>
      </c>
      <c r="C3756" s="31">
        <v>44877</v>
      </c>
      <c r="D3756" s="19" t="s">
        <v>1772</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57" t="s">
        <v>82</v>
      </c>
      <c r="K3756" s="51" t="str">
        <f ca="1">LeaveTracker[[#This Row],[Days]]&amp;" "&amp;LeaveTracker[[#This Row],[Type of Leave]]</f>
        <v>1 VL</v>
      </c>
      <c r="L3756" s="23">
        <f ca="1">NETWORKDAYS(LeaveTracker[[#This Row],[Start Date]],LeaveTracker[[#This Row],[End Date]],lstHolidays)</f>
        <v>1</v>
      </c>
      <c r="M3756" s="27"/>
    </row>
    <row r="3757" spans="1:13" ht="30" customHeight="1" x14ac:dyDescent="0.3">
      <c r="A3757" s="27">
        <v>280</v>
      </c>
      <c r="B3757" s="31">
        <v>44979</v>
      </c>
      <c r="C3757" s="31">
        <v>44877</v>
      </c>
      <c r="D3757" s="19" t="s">
        <v>1772</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57" t="s">
        <v>82</v>
      </c>
      <c r="K3757" s="51" t="str">
        <f ca="1">LeaveTracker[[#This Row],[Days]]&amp;" "&amp;LeaveTracker[[#This Row],[Type of Leave]]</f>
        <v>2 VL</v>
      </c>
      <c r="L3757" s="23">
        <f ca="1">NETWORKDAYS(LeaveTracker[[#This Row],[Start Date]],LeaveTracker[[#This Row],[End Date]],lstHolidays)</f>
        <v>2</v>
      </c>
      <c r="M3757" s="27"/>
    </row>
    <row r="3758" spans="1:13" ht="30" customHeight="1" x14ac:dyDescent="0.3">
      <c r="A3758" s="27">
        <f t="shared" si="33"/>
        <v>281</v>
      </c>
      <c r="B3758" s="31">
        <v>44979</v>
      </c>
      <c r="C3758" s="31">
        <v>44877</v>
      </c>
      <c r="D3758" s="19" t="s">
        <v>1853</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57" t="s">
        <v>299</v>
      </c>
      <c r="J3758" s="43" t="s">
        <v>1770</v>
      </c>
      <c r="K3758" s="51" t="str">
        <f ca="1">LeaveTracker[[#This Row],[Days]]&amp;" "&amp;LeaveTracker[[#This Row],[Type of Leave]]</f>
        <v>1 OTHER</v>
      </c>
      <c r="L3758" s="23">
        <f ca="1">NETWORKDAYS(LeaveTracker[[#This Row],[Start Date]],LeaveTracker[[#This Row],[End Date]],lstHolidays)</f>
        <v>1</v>
      </c>
      <c r="M3758" s="27"/>
    </row>
    <row r="3759" spans="1:13" ht="30" customHeight="1" x14ac:dyDescent="0.3">
      <c r="A3759" s="27">
        <v>281</v>
      </c>
      <c r="B3759" s="31">
        <v>44979</v>
      </c>
      <c r="C3759" s="31">
        <v>44877</v>
      </c>
      <c r="D3759" s="19" t="s">
        <v>1853</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57" t="s">
        <v>299</v>
      </c>
      <c r="J3759" s="43" t="s">
        <v>1770</v>
      </c>
      <c r="K3759" s="51" t="str">
        <f ca="1">LeaveTracker[[#This Row],[Days]]&amp;" "&amp;LeaveTracker[[#This Row],[Type of Leave]]</f>
        <v>0 OTHER</v>
      </c>
      <c r="L3759" s="23">
        <f ca="1">NETWORKDAYS(LeaveTracker[[#This Row],[Start Date]],LeaveTracker[[#This Row],[End Date]],lstHolidays)</f>
        <v>0</v>
      </c>
      <c r="M3759" s="27"/>
    </row>
    <row r="3760" spans="1:13" ht="30" customHeight="1" x14ac:dyDescent="0.3">
      <c r="A3760" s="27">
        <f t="shared" si="33"/>
        <v>282</v>
      </c>
      <c r="B3760" s="31">
        <v>44979</v>
      </c>
      <c r="C3760" s="31">
        <v>44887</v>
      </c>
      <c r="D3760" s="19" t="s">
        <v>1805</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57" t="s">
        <v>81</v>
      </c>
      <c r="K3760" s="51" t="str">
        <f ca="1">LeaveTracker[[#This Row],[Days]]&amp;" "&amp;LeaveTracker[[#This Row],[Type of Leave]]</f>
        <v>1 SL</v>
      </c>
      <c r="L3760" s="23">
        <f ca="1">NETWORKDAYS(LeaveTracker[[#This Row],[Start Date]],LeaveTracker[[#This Row],[End Date]],lstHolidays)</f>
        <v>1</v>
      </c>
      <c r="M3760" s="27"/>
    </row>
    <row r="3761" spans="1:13" ht="30" customHeight="1" x14ac:dyDescent="0.3">
      <c r="A3761" s="27">
        <f t="shared" si="33"/>
        <v>283</v>
      </c>
      <c r="B3761" s="31">
        <v>44979</v>
      </c>
      <c r="C3761" s="31">
        <v>44887</v>
      </c>
      <c r="D3761" s="19" t="s">
        <v>1805</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57" t="s">
        <v>82</v>
      </c>
      <c r="K3761" s="51" t="str">
        <f ca="1">LeaveTracker[[#This Row],[Days]]&amp;" "&amp;LeaveTracker[[#This Row],[Type of Leave]]</f>
        <v>1 VL</v>
      </c>
      <c r="L3761" s="23">
        <f ca="1">NETWORKDAYS(LeaveTracker[[#This Row],[Start Date]],LeaveTracker[[#This Row],[End Date]],lstHolidays)</f>
        <v>1</v>
      </c>
      <c r="M3761" s="27"/>
    </row>
    <row r="3762" spans="1:13" ht="30" customHeight="1" x14ac:dyDescent="0.3">
      <c r="A3762" s="27">
        <v>283</v>
      </c>
      <c r="B3762" s="31">
        <v>44979</v>
      </c>
      <c r="C3762" s="31">
        <v>44887</v>
      </c>
      <c r="D3762" s="19" t="s">
        <v>1805</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57" t="s">
        <v>82</v>
      </c>
      <c r="K3762" s="51" t="str">
        <f ca="1">LeaveTracker[[#This Row],[Days]]&amp;" "&amp;LeaveTracker[[#This Row],[Type of Leave]]</f>
        <v>1 VL</v>
      </c>
      <c r="L3762" s="23">
        <f ca="1">NETWORKDAYS(LeaveTracker[[#This Row],[Start Date]],LeaveTracker[[#This Row],[End Date]],lstHolidays)</f>
        <v>1</v>
      </c>
      <c r="M3762" s="27"/>
    </row>
    <row r="3763" spans="1:13" ht="30" customHeight="1" x14ac:dyDescent="0.3">
      <c r="A3763" s="27">
        <f t="shared" si="33"/>
        <v>284</v>
      </c>
      <c r="B3763" s="31">
        <v>44979</v>
      </c>
      <c r="C3763" s="31">
        <v>44887</v>
      </c>
      <c r="D3763" s="19" t="s">
        <v>1776</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57" t="s">
        <v>81</v>
      </c>
      <c r="K3763" s="51" t="str">
        <f ca="1">LeaveTracker[[#This Row],[Days]]&amp;" "&amp;LeaveTracker[[#This Row],[Type of Leave]]</f>
        <v>1 SL</v>
      </c>
      <c r="L3763" s="23">
        <f ca="1">NETWORKDAYS(LeaveTracker[[#This Row],[Start Date]],LeaveTracker[[#This Row],[End Date]],lstHolidays)</f>
        <v>1</v>
      </c>
      <c r="M3763" s="27"/>
    </row>
    <row r="3764" spans="1:13" ht="30" customHeight="1" x14ac:dyDescent="0.3">
      <c r="A3764" s="27">
        <f t="shared" si="33"/>
        <v>285</v>
      </c>
      <c r="B3764" s="31">
        <v>44979</v>
      </c>
      <c r="C3764" s="31">
        <v>44881</v>
      </c>
      <c r="D3764" s="19" t="s">
        <v>2083</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57" t="s">
        <v>82</v>
      </c>
      <c r="K3764" s="51" t="str">
        <f ca="1">LeaveTracker[[#This Row],[Days]]&amp;" "&amp;LeaveTracker[[#This Row],[Type of Leave]]</f>
        <v>2 VL</v>
      </c>
      <c r="L3764" s="23">
        <f ca="1">NETWORKDAYS(LeaveTracker[[#This Row],[Start Date]],LeaveTracker[[#This Row],[End Date]],lstHolidays)</f>
        <v>2</v>
      </c>
      <c r="M3764" s="27"/>
    </row>
    <row r="3765" spans="1:13" ht="30" customHeight="1" x14ac:dyDescent="0.3">
      <c r="A3765" s="27">
        <v>285</v>
      </c>
      <c r="B3765" s="31">
        <v>44979</v>
      </c>
      <c r="C3765" s="31">
        <v>44881</v>
      </c>
      <c r="D3765" s="19" t="s">
        <v>2083</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57" t="s">
        <v>82</v>
      </c>
      <c r="K3765" s="51" t="str">
        <f ca="1">LeaveTracker[[#This Row],[Days]]&amp;" "&amp;LeaveTracker[[#This Row],[Type of Leave]]</f>
        <v>2 VL</v>
      </c>
      <c r="L3765" s="23">
        <f ca="1">NETWORKDAYS(LeaveTracker[[#This Row],[Start Date]],LeaveTracker[[#This Row],[End Date]],lstHolidays)</f>
        <v>2</v>
      </c>
      <c r="M3765" s="27"/>
    </row>
    <row r="3766" spans="1:13" ht="30" customHeight="1" x14ac:dyDescent="0.3">
      <c r="A3766" s="27">
        <f t="shared" si="33"/>
        <v>286</v>
      </c>
      <c r="B3766" s="31">
        <v>44979</v>
      </c>
      <c r="C3766" s="31">
        <v>44881</v>
      </c>
      <c r="D3766" s="19" t="s">
        <v>1042</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57" t="s">
        <v>299</v>
      </c>
      <c r="J3766" s="43" t="s">
        <v>1770</v>
      </c>
      <c r="K3766" s="51" t="str">
        <f ca="1">LeaveTracker[[#This Row],[Days]]&amp;" "&amp;LeaveTracker[[#This Row],[Type of Leave]]</f>
        <v>1 OTHER</v>
      </c>
      <c r="L3766" s="23">
        <f ca="1">NETWORKDAYS(LeaveTracker[[#This Row],[Start Date]],LeaveTracker[[#This Row],[End Date]],lstHolidays)</f>
        <v>1</v>
      </c>
      <c r="M3766" s="27"/>
    </row>
    <row r="3767" spans="1:13" ht="30" customHeight="1" x14ac:dyDescent="0.3">
      <c r="A3767" s="27">
        <f t="shared" si="33"/>
        <v>287</v>
      </c>
      <c r="B3767" s="31">
        <v>44979</v>
      </c>
      <c r="C3767" s="31">
        <v>44876</v>
      </c>
      <c r="D3767" s="19" t="s">
        <v>325</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57" t="s">
        <v>82</v>
      </c>
      <c r="K3767" s="51" t="str">
        <f ca="1">LeaveTracker[[#This Row],[Days]]&amp;" "&amp;LeaveTracker[[#This Row],[Type of Leave]]</f>
        <v>2 VL</v>
      </c>
      <c r="L3767" s="23">
        <f ca="1">NETWORKDAYS(LeaveTracker[[#This Row],[Start Date]],LeaveTracker[[#This Row],[End Date]],lstHolidays)</f>
        <v>2</v>
      </c>
      <c r="M3767" s="27"/>
    </row>
    <row r="3768" spans="1:13" ht="30" customHeight="1" x14ac:dyDescent="0.3">
      <c r="A3768" s="27">
        <f t="shared" si="33"/>
        <v>288</v>
      </c>
      <c r="B3768" s="31">
        <v>44979</v>
      </c>
      <c r="C3768" s="31">
        <v>44922</v>
      </c>
      <c r="D3768" s="19" t="s">
        <v>1829</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57" t="s">
        <v>299</v>
      </c>
      <c r="J3768" s="43" t="s">
        <v>1770</v>
      </c>
      <c r="K3768" s="51" t="str">
        <f ca="1">LeaveTracker[[#This Row],[Days]]&amp;" "&amp;LeaveTracker[[#This Row],[Type of Leave]]</f>
        <v>1 OTHER</v>
      </c>
      <c r="L3768" s="23">
        <f ca="1">NETWORKDAYS(LeaveTracker[[#This Row],[Start Date]],LeaveTracker[[#This Row],[End Date]],lstHolidays)</f>
        <v>1</v>
      </c>
      <c r="M3768" s="27"/>
    </row>
    <row r="3769" spans="1:13" ht="30" customHeight="1" x14ac:dyDescent="0.3">
      <c r="A3769" s="27">
        <f t="shared" si="33"/>
        <v>289</v>
      </c>
      <c r="B3769" s="31">
        <v>44979</v>
      </c>
      <c r="C3769" s="31">
        <v>44907</v>
      </c>
      <c r="D3769" s="19" t="s">
        <v>1741</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57" t="s">
        <v>81</v>
      </c>
      <c r="K3769" s="51" t="str">
        <f ca="1">LeaveTracker[[#This Row],[Days]]&amp;" "&amp;LeaveTracker[[#This Row],[Type of Leave]]</f>
        <v>-2 SL</v>
      </c>
      <c r="L3769" s="23">
        <f ca="1">NETWORKDAYS(LeaveTracker[[#This Row],[Start Date]],LeaveTracker[[#This Row],[End Date]],lstHolidays)</f>
        <v>-2</v>
      </c>
      <c r="M3769" s="27"/>
    </row>
    <row r="3770" spans="1:13" ht="30" customHeight="1" x14ac:dyDescent="0.3">
      <c r="A3770" s="27">
        <v>289</v>
      </c>
      <c r="B3770" s="31">
        <v>44979</v>
      </c>
      <c r="C3770" s="31">
        <v>44907</v>
      </c>
      <c r="D3770" s="19" t="s">
        <v>1741</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57" t="s">
        <v>81</v>
      </c>
      <c r="K3770" s="51" t="str">
        <f ca="1">LeaveTracker[[#This Row],[Days]]&amp;" "&amp;LeaveTracker[[#This Row],[Type of Leave]]</f>
        <v>-2 SL</v>
      </c>
      <c r="L3770" s="23">
        <f ca="1">NETWORKDAYS(LeaveTracker[[#This Row],[Start Date]],LeaveTracker[[#This Row],[End Date]],lstHolidays)</f>
        <v>-2</v>
      </c>
      <c r="M3770" s="27"/>
    </row>
    <row r="3771" spans="1:13" ht="30" customHeight="1" x14ac:dyDescent="0.3">
      <c r="A3771" s="27">
        <f t="shared" si="33"/>
        <v>290</v>
      </c>
      <c r="B3771" s="31">
        <v>44979</v>
      </c>
      <c r="C3771" s="31">
        <v>44908</v>
      </c>
      <c r="D3771" s="19" t="s">
        <v>1741</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57" t="s">
        <v>299</v>
      </c>
      <c r="J3771" s="43" t="s">
        <v>300</v>
      </c>
      <c r="K3771" s="51" t="str">
        <f ca="1">LeaveTracker[[#This Row],[Days]]&amp;" "&amp;LeaveTracker[[#This Row],[Type of Leave]]</f>
        <v>1 OTHER</v>
      </c>
      <c r="L3771" s="23">
        <f ca="1">NETWORKDAYS(LeaveTracker[[#This Row],[Start Date]],LeaveTracker[[#This Row],[End Date]],lstHolidays)</f>
        <v>1</v>
      </c>
      <c r="M3771" s="27"/>
    </row>
    <row r="3772" spans="1:13" ht="30" customHeight="1" x14ac:dyDescent="0.3">
      <c r="A3772" s="27">
        <f t="shared" si="33"/>
        <v>291</v>
      </c>
      <c r="B3772" s="31">
        <v>44979</v>
      </c>
      <c r="C3772" s="31">
        <v>44930</v>
      </c>
      <c r="D3772" s="19" t="s">
        <v>1741</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57" t="s">
        <v>81</v>
      </c>
      <c r="K3772" s="51" t="str">
        <f ca="1">LeaveTracker[[#This Row],[Days]]&amp;" "&amp;LeaveTracker[[#This Row],[Type of Leave]]</f>
        <v>2 SL</v>
      </c>
      <c r="L3772" s="23">
        <f ca="1">NETWORKDAYS(LeaveTracker[[#This Row],[Start Date]],LeaveTracker[[#This Row],[End Date]],lstHolidays)</f>
        <v>2</v>
      </c>
      <c r="M3772" s="27"/>
    </row>
    <row r="3773" spans="1:13" ht="30" customHeight="1" x14ac:dyDescent="0.3">
      <c r="A3773" s="27">
        <v>291</v>
      </c>
      <c r="B3773" s="31">
        <v>44979</v>
      </c>
      <c r="C3773" s="31">
        <v>44930</v>
      </c>
      <c r="D3773" s="19" t="s">
        <v>1741</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57" t="s">
        <v>81</v>
      </c>
      <c r="K3773" s="51" t="str">
        <f ca="1">LeaveTracker[[#This Row],[Days]]&amp;" "&amp;LeaveTracker[[#This Row],[Type of Leave]]</f>
        <v>1 SL</v>
      </c>
      <c r="L3773" s="23">
        <f ca="1">NETWORKDAYS(LeaveTracker[[#This Row],[Start Date]],LeaveTracker[[#This Row],[End Date]],lstHolidays)</f>
        <v>1</v>
      </c>
      <c r="M3773" s="27"/>
    </row>
    <row r="3774" spans="1:13" ht="30" customHeight="1" x14ac:dyDescent="0.3">
      <c r="A3774" s="27">
        <f t="shared" si="33"/>
        <v>292</v>
      </c>
      <c r="B3774" s="31">
        <v>44979</v>
      </c>
      <c r="C3774" s="31">
        <v>44960</v>
      </c>
      <c r="D3774" s="19" t="s">
        <v>1811</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57" t="s">
        <v>82</v>
      </c>
      <c r="K3774" s="51" t="str">
        <f ca="1">LeaveTracker[[#This Row],[Days]]&amp;" "&amp;LeaveTracker[[#This Row],[Type of Leave]]</f>
        <v>1 VL</v>
      </c>
      <c r="L3774" s="23">
        <f ca="1">NETWORKDAYS(LeaveTracker[[#This Row],[Start Date]],LeaveTracker[[#This Row],[End Date]],lstHolidays)</f>
        <v>1</v>
      </c>
      <c r="M3774" s="27"/>
    </row>
    <row r="3775" spans="1:13" ht="30" customHeight="1" x14ac:dyDescent="0.3">
      <c r="A3775" s="27">
        <f t="shared" si="33"/>
        <v>293</v>
      </c>
      <c r="B3775" s="31">
        <v>44979</v>
      </c>
      <c r="C3775" s="31">
        <v>44930</v>
      </c>
      <c r="D3775" s="19" t="s">
        <v>1960</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57" t="s">
        <v>82</v>
      </c>
      <c r="K3775" s="51" t="str">
        <f ca="1">LeaveTracker[[#This Row],[Days]]&amp;" "&amp;LeaveTracker[[#This Row],[Type of Leave]]</f>
        <v>5 VL</v>
      </c>
      <c r="L3775" s="23">
        <f ca="1">NETWORKDAYS(LeaveTracker[[#This Row],[Start Date]],LeaveTracker[[#This Row],[End Date]],lstHolidays)</f>
        <v>5</v>
      </c>
      <c r="M3775" s="27"/>
    </row>
    <row r="3776" spans="1:13" ht="30" customHeight="1" x14ac:dyDescent="0.3">
      <c r="A3776" s="27">
        <f t="shared" si="33"/>
        <v>294</v>
      </c>
      <c r="B3776" s="31">
        <v>44979</v>
      </c>
      <c r="C3776" s="31">
        <v>44929</v>
      </c>
      <c r="D3776" s="19" t="s">
        <v>448</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57" t="s">
        <v>81</v>
      </c>
      <c r="K3776" s="51" t="str">
        <f ca="1">LeaveTracker[[#This Row],[Days]]&amp;" "&amp;LeaveTracker[[#This Row],[Type of Leave]]</f>
        <v>2 SL</v>
      </c>
      <c r="L3776" s="23">
        <f ca="1">NETWORKDAYS(LeaveTracker[[#This Row],[Start Date]],LeaveTracker[[#This Row],[End Date]],lstHolidays)</f>
        <v>2</v>
      </c>
      <c r="M3776" s="27"/>
    </row>
    <row r="3777" spans="1:13" ht="30" customHeight="1" x14ac:dyDescent="0.3">
      <c r="A3777" s="27">
        <f t="shared" si="33"/>
        <v>295</v>
      </c>
      <c r="B3777" s="31">
        <v>44979</v>
      </c>
      <c r="C3777" s="31">
        <v>44916</v>
      </c>
      <c r="D3777" s="19" t="s">
        <v>1900</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57" t="s">
        <v>82</v>
      </c>
      <c r="K3777" s="51" t="str">
        <f ca="1">LeaveTracker[[#This Row],[Days]]&amp;" "&amp;LeaveTracker[[#This Row],[Type of Leave]]</f>
        <v>4 VL</v>
      </c>
      <c r="L3777" s="23">
        <f ca="1">NETWORKDAYS(LeaveTracker[[#This Row],[Start Date]],LeaveTracker[[#This Row],[End Date]],lstHolidays)</f>
        <v>4</v>
      </c>
      <c r="M3777" s="27"/>
    </row>
    <row r="3778" spans="1:13" ht="30" customHeight="1" x14ac:dyDescent="0.3">
      <c r="A3778" s="27">
        <f t="shared" si="33"/>
        <v>296</v>
      </c>
      <c r="B3778" s="31">
        <v>44979</v>
      </c>
      <c r="C3778" s="31">
        <v>44939</v>
      </c>
      <c r="D3778" s="19" t="s">
        <v>1900</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57" t="s">
        <v>81</v>
      </c>
      <c r="K3778" s="51" t="str">
        <f ca="1">LeaveTracker[[#This Row],[Days]]&amp;" "&amp;LeaveTracker[[#This Row],[Type of Leave]]</f>
        <v>2 SL</v>
      </c>
      <c r="L3778" s="23">
        <f ca="1">NETWORKDAYS(LeaveTracker[[#This Row],[Start Date]],LeaveTracker[[#This Row],[End Date]],lstHolidays)</f>
        <v>2</v>
      </c>
      <c r="M3778" s="27"/>
    </row>
    <row r="3779" spans="1:13" ht="30" customHeight="1" x14ac:dyDescent="0.3">
      <c r="A3779" s="27">
        <f t="shared" si="33"/>
        <v>297</v>
      </c>
      <c r="B3779" s="31">
        <v>44979</v>
      </c>
      <c r="C3779" s="31">
        <v>44964</v>
      </c>
      <c r="D3779" s="19" t="s">
        <v>1754</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57" t="s">
        <v>82</v>
      </c>
      <c r="K3779" s="51" t="str">
        <f ca="1">LeaveTracker[[#This Row],[Days]]&amp;" "&amp;LeaveTracker[[#This Row],[Type of Leave]]</f>
        <v>2 VL</v>
      </c>
      <c r="L3779" s="23">
        <f ca="1">NETWORKDAYS(LeaveTracker[[#This Row],[Start Date]],LeaveTracker[[#This Row],[End Date]],lstHolidays)</f>
        <v>2</v>
      </c>
      <c r="M3779" s="27"/>
    </row>
    <row r="3780" spans="1:13" ht="30" customHeight="1" x14ac:dyDescent="0.3">
      <c r="A3780" s="27">
        <f t="shared" si="33"/>
        <v>298</v>
      </c>
      <c r="B3780" s="31">
        <v>44979</v>
      </c>
      <c r="C3780" s="31">
        <v>44958</v>
      </c>
      <c r="D3780" s="19" t="s">
        <v>1751</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57" t="s">
        <v>81</v>
      </c>
      <c r="K3780" s="51" t="str">
        <f ca="1">LeaveTracker[[#This Row],[Days]]&amp;" "&amp;LeaveTracker[[#This Row],[Type of Leave]]</f>
        <v>1 SL</v>
      </c>
      <c r="L3780" s="23">
        <f ca="1">NETWORKDAYS(LeaveTracker[[#This Row],[Start Date]],LeaveTracker[[#This Row],[End Date]],lstHolidays)</f>
        <v>1</v>
      </c>
      <c r="M3780" s="27"/>
    </row>
    <row r="3781" spans="1:13" ht="30" customHeight="1" x14ac:dyDescent="0.3">
      <c r="A3781" s="27">
        <f t="shared" si="33"/>
        <v>299</v>
      </c>
      <c r="B3781" s="31">
        <v>44979</v>
      </c>
      <c r="C3781" s="31">
        <v>44973</v>
      </c>
      <c r="D3781" s="19" t="s">
        <v>1943</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57" t="s">
        <v>82</v>
      </c>
      <c r="K3781" s="51" t="str">
        <f ca="1">LeaveTracker[[#This Row],[Days]]&amp;" "&amp;LeaveTracker[[#This Row],[Type of Leave]]</f>
        <v>5 VL</v>
      </c>
      <c r="L3781" s="23">
        <f ca="1">NETWORKDAYS(LeaveTracker[[#This Row],[Start Date]],LeaveTracker[[#This Row],[End Date]],lstHolidays)</f>
        <v>5</v>
      </c>
      <c r="M3781" s="27"/>
    </row>
    <row r="3782" spans="1:13" ht="30" customHeight="1" x14ac:dyDescent="0.3">
      <c r="A3782" s="27">
        <f t="shared" si="33"/>
        <v>300</v>
      </c>
      <c r="B3782" s="31">
        <v>44979</v>
      </c>
      <c r="C3782" s="31">
        <v>44945</v>
      </c>
      <c r="D3782" s="19" t="s">
        <v>1955</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57" t="s">
        <v>81</v>
      </c>
      <c r="K3782" s="51" t="str">
        <f ca="1">LeaveTracker[[#This Row],[Days]]&amp;" "&amp;LeaveTracker[[#This Row],[Type of Leave]]</f>
        <v>3 SL</v>
      </c>
      <c r="L3782" s="23">
        <f ca="1">NETWORKDAYS(LeaveTracker[[#This Row],[Start Date]],LeaveTracker[[#This Row],[End Date]],lstHolidays)</f>
        <v>3</v>
      </c>
      <c r="M3782" s="27"/>
    </row>
    <row r="3783" spans="1:13" ht="30" customHeight="1" x14ac:dyDescent="0.3">
      <c r="A3783" s="27">
        <f t="shared" si="33"/>
        <v>301</v>
      </c>
      <c r="B3783" s="31">
        <v>44979</v>
      </c>
      <c r="C3783" s="31">
        <v>44945</v>
      </c>
      <c r="D3783" s="19" t="s">
        <v>1741</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57" t="s">
        <v>81</v>
      </c>
      <c r="K3783" s="51" t="str">
        <f ca="1">LeaveTracker[[#This Row],[Days]]&amp;" "&amp;LeaveTracker[[#This Row],[Type of Leave]]</f>
        <v>1 SL</v>
      </c>
      <c r="L3783" s="23">
        <f ca="1">NETWORKDAYS(LeaveTracker[[#This Row],[Start Date]],LeaveTracker[[#This Row],[End Date]],lstHolidays)</f>
        <v>1</v>
      </c>
      <c r="M3783" s="27"/>
    </row>
    <row r="3784" spans="1:13" ht="30" customHeight="1" x14ac:dyDescent="0.3">
      <c r="A3784" s="27">
        <f t="shared" si="33"/>
        <v>302</v>
      </c>
      <c r="B3784" s="31">
        <v>44979</v>
      </c>
      <c r="C3784" s="31">
        <v>44915</v>
      </c>
      <c r="D3784" s="19" t="s">
        <v>1741</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57" t="s">
        <v>82</v>
      </c>
      <c r="K3784" s="51" t="str">
        <f ca="1">LeaveTracker[[#This Row],[Days]]&amp;" "&amp;LeaveTracker[[#This Row],[Type of Leave]]</f>
        <v>2 VL</v>
      </c>
      <c r="L3784" s="23">
        <f ca="1">NETWORKDAYS(LeaveTracker[[#This Row],[Start Date]],LeaveTracker[[#This Row],[End Date]],lstHolidays)</f>
        <v>2</v>
      </c>
      <c r="M3784" s="27"/>
    </row>
    <row r="3785" spans="1:13" ht="30" customHeight="1" x14ac:dyDescent="0.3">
      <c r="A3785" s="27">
        <f t="shared" si="33"/>
        <v>303</v>
      </c>
      <c r="B3785" s="31">
        <v>44979</v>
      </c>
      <c r="C3785" s="31">
        <v>44922</v>
      </c>
      <c r="D3785" s="19" t="s">
        <v>1829</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57" t="s">
        <v>82</v>
      </c>
      <c r="K3785" s="51" t="str">
        <f ca="1">LeaveTracker[[#This Row],[Days]]&amp;" "&amp;LeaveTracker[[#This Row],[Type of Leave]]</f>
        <v>1 VL</v>
      </c>
      <c r="L3785" s="23">
        <f ca="1">NETWORKDAYS(LeaveTracker[[#This Row],[Start Date]],LeaveTracker[[#This Row],[End Date]],lstHolidays)</f>
        <v>1</v>
      </c>
      <c r="M3785" s="27"/>
    </row>
    <row r="3786" spans="1:13" ht="30" customHeight="1" x14ac:dyDescent="0.3">
      <c r="A3786" s="27">
        <v>303</v>
      </c>
      <c r="B3786" s="31">
        <v>44979</v>
      </c>
      <c r="C3786" s="31">
        <v>44922</v>
      </c>
      <c r="D3786" s="19" t="s">
        <v>1829</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57" t="s">
        <v>82</v>
      </c>
      <c r="K3786" s="51" t="str">
        <f ca="1">LeaveTracker[[#This Row],[Days]]&amp;" "&amp;LeaveTracker[[#This Row],[Type of Leave]]</f>
        <v>1 VL</v>
      </c>
      <c r="L3786" s="23">
        <f ca="1">NETWORKDAYS(LeaveTracker[[#This Row],[Start Date]],LeaveTracker[[#This Row],[End Date]],lstHolidays)</f>
        <v>1</v>
      </c>
      <c r="M3786" s="27"/>
    </row>
    <row r="3787" spans="1:13" ht="30" customHeight="1" x14ac:dyDescent="0.3">
      <c r="A3787" s="27">
        <v>303</v>
      </c>
      <c r="B3787" s="31">
        <v>44979</v>
      </c>
      <c r="C3787" s="31">
        <v>44922</v>
      </c>
      <c r="D3787" s="19" t="s">
        <v>1829</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57" t="s">
        <v>82</v>
      </c>
      <c r="K3787" s="51" t="str">
        <f ca="1">LeaveTracker[[#This Row],[Days]]&amp;" "&amp;LeaveTracker[[#This Row],[Type of Leave]]</f>
        <v>1 VL</v>
      </c>
      <c r="L3787" s="23">
        <f ca="1">NETWORKDAYS(LeaveTracker[[#This Row],[Start Date]],LeaveTracker[[#This Row],[End Date]],lstHolidays)</f>
        <v>1</v>
      </c>
      <c r="M3787" s="27"/>
    </row>
    <row r="3788" spans="1:13" ht="30" customHeight="1" x14ac:dyDescent="0.3">
      <c r="A3788" s="27">
        <f t="shared" si="33"/>
        <v>304</v>
      </c>
      <c r="B3788" s="31">
        <v>44979</v>
      </c>
      <c r="C3788" s="31">
        <v>44886</v>
      </c>
      <c r="D3788" s="19" t="s">
        <v>1959</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57" t="s">
        <v>82</v>
      </c>
      <c r="K3788" s="51" t="str">
        <f ca="1">LeaveTracker[[#This Row],[Days]]&amp;" "&amp;LeaveTracker[[#This Row],[Type of Leave]]</f>
        <v>0 VL</v>
      </c>
      <c r="L3788" s="23">
        <f ca="1">NETWORKDAYS(LeaveTracker[[#This Row],[Start Date]],LeaveTracker[[#This Row],[End Date]],lstHolidays)</f>
        <v>0</v>
      </c>
      <c r="M3788" s="27"/>
    </row>
    <row r="3789" spans="1:13" ht="30" customHeight="1" x14ac:dyDescent="0.3">
      <c r="A3789" s="27">
        <v>304</v>
      </c>
      <c r="B3789" s="31">
        <v>44979</v>
      </c>
      <c r="C3789" s="31">
        <v>44886</v>
      </c>
      <c r="D3789" s="19" t="s">
        <v>1959</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57" t="s">
        <v>82</v>
      </c>
      <c r="K3789" s="51" t="str">
        <f ca="1">LeaveTracker[[#This Row],[Days]]&amp;" "&amp;LeaveTracker[[#This Row],[Type of Leave]]</f>
        <v>1 VL</v>
      </c>
      <c r="L3789" s="23">
        <f ca="1">NETWORKDAYS(LeaveTracker[[#This Row],[Start Date]],LeaveTracker[[#This Row],[End Date]],lstHolidays)</f>
        <v>1</v>
      </c>
      <c r="M3789" s="27"/>
    </row>
    <row r="3790" spans="1:13" ht="30" customHeight="1" x14ac:dyDescent="0.3">
      <c r="A3790" s="27">
        <f t="shared" si="33"/>
        <v>305</v>
      </c>
      <c r="B3790" s="31">
        <v>44979</v>
      </c>
      <c r="C3790" s="31">
        <v>44886</v>
      </c>
      <c r="D3790" s="19" t="s">
        <v>1959</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57" t="s">
        <v>299</v>
      </c>
      <c r="J3790" s="43" t="s">
        <v>1770</v>
      </c>
      <c r="K3790" s="51" t="str">
        <f ca="1">LeaveTracker[[#This Row],[Days]]&amp;" "&amp;LeaveTracker[[#This Row],[Type of Leave]]</f>
        <v>1 OTHER</v>
      </c>
      <c r="L3790" s="23">
        <f ca="1">NETWORKDAYS(LeaveTracker[[#This Row],[Start Date]],LeaveTracker[[#This Row],[End Date]],lstHolidays)</f>
        <v>1</v>
      </c>
      <c r="M3790" s="27"/>
    </row>
    <row r="3791" spans="1:13" ht="30" customHeight="1" x14ac:dyDescent="0.3">
      <c r="A3791" s="27">
        <f t="shared" si="33"/>
        <v>306</v>
      </c>
      <c r="B3791" s="31">
        <v>44979</v>
      </c>
      <c r="C3791" s="31">
        <v>44877</v>
      </c>
      <c r="D3791" s="19" t="s">
        <v>1842</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57"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customHeight="1" x14ac:dyDescent="0.3">
      <c r="A3792" s="27">
        <f t="shared" si="33"/>
        <v>307</v>
      </c>
      <c r="B3792" s="31">
        <v>44979</v>
      </c>
      <c r="C3792" s="31">
        <v>44964</v>
      </c>
      <c r="D3792" s="19" t="s">
        <v>1854</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57" t="s">
        <v>81</v>
      </c>
      <c r="K3792" s="51" t="str">
        <f ca="1">LeaveTracker[[#This Row],[Days]]&amp;" "&amp;LeaveTracker[[#This Row],[Type of Leave]]</f>
        <v>1 SL</v>
      </c>
      <c r="L3792" s="23">
        <f ca="1">NETWORKDAYS(LeaveTracker[[#This Row],[Start Date]],LeaveTracker[[#This Row],[End Date]],lstHolidays)</f>
        <v>1</v>
      </c>
      <c r="M3792" s="27"/>
    </row>
    <row r="3793" spans="1:13" ht="30" customHeight="1" x14ac:dyDescent="0.3">
      <c r="A3793" s="27">
        <f t="shared" si="33"/>
        <v>308</v>
      </c>
      <c r="B3793" s="31">
        <v>44979</v>
      </c>
      <c r="C3793" s="31">
        <v>44964</v>
      </c>
      <c r="D3793" s="19" t="s">
        <v>1854</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57" t="s">
        <v>82</v>
      </c>
      <c r="K3793" s="51" t="str">
        <f ca="1">LeaveTracker[[#This Row],[Days]]&amp;" "&amp;LeaveTracker[[#This Row],[Type of Leave]]</f>
        <v>2 VL</v>
      </c>
      <c r="L3793" s="23">
        <f ca="1">NETWORKDAYS(LeaveTracker[[#This Row],[Start Date]],LeaveTracker[[#This Row],[End Date]],lstHolidays)</f>
        <v>2</v>
      </c>
      <c r="M3793" s="27"/>
    </row>
    <row r="3794" spans="1:13" ht="30" customHeight="1" x14ac:dyDescent="0.3">
      <c r="A3794" s="27">
        <v>308</v>
      </c>
      <c r="B3794" s="31">
        <v>44979</v>
      </c>
      <c r="C3794" s="31">
        <v>44964</v>
      </c>
      <c r="D3794" s="19" t="s">
        <v>1854</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57" t="s">
        <v>82</v>
      </c>
      <c r="K3794" s="51" t="str">
        <f ca="1">LeaveTracker[[#This Row],[Days]]&amp;" "&amp;LeaveTracker[[#This Row],[Type of Leave]]</f>
        <v>3 VL</v>
      </c>
      <c r="L3794" s="23">
        <f ca="1">NETWORKDAYS(LeaveTracker[[#This Row],[Start Date]],LeaveTracker[[#This Row],[End Date]],lstHolidays)</f>
        <v>3</v>
      </c>
      <c r="M3794" s="27"/>
    </row>
    <row r="3795" spans="1:13" ht="30" customHeight="1" x14ac:dyDescent="0.3">
      <c r="A3795" s="27">
        <f t="shared" ref="A3795:A3857" si="34">A3794+1</f>
        <v>309</v>
      </c>
      <c r="B3795" s="31">
        <v>44979</v>
      </c>
      <c r="C3795" s="31">
        <v>44922</v>
      </c>
      <c r="D3795" s="19" t="s">
        <v>2086</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57" t="s">
        <v>81</v>
      </c>
      <c r="K3795" s="51" t="str">
        <f ca="1">LeaveTracker[[#This Row],[Days]]&amp;" "&amp;LeaveTracker[[#This Row],[Type of Leave]]</f>
        <v>2 SL</v>
      </c>
      <c r="L3795" s="23">
        <f ca="1">NETWORKDAYS(LeaveTracker[[#This Row],[Start Date]],LeaveTracker[[#This Row],[End Date]],lstHolidays)</f>
        <v>2</v>
      </c>
      <c r="M3795" s="27"/>
    </row>
    <row r="3796" spans="1:13" ht="30" customHeight="1" x14ac:dyDescent="0.3">
      <c r="A3796" s="27">
        <f t="shared" si="34"/>
        <v>310</v>
      </c>
      <c r="B3796" s="31">
        <v>44979</v>
      </c>
      <c r="C3796" s="31">
        <v>44944</v>
      </c>
      <c r="D3796" s="19" t="s">
        <v>1812</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57" t="s">
        <v>81</v>
      </c>
      <c r="K3796" s="51" t="str">
        <f ca="1">LeaveTracker[[#This Row],[Days]]&amp;" "&amp;LeaveTracker[[#This Row],[Type of Leave]]</f>
        <v>1 SL</v>
      </c>
      <c r="L3796" s="23">
        <f ca="1">NETWORKDAYS(LeaveTracker[[#This Row],[Start Date]],LeaveTracker[[#This Row],[End Date]],lstHolidays)</f>
        <v>1</v>
      </c>
      <c r="M3796" s="27"/>
    </row>
    <row r="3797" spans="1:13" ht="30" customHeight="1" x14ac:dyDescent="0.3">
      <c r="A3797" s="27">
        <f t="shared" si="34"/>
        <v>311</v>
      </c>
      <c r="B3797" s="31">
        <v>44979</v>
      </c>
      <c r="C3797" s="31">
        <v>44937</v>
      </c>
      <c r="D3797" s="19" t="s">
        <v>1812</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57" t="s">
        <v>299</v>
      </c>
      <c r="J3797" s="43" t="s">
        <v>1770</v>
      </c>
      <c r="K3797" s="51" t="str">
        <f ca="1">LeaveTracker[[#This Row],[Days]]&amp;" "&amp;LeaveTracker[[#This Row],[Type of Leave]]</f>
        <v>1 OTHER</v>
      </c>
      <c r="L3797" s="23">
        <f ca="1">NETWORKDAYS(LeaveTracker[[#This Row],[Start Date]],LeaveTracker[[#This Row],[End Date]],lstHolidays)</f>
        <v>1</v>
      </c>
      <c r="M3797" s="27"/>
    </row>
    <row r="3798" spans="1:13" ht="30" customHeight="1" x14ac:dyDescent="0.3">
      <c r="A3798" s="27">
        <f t="shared" si="34"/>
        <v>312</v>
      </c>
      <c r="B3798" s="31">
        <v>44979</v>
      </c>
      <c r="C3798" s="31">
        <v>45254</v>
      </c>
      <c r="D3798" s="19" t="s">
        <v>1773</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57" t="s">
        <v>82</v>
      </c>
      <c r="K3798" s="51" t="str">
        <f ca="1">LeaveTracker[[#This Row],[Days]]&amp;" "&amp;LeaveTracker[[#This Row],[Type of Leave]]</f>
        <v>1 VL</v>
      </c>
      <c r="L3798" s="23">
        <f ca="1">NETWORKDAYS(LeaveTracker[[#This Row],[Start Date]],LeaveTracker[[#This Row],[End Date]],lstHolidays)</f>
        <v>1</v>
      </c>
      <c r="M3798" s="27"/>
    </row>
    <row r="3799" spans="1:13" ht="30" customHeight="1" x14ac:dyDescent="0.3">
      <c r="A3799" s="27">
        <v>312</v>
      </c>
      <c r="B3799" s="31">
        <v>44979</v>
      </c>
      <c r="C3799" s="31">
        <v>45254</v>
      </c>
      <c r="D3799" s="19" t="s">
        <v>1773</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57" t="s">
        <v>82</v>
      </c>
      <c r="K3799" s="51" t="str">
        <f ca="1">LeaveTracker[[#This Row],[Days]]&amp;" "&amp;LeaveTracker[[#This Row],[Type of Leave]]</f>
        <v>1 VL</v>
      </c>
      <c r="L3799" s="23">
        <f ca="1">NETWORKDAYS(LeaveTracker[[#This Row],[Start Date]],LeaveTracker[[#This Row],[End Date]],lstHolidays)</f>
        <v>1</v>
      </c>
      <c r="M3799" s="27"/>
    </row>
    <row r="3800" spans="1:13" ht="30" customHeight="1" x14ac:dyDescent="0.3">
      <c r="A3800" s="27">
        <v>312</v>
      </c>
      <c r="B3800" s="31">
        <v>44979</v>
      </c>
      <c r="C3800" s="31">
        <v>45254</v>
      </c>
      <c r="D3800" s="19" t="s">
        <v>1773</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57" t="s">
        <v>82</v>
      </c>
      <c r="K3800" s="51" t="str">
        <f ca="1">LeaveTracker[[#This Row],[Days]]&amp;" "&amp;LeaveTracker[[#This Row],[Type of Leave]]</f>
        <v>0 VL</v>
      </c>
      <c r="L3800" s="23">
        <f ca="1">NETWORKDAYS(LeaveTracker[[#This Row],[Start Date]],LeaveTracker[[#This Row],[End Date]],lstHolidays)</f>
        <v>0</v>
      </c>
      <c r="M3800" s="27"/>
    </row>
    <row r="3801" spans="1:13" ht="30" customHeight="1" x14ac:dyDescent="0.3">
      <c r="A3801" s="27">
        <v>312</v>
      </c>
      <c r="B3801" s="31">
        <v>44979</v>
      </c>
      <c r="C3801" s="31">
        <v>45254</v>
      </c>
      <c r="D3801" s="19" t="s">
        <v>1773</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57" t="s">
        <v>82</v>
      </c>
      <c r="K3801" s="51" t="str">
        <f ca="1">LeaveTracker[[#This Row],[Days]]&amp;" "&amp;LeaveTracker[[#This Row],[Type of Leave]]</f>
        <v>1 VL</v>
      </c>
      <c r="L3801" s="23">
        <f ca="1">NETWORKDAYS(LeaveTracker[[#This Row],[Start Date]],LeaveTracker[[#This Row],[End Date]],lstHolidays)</f>
        <v>1</v>
      </c>
      <c r="M3801" s="27"/>
    </row>
    <row r="3802" spans="1:13" ht="30" customHeight="1" x14ac:dyDescent="0.3">
      <c r="A3802" s="27">
        <v>312</v>
      </c>
      <c r="B3802" s="31">
        <v>44979</v>
      </c>
      <c r="C3802" s="31">
        <v>45254</v>
      </c>
      <c r="D3802" s="19" t="s">
        <v>1773</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57" t="s">
        <v>82</v>
      </c>
      <c r="K3802" s="51" t="str">
        <f ca="1">LeaveTracker[[#This Row],[Days]]&amp;" "&amp;LeaveTracker[[#This Row],[Type of Leave]]</f>
        <v>0 VL</v>
      </c>
      <c r="L3802" s="23">
        <f ca="1">NETWORKDAYS(LeaveTracker[[#This Row],[Start Date]],LeaveTracker[[#This Row],[End Date]],lstHolidays)</f>
        <v>0</v>
      </c>
      <c r="M3802" s="27"/>
    </row>
    <row r="3803" spans="1:13" ht="30" customHeight="1" x14ac:dyDescent="0.3">
      <c r="A3803" s="27">
        <f t="shared" si="34"/>
        <v>313</v>
      </c>
      <c r="B3803" s="31">
        <v>44979</v>
      </c>
      <c r="C3803" s="31">
        <v>44887</v>
      </c>
      <c r="D3803" s="19" t="s">
        <v>1823</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57" t="s">
        <v>82</v>
      </c>
      <c r="K3803" s="51" t="str">
        <f ca="1">LeaveTracker[[#This Row],[Days]]&amp;" "&amp;LeaveTracker[[#This Row],[Type of Leave]]</f>
        <v>1 VL</v>
      </c>
      <c r="L3803" s="23">
        <f ca="1">NETWORKDAYS(LeaveTracker[[#This Row],[Start Date]],LeaveTracker[[#This Row],[End Date]],lstHolidays)</f>
        <v>1</v>
      </c>
      <c r="M3803" s="27"/>
    </row>
    <row r="3804" spans="1:13" ht="30" customHeight="1" x14ac:dyDescent="0.3">
      <c r="A3804" s="27">
        <f t="shared" si="34"/>
        <v>314</v>
      </c>
      <c r="B3804" s="31">
        <v>44979</v>
      </c>
      <c r="C3804" s="31">
        <v>44887</v>
      </c>
      <c r="D3804" s="19" t="s">
        <v>1310</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57" t="s">
        <v>82</v>
      </c>
      <c r="K3804" s="51" t="str">
        <f ca="1">LeaveTracker[[#This Row],[Days]]&amp;" "&amp;LeaveTracker[[#This Row],[Type of Leave]]</f>
        <v>2 VL</v>
      </c>
      <c r="L3804" s="23">
        <f ca="1">NETWORKDAYS(LeaveTracker[[#This Row],[Start Date]],LeaveTracker[[#This Row],[End Date]],lstHolidays)</f>
        <v>2</v>
      </c>
      <c r="M3804" s="27"/>
    </row>
    <row r="3805" spans="1:13" ht="30" customHeight="1" x14ac:dyDescent="0.3">
      <c r="A3805" s="27">
        <f t="shared" si="34"/>
        <v>315</v>
      </c>
      <c r="B3805" s="31">
        <v>44979</v>
      </c>
      <c r="C3805" s="31">
        <v>44887</v>
      </c>
      <c r="D3805" s="19" t="s">
        <v>1310</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57" t="s">
        <v>299</v>
      </c>
      <c r="J3805" s="43" t="s">
        <v>1770</v>
      </c>
      <c r="K3805" s="51" t="str">
        <f ca="1">LeaveTracker[[#This Row],[Days]]&amp;" "&amp;LeaveTracker[[#This Row],[Type of Leave]]</f>
        <v>1 OTHER</v>
      </c>
      <c r="L3805" s="23">
        <f ca="1">NETWORKDAYS(LeaveTracker[[#This Row],[Start Date]],LeaveTracker[[#This Row],[End Date]],lstHolidays)</f>
        <v>1</v>
      </c>
      <c r="M3805" s="27"/>
    </row>
    <row r="3806" spans="1:13" ht="30" customHeight="1" x14ac:dyDescent="0.3">
      <c r="A3806" s="27">
        <f t="shared" si="34"/>
        <v>316</v>
      </c>
      <c r="B3806" s="31">
        <v>44979</v>
      </c>
      <c r="C3806" s="31">
        <v>44887</v>
      </c>
      <c r="D3806" s="19" t="s">
        <v>1310</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57" t="s">
        <v>82</v>
      </c>
      <c r="K3806" s="51" t="str">
        <f ca="1">LeaveTracker[[#This Row],[Days]]&amp;" "&amp;LeaveTracker[[#This Row],[Type of Leave]]</f>
        <v>1 VL</v>
      </c>
      <c r="L3806" s="23">
        <f ca="1">NETWORKDAYS(LeaveTracker[[#This Row],[Start Date]],LeaveTracker[[#This Row],[End Date]],lstHolidays)</f>
        <v>1</v>
      </c>
      <c r="M3806" s="27"/>
    </row>
    <row r="3807" spans="1:13" ht="30" customHeight="1" x14ac:dyDescent="0.3">
      <c r="A3807" s="27">
        <f t="shared" si="34"/>
        <v>317</v>
      </c>
      <c r="B3807" s="31">
        <v>44979</v>
      </c>
      <c r="C3807" s="31">
        <v>44882</v>
      </c>
      <c r="D3807" s="19" t="s">
        <v>1806</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57" t="s">
        <v>81</v>
      </c>
      <c r="K3807" s="51" t="str">
        <f ca="1">LeaveTracker[[#This Row],[Days]]&amp;" "&amp;LeaveTracker[[#This Row],[Type of Leave]]</f>
        <v>2 SL</v>
      </c>
      <c r="L3807" s="23">
        <f ca="1">NETWORKDAYS(LeaveTracker[[#This Row],[Start Date]],LeaveTracker[[#This Row],[End Date]],lstHolidays)</f>
        <v>2</v>
      </c>
      <c r="M3807" s="27"/>
    </row>
    <row r="3808" spans="1:13" ht="30" customHeight="1" x14ac:dyDescent="0.3">
      <c r="A3808" s="27">
        <f t="shared" si="34"/>
        <v>318</v>
      </c>
      <c r="B3808" s="31">
        <v>44979</v>
      </c>
      <c r="C3808" s="31">
        <v>44886</v>
      </c>
      <c r="D3808" s="19" t="s">
        <v>1958</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57" t="s">
        <v>82</v>
      </c>
      <c r="K3808" s="51" t="str">
        <f ca="1">LeaveTracker[[#This Row],[Days]]&amp;" "&amp;LeaveTracker[[#This Row],[Type of Leave]]</f>
        <v>2 VL</v>
      </c>
      <c r="L3808" s="23">
        <f ca="1">NETWORKDAYS(LeaveTracker[[#This Row],[Start Date]],LeaveTracker[[#This Row],[End Date]],lstHolidays)</f>
        <v>2</v>
      </c>
      <c r="M3808" s="27"/>
    </row>
    <row r="3809" spans="1:13" ht="30" customHeight="1" x14ac:dyDescent="0.3">
      <c r="A3809" s="27">
        <f t="shared" si="34"/>
        <v>319</v>
      </c>
      <c r="B3809" s="31">
        <v>44979</v>
      </c>
      <c r="C3809" s="31">
        <v>44911</v>
      </c>
      <c r="D3809" s="19" t="s">
        <v>2089</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57" t="s">
        <v>81</v>
      </c>
      <c r="K3809" s="51" t="str">
        <f ca="1">LeaveTracker[[#This Row],[Days]]&amp;" "&amp;LeaveTracker[[#This Row],[Type of Leave]]</f>
        <v>1 SL</v>
      </c>
      <c r="L3809" s="23">
        <f ca="1">NETWORKDAYS(LeaveTracker[[#This Row],[Start Date]],LeaveTracker[[#This Row],[End Date]],lstHolidays)</f>
        <v>1</v>
      </c>
      <c r="M3809" s="27"/>
    </row>
    <row r="3810" spans="1:13" ht="30" customHeight="1" x14ac:dyDescent="0.3">
      <c r="A3810" s="27">
        <f t="shared" si="34"/>
        <v>320</v>
      </c>
      <c r="B3810" s="31">
        <v>44979</v>
      </c>
      <c r="C3810" s="31">
        <v>44887</v>
      </c>
      <c r="D3810" s="19" t="s">
        <v>1950</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57" t="s">
        <v>81</v>
      </c>
      <c r="K3810" s="51" t="str">
        <f ca="1">LeaveTracker[[#This Row],[Days]]&amp;" "&amp;LeaveTracker[[#This Row],[Type of Leave]]</f>
        <v>3 SL</v>
      </c>
      <c r="L3810" s="23">
        <f ca="1">NETWORKDAYS(LeaveTracker[[#This Row],[Start Date]],LeaveTracker[[#This Row],[End Date]],lstHolidays)</f>
        <v>3</v>
      </c>
      <c r="M3810" s="27"/>
    </row>
    <row r="3811" spans="1:13" ht="30" customHeight="1" x14ac:dyDescent="0.3">
      <c r="A3811" s="27">
        <f t="shared" si="34"/>
        <v>321</v>
      </c>
      <c r="B3811" s="31">
        <v>44979</v>
      </c>
      <c r="C3811" s="31">
        <v>44889</v>
      </c>
      <c r="D3811" s="19" t="s">
        <v>1741</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57" t="s">
        <v>81</v>
      </c>
      <c r="K3811" s="51" t="str">
        <f ca="1">LeaveTracker[[#This Row],[Days]]&amp;" "&amp;LeaveTracker[[#This Row],[Type of Leave]]</f>
        <v>3 SL</v>
      </c>
      <c r="L3811" s="23">
        <f ca="1">NETWORKDAYS(LeaveTracker[[#This Row],[Start Date]],LeaveTracker[[#This Row],[End Date]],lstHolidays)</f>
        <v>3</v>
      </c>
      <c r="M3811" s="27"/>
    </row>
    <row r="3812" spans="1:13" ht="30" customHeight="1" x14ac:dyDescent="0.3">
      <c r="A3812" s="27">
        <f t="shared" si="34"/>
        <v>322</v>
      </c>
      <c r="B3812" s="31">
        <v>44979</v>
      </c>
      <c r="C3812" s="31">
        <v>44805</v>
      </c>
      <c r="D3812" s="19" t="s">
        <v>1042</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57" t="s">
        <v>81</v>
      </c>
      <c r="K3812" s="51" t="str">
        <f ca="1">LeaveTracker[[#This Row],[Days]]&amp;" "&amp;LeaveTracker[[#This Row],[Type of Leave]]</f>
        <v>1 SL</v>
      </c>
      <c r="L3812" s="23">
        <f ca="1">NETWORKDAYS(LeaveTracker[[#This Row],[Start Date]],LeaveTracker[[#This Row],[End Date]],lstHolidays)</f>
        <v>1</v>
      </c>
      <c r="M3812" s="27"/>
    </row>
    <row r="3813" spans="1:13" ht="30" customHeight="1" x14ac:dyDescent="0.3">
      <c r="A3813" s="27">
        <v>322</v>
      </c>
      <c r="B3813" s="31">
        <v>44979</v>
      </c>
      <c r="C3813" s="31">
        <v>44805</v>
      </c>
      <c r="D3813" s="19" t="s">
        <v>1042</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57" t="s">
        <v>81</v>
      </c>
      <c r="K3813" s="51" t="str">
        <f ca="1">LeaveTracker[[#This Row],[Days]]&amp;" "&amp;LeaveTracker[[#This Row],[Type of Leave]]</f>
        <v>1 SL</v>
      </c>
      <c r="L3813" s="23">
        <f ca="1">NETWORKDAYS(LeaveTracker[[#This Row],[Start Date]],LeaveTracker[[#This Row],[End Date]],lstHolidays)</f>
        <v>1</v>
      </c>
      <c r="M3813" s="27"/>
    </row>
    <row r="3814" spans="1:13" ht="30" customHeight="1" x14ac:dyDescent="0.3">
      <c r="A3814" s="27">
        <f t="shared" si="34"/>
        <v>323</v>
      </c>
      <c r="B3814" s="31">
        <v>44979</v>
      </c>
      <c r="C3814" s="31">
        <v>44953</v>
      </c>
      <c r="D3814" s="19" t="s">
        <v>1901</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57" t="s">
        <v>82</v>
      </c>
      <c r="K3814" s="51" t="str">
        <f ca="1">LeaveTracker[[#This Row],[Days]]&amp;" "&amp;LeaveTracker[[#This Row],[Type of Leave]]</f>
        <v>2 VL</v>
      </c>
      <c r="L3814" s="23">
        <f ca="1">NETWORKDAYS(LeaveTracker[[#This Row],[Start Date]],LeaveTracker[[#This Row],[End Date]],lstHolidays)</f>
        <v>2</v>
      </c>
      <c r="M3814" s="27"/>
    </row>
    <row r="3815" spans="1:13" ht="30" customHeight="1" x14ac:dyDescent="0.3">
      <c r="A3815" s="27">
        <f t="shared" si="34"/>
        <v>324</v>
      </c>
      <c r="B3815" s="31">
        <v>44979</v>
      </c>
      <c r="C3815" s="31">
        <v>44897</v>
      </c>
      <c r="D3815" s="19" t="s">
        <v>1824</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57" t="s">
        <v>82</v>
      </c>
      <c r="K3815" s="51" t="str">
        <f ca="1">LeaveTracker[[#This Row],[Days]]&amp;" "&amp;LeaveTracker[[#This Row],[Type of Leave]]</f>
        <v>1 VL</v>
      </c>
      <c r="L3815" s="23">
        <f ca="1">NETWORKDAYS(LeaveTracker[[#This Row],[Start Date]],LeaveTracker[[#This Row],[End Date]],lstHolidays)</f>
        <v>1</v>
      </c>
      <c r="M3815" s="27"/>
    </row>
    <row r="3816" spans="1:13" ht="30" customHeight="1" x14ac:dyDescent="0.3">
      <c r="A3816" s="27">
        <f t="shared" si="34"/>
        <v>325</v>
      </c>
      <c r="B3816" s="31">
        <v>44979</v>
      </c>
      <c r="C3816" s="31">
        <v>44936</v>
      </c>
      <c r="D3816" s="19" t="s">
        <v>1925</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57" t="s">
        <v>299</v>
      </c>
      <c r="J3816" s="43" t="s">
        <v>2090</v>
      </c>
      <c r="K3816" s="51" t="str">
        <f ca="1">LeaveTracker[[#This Row],[Days]]&amp;" "&amp;LeaveTracker[[#This Row],[Type of Leave]]</f>
        <v>0 OTHER</v>
      </c>
      <c r="L3816" s="23">
        <f ca="1">NETWORKDAYS(LeaveTracker[[#This Row],[Start Date]],LeaveTracker[[#This Row],[End Date]],lstHolidays)</f>
        <v>0</v>
      </c>
      <c r="M3816" s="27"/>
    </row>
    <row r="3817" spans="1:13" ht="30" customHeight="1" x14ac:dyDescent="0.3">
      <c r="A3817" s="27">
        <f t="shared" si="34"/>
        <v>326</v>
      </c>
      <c r="B3817" s="31">
        <v>44979</v>
      </c>
      <c r="C3817" s="31">
        <v>44937</v>
      </c>
      <c r="D3817" s="19" t="s">
        <v>1857</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57" t="s">
        <v>81</v>
      </c>
      <c r="K3817" s="51" t="str">
        <f ca="1">LeaveTracker[[#This Row],[Days]]&amp;" "&amp;LeaveTracker[[#This Row],[Type of Leave]]</f>
        <v>1 SL</v>
      </c>
      <c r="L3817" s="23">
        <f ca="1">NETWORKDAYS(LeaveTracker[[#This Row],[Start Date]],LeaveTracker[[#This Row],[End Date]],lstHolidays)</f>
        <v>1</v>
      </c>
      <c r="M3817" s="27"/>
    </row>
    <row r="3818" spans="1:13" ht="30" customHeight="1" x14ac:dyDescent="0.3">
      <c r="A3818" s="27">
        <f t="shared" si="34"/>
        <v>327</v>
      </c>
      <c r="B3818" s="31">
        <v>44979</v>
      </c>
      <c r="C3818" s="31">
        <v>44909</v>
      </c>
      <c r="D3818" s="19" t="s">
        <v>369</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57" t="s">
        <v>82</v>
      </c>
      <c r="K3818" s="51" t="str">
        <f ca="1">LeaveTracker[[#This Row],[Days]]&amp;" "&amp;LeaveTracker[[#This Row],[Type of Leave]]</f>
        <v>2 VL</v>
      </c>
      <c r="L3818" s="23">
        <f ca="1">NETWORKDAYS(LeaveTracker[[#This Row],[Start Date]],LeaveTracker[[#This Row],[End Date]],lstHolidays)</f>
        <v>2</v>
      </c>
      <c r="M3818" s="27"/>
    </row>
    <row r="3819" spans="1:13" ht="30" customHeight="1" x14ac:dyDescent="0.3">
      <c r="A3819" s="27">
        <v>327</v>
      </c>
      <c r="B3819" s="31">
        <v>44979</v>
      </c>
      <c r="C3819" s="31">
        <v>44909</v>
      </c>
      <c r="D3819" s="19" t="s">
        <v>369</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57" t="s">
        <v>82</v>
      </c>
      <c r="K3819" s="51" t="str">
        <f ca="1">LeaveTracker[[#This Row],[Days]]&amp;" "&amp;LeaveTracker[[#This Row],[Type of Leave]]</f>
        <v>2 VL</v>
      </c>
      <c r="L3819" s="23">
        <f ca="1">NETWORKDAYS(LeaveTracker[[#This Row],[Start Date]],LeaveTracker[[#This Row],[End Date]],lstHolidays)</f>
        <v>2</v>
      </c>
      <c r="M3819" s="27"/>
    </row>
    <row r="3820" spans="1:13" ht="30" customHeight="1" x14ac:dyDescent="0.3">
      <c r="A3820" s="27">
        <f t="shared" si="34"/>
        <v>328</v>
      </c>
      <c r="B3820" s="31">
        <v>44979</v>
      </c>
      <c r="C3820" s="31">
        <v>45261</v>
      </c>
      <c r="D3820" s="19" t="s">
        <v>398</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57" t="s">
        <v>81</v>
      </c>
      <c r="K3820" s="51" t="str">
        <f ca="1">LeaveTracker[[#This Row],[Days]]&amp;" "&amp;LeaveTracker[[#This Row],[Type of Leave]]</f>
        <v>1 SL</v>
      </c>
      <c r="L3820" s="23">
        <f ca="1">NETWORKDAYS(LeaveTracker[[#This Row],[Start Date]],LeaveTracker[[#This Row],[End Date]],lstHolidays)</f>
        <v>1</v>
      </c>
      <c r="M3820" s="27"/>
    </row>
    <row r="3821" spans="1:13" ht="30" customHeight="1" x14ac:dyDescent="0.3">
      <c r="A3821" s="27">
        <f t="shared" si="34"/>
        <v>329</v>
      </c>
      <c r="B3821" s="31">
        <v>44979</v>
      </c>
      <c r="C3821" s="31">
        <v>44897</v>
      </c>
      <c r="D3821" s="19" t="s">
        <v>1880</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57" t="s">
        <v>81</v>
      </c>
      <c r="K3821" s="51" t="str">
        <f ca="1">LeaveTracker[[#This Row],[Days]]&amp;" "&amp;LeaveTracker[[#This Row],[Type of Leave]]</f>
        <v>1 SL</v>
      </c>
      <c r="L3821" s="23">
        <f ca="1">NETWORKDAYS(LeaveTracker[[#This Row],[Start Date]],LeaveTracker[[#This Row],[End Date]],lstHolidays)</f>
        <v>1</v>
      </c>
      <c r="M3821" s="27"/>
    </row>
    <row r="3822" spans="1:13" ht="30" customHeight="1" x14ac:dyDescent="0.3">
      <c r="A3822" s="27">
        <f t="shared" si="34"/>
        <v>330</v>
      </c>
      <c r="B3822" s="31">
        <v>44979</v>
      </c>
      <c r="C3822" s="31">
        <v>44894</v>
      </c>
      <c r="D3822" s="19" t="s">
        <v>1751</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57" t="s">
        <v>81</v>
      </c>
      <c r="K3822" s="51" t="str">
        <f ca="1">LeaveTracker[[#This Row],[Days]]&amp;" "&amp;LeaveTracker[[#This Row],[Type of Leave]]</f>
        <v>1 SL</v>
      </c>
      <c r="L3822" s="23">
        <f ca="1">NETWORKDAYS(LeaveTracker[[#This Row],[Start Date]],LeaveTracker[[#This Row],[End Date]],lstHolidays)</f>
        <v>1</v>
      </c>
      <c r="M3822" s="27"/>
    </row>
    <row r="3823" spans="1:13" ht="30" customHeight="1" x14ac:dyDescent="0.3">
      <c r="A3823" s="27">
        <f t="shared" si="34"/>
        <v>331</v>
      </c>
      <c r="B3823" s="31">
        <v>44979</v>
      </c>
      <c r="C3823" s="31">
        <v>44891</v>
      </c>
      <c r="D3823" s="19" t="s">
        <v>2086</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57" t="s">
        <v>81</v>
      </c>
      <c r="K3823" s="51" t="str">
        <f ca="1">LeaveTracker[[#This Row],[Days]]&amp;" "&amp;LeaveTracker[[#This Row],[Type of Leave]]</f>
        <v>1 SL</v>
      </c>
      <c r="L3823" s="23">
        <f ca="1">NETWORKDAYS(LeaveTracker[[#This Row],[Start Date]],LeaveTracker[[#This Row],[End Date]],lstHolidays)</f>
        <v>1</v>
      </c>
      <c r="M3823" s="27"/>
    </row>
    <row r="3824" spans="1:13" ht="30" customHeight="1" x14ac:dyDescent="0.3">
      <c r="A3824" s="27">
        <f t="shared" si="34"/>
        <v>332</v>
      </c>
      <c r="B3824" s="31">
        <v>44979</v>
      </c>
      <c r="C3824" s="31">
        <v>44889</v>
      </c>
      <c r="D3824" s="19" t="s">
        <v>1736</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57" t="s">
        <v>81</v>
      </c>
      <c r="K3824" s="51" t="str">
        <f ca="1">LeaveTracker[[#This Row],[Days]]&amp;" "&amp;LeaveTracker[[#This Row],[Type of Leave]]</f>
        <v>3 SL</v>
      </c>
      <c r="L3824" s="23">
        <f ca="1">NETWORKDAYS(LeaveTracker[[#This Row],[Start Date]],LeaveTracker[[#This Row],[End Date]],lstHolidays)</f>
        <v>3</v>
      </c>
      <c r="M3824" s="27"/>
    </row>
    <row r="3825" spans="1:13" ht="30" customHeight="1" x14ac:dyDescent="0.3">
      <c r="A3825" s="27">
        <f t="shared" si="34"/>
        <v>333</v>
      </c>
      <c r="B3825" s="31">
        <v>44979</v>
      </c>
      <c r="C3825" s="31">
        <v>44893</v>
      </c>
      <c r="D3825" s="19" t="s">
        <v>1904</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57" t="s">
        <v>81</v>
      </c>
      <c r="K3825" s="51" t="str">
        <f ca="1">LeaveTracker[[#This Row],[Days]]&amp;" "&amp;LeaveTracker[[#This Row],[Type of Leave]]</f>
        <v>5 SL</v>
      </c>
      <c r="L3825" s="23">
        <f ca="1">NETWORKDAYS(LeaveTracker[[#This Row],[Start Date]],LeaveTracker[[#This Row],[End Date]],lstHolidays)</f>
        <v>5</v>
      </c>
      <c r="M3825" s="27"/>
    </row>
    <row r="3826" spans="1:13" ht="30" customHeight="1" x14ac:dyDescent="0.3">
      <c r="A3826" s="27">
        <f t="shared" si="34"/>
        <v>334</v>
      </c>
      <c r="B3826" s="31">
        <v>44979</v>
      </c>
      <c r="C3826" s="31">
        <v>44809</v>
      </c>
      <c r="D3826" s="19" t="s">
        <v>1857</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57" t="s">
        <v>82</v>
      </c>
      <c r="K3826" s="51" t="str">
        <f ca="1">LeaveTracker[[#This Row],[Days]]&amp;" "&amp;LeaveTracker[[#This Row],[Type of Leave]]</f>
        <v>2 VL</v>
      </c>
      <c r="L3826" s="23">
        <f ca="1">NETWORKDAYS(LeaveTracker[[#This Row],[Start Date]],LeaveTracker[[#This Row],[End Date]],lstHolidays)</f>
        <v>2</v>
      </c>
      <c r="M3826" s="27"/>
    </row>
    <row r="3827" spans="1:13" ht="30" customHeight="1" x14ac:dyDescent="0.3">
      <c r="A3827" s="27">
        <f t="shared" si="34"/>
        <v>335</v>
      </c>
      <c r="B3827" s="31">
        <v>44979</v>
      </c>
      <c r="C3827" s="31">
        <v>44886</v>
      </c>
      <c r="D3827" s="19" t="s">
        <v>1984</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57" t="s">
        <v>82</v>
      </c>
      <c r="K3827" s="51" t="str">
        <f ca="1">LeaveTracker[[#This Row],[Days]]&amp;" "&amp;LeaveTracker[[#This Row],[Type of Leave]]</f>
        <v>2 VL</v>
      </c>
      <c r="L3827" s="23">
        <f ca="1">NETWORKDAYS(LeaveTracker[[#This Row],[Start Date]],LeaveTracker[[#This Row],[End Date]],lstHolidays)</f>
        <v>2</v>
      </c>
      <c r="M3827" s="27"/>
    </row>
    <row r="3828" spans="1:13" ht="30" customHeight="1" x14ac:dyDescent="0.3">
      <c r="A3828" s="27">
        <f t="shared" si="34"/>
        <v>336</v>
      </c>
      <c r="B3828" s="31">
        <v>44979</v>
      </c>
      <c r="C3828" s="31">
        <v>44907</v>
      </c>
      <c r="D3828" s="19" t="s">
        <v>2093</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57" t="s">
        <v>82</v>
      </c>
      <c r="K3828" s="51" t="str">
        <f ca="1">LeaveTracker[[#This Row],[Days]]&amp;" "&amp;LeaveTracker[[#This Row],[Type of Leave]]</f>
        <v>3 VL</v>
      </c>
      <c r="L3828" s="23">
        <f ca="1">NETWORKDAYS(LeaveTracker[[#This Row],[Start Date]],LeaveTracker[[#This Row],[End Date]],lstHolidays)</f>
        <v>3</v>
      </c>
      <c r="M3828" s="27"/>
    </row>
    <row r="3829" spans="1:13" ht="30" customHeight="1" x14ac:dyDescent="0.3">
      <c r="A3829" s="27">
        <f t="shared" si="34"/>
        <v>337</v>
      </c>
      <c r="B3829" s="31">
        <v>44979</v>
      </c>
      <c r="C3829" s="31">
        <v>44909</v>
      </c>
      <c r="D3829" s="19" t="s">
        <v>2096</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57" t="s">
        <v>82</v>
      </c>
      <c r="K3829" s="51" t="str">
        <f ca="1">LeaveTracker[[#This Row],[Days]]&amp;" "&amp;LeaveTracker[[#This Row],[Type of Leave]]</f>
        <v>4 VL</v>
      </c>
      <c r="L3829" s="23">
        <f ca="1">NETWORKDAYS(LeaveTracker[[#This Row],[Start Date]],LeaveTracker[[#This Row],[End Date]],lstHolidays)</f>
        <v>4</v>
      </c>
      <c r="M3829" s="27"/>
    </row>
    <row r="3830" spans="1:13" ht="30" customHeight="1" x14ac:dyDescent="0.3">
      <c r="A3830" s="27">
        <f t="shared" si="34"/>
        <v>338</v>
      </c>
      <c r="B3830" s="31">
        <v>44979</v>
      </c>
      <c r="C3830" s="31">
        <v>44899</v>
      </c>
      <c r="D3830" s="19" t="s">
        <v>2099</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57" t="s">
        <v>82</v>
      </c>
      <c r="K3830" s="51" t="str">
        <f ca="1">LeaveTracker[[#This Row],[Days]]&amp;" "&amp;LeaveTracker[[#This Row],[Type of Leave]]</f>
        <v>1 VL</v>
      </c>
      <c r="L3830" s="23">
        <f ca="1">NETWORKDAYS(LeaveTracker[[#This Row],[Start Date]],LeaveTracker[[#This Row],[End Date]],lstHolidays)</f>
        <v>1</v>
      </c>
      <c r="M3830" s="27"/>
    </row>
    <row r="3831" spans="1:13" ht="30" customHeight="1" x14ac:dyDescent="0.3">
      <c r="A3831" s="27">
        <v>338</v>
      </c>
      <c r="B3831" s="31">
        <v>44979</v>
      </c>
      <c r="C3831" s="31">
        <v>44899</v>
      </c>
      <c r="D3831" s="19" t="s">
        <v>2099</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57" t="s">
        <v>82</v>
      </c>
      <c r="K3831" s="51" t="str">
        <f ca="1">LeaveTracker[[#This Row],[Days]]&amp;" "&amp;LeaveTracker[[#This Row],[Type of Leave]]</f>
        <v>3 VL</v>
      </c>
      <c r="L3831" s="23">
        <f ca="1">NETWORKDAYS(LeaveTracker[[#This Row],[Start Date]],LeaveTracker[[#This Row],[End Date]],lstHolidays)</f>
        <v>3</v>
      </c>
      <c r="M3831" s="27"/>
    </row>
    <row r="3832" spans="1:13" ht="30" customHeight="1" x14ac:dyDescent="0.3">
      <c r="A3832" s="27">
        <f t="shared" si="34"/>
        <v>339</v>
      </c>
      <c r="B3832" s="31">
        <v>44979</v>
      </c>
      <c r="C3832" s="31">
        <v>44907</v>
      </c>
      <c r="D3832" s="19" t="s">
        <v>2100</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57" t="s">
        <v>81</v>
      </c>
      <c r="K3832" s="51" t="str">
        <f ca="1">LeaveTracker[[#This Row],[Days]]&amp;" "&amp;LeaveTracker[[#This Row],[Type of Leave]]</f>
        <v>4 SL</v>
      </c>
      <c r="L3832" s="23">
        <f ca="1">NETWORKDAYS(LeaveTracker[[#This Row],[Start Date]],LeaveTracker[[#This Row],[End Date]],lstHolidays)</f>
        <v>4</v>
      </c>
      <c r="M3832" s="27"/>
    </row>
    <row r="3833" spans="1:13" ht="30" customHeight="1" x14ac:dyDescent="0.3">
      <c r="A3833" s="27">
        <f t="shared" si="34"/>
        <v>340</v>
      </c>
      <c r="B3833" s="31">
        <v>44979</v>
      </c>
      <c r="C3833" s="31">
        <v>44907</v>
      </c>
      <c r="D3833" s="19" t="s">
        <v>2100</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57" t="s">
        <v>82</v>
      </c>
      <c r="K3833" s="51" t="str">
        <f ca="1">LeaveTracker[[#This Row],[Days]]&amp;" "&amp;LeaveTracker[[#This Row],[Type of Leave]]</f>
        <v>9 VL</v>
      </c>
      <c r="L3833" s="23">
        <f ca="1">NETWORKDAYS(LeaveTracker[[#This Row],[Start Date]],LeaveTracker[[#This Row],[End Date]],lstHolidays)</f>
        <v>9</v>
      </c>
      <c r="M3833" s="27"/>
    </row>
    <row r="3834" spans="1:13" ht="30" customHeight="1" x14ac:dyDescent="0.3">
      <c r="A3834" s="27">
        <f t="shared" si="34"/>
        <v>341</v>
      </c>
      <c r="B3834" s="31">
        <v>44979</v>
      </c>
      <c r="C3834" s="31">
        <v>44879</v>
      </c>
      <c r="D3834" s="19" t="s">
        <v>1771</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57" t="s">
        <v>81</v>
      </c>
      <c r="K3834" s="51" t="str">
        <f ca="1">LeaveTracker[[#This Row],[Days]]&amp;" "&amp;LeaveTracker[[#This Row],[Type of Leave]]</f>
        <v>1 SL</v>
      </c>
      <c r="L3834" s="23">
        <f ca="1">NETWORKDAYS(LeaveTracker[[#This Row],[Start Date]],LeaveTracker[[#This Row],[End Date]],lstHolidays)</f>
        <v>1</v>
      </c>
      <c r="M3834" s="27"/>
    </row>
    <row r="3835" spans="1:13" ht="30" customHeight="1" x14ac:dyDescent="0.3">
      <c r="A3835" s="27">
        <f t="shared" si="34"/>
        <v>342</v>
      </c>
      <c r="B3835" s="31">
        <v>44979</v>
      </c>
      <c r="C3835" s="31">
        <v>44911</v>
      </c>
      <c r="D3835" s="19" t="s">
        <v>1746</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57" t="s">
        <v>81</v>
      </c>
      <c r="K3835" s="51" t="str">
        <f ca="1">LeaveTracker[[#This Row],[Days]]&amp;" "&amp;LeaveTracker[[#This Row],[Type of Leave]]</f>
        <v>1 SL</v>
      </c>
      <c r="L3835" s="23">
        <f ca="1">NETWORKDAYS(LeaveTracker[[#This Row],[Start Date]],LeaveTracker[[#This Row],[End Date]],lstHolidays)</f>
        <v>1</v>
      </c>
      <c r="M3835" s="27"/>
    </row>
    <row r="3836" spans="1:13" ht="30" customHeight="1" x14ac:dyDescent="0.3">
      <c r="A3836" s="27">
        <f t="shared" si="34"/>
        <v>343</v>
      </c>
      <c r="B3836" s="31">
        <v>44979</v>
      </c>
      <c r="C3836" s="31">
        <v>44911</v>
      </c>
      <c r="D3836" s="19" t="s">
        <v>1746</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57" t="s">
        <v>81</v>
      </c>
      <c r="K3836" s="51" t="str">
        <f ca="1">LeaveTracker[[#This Row],[Days]]&amp;" "&amp;LeaveTracker[[#This Row],[Type of Leave]]</f>
        <v>1 SL</v>
      </c>
      <c r="L3836" s="23">
        <f ca="1">NETWORKDAYS(LeaveTracker[[#This Row],[Start Date]],LeaveTracker[[#This Row],[End Date]],lstHolidays)</f>
        <v>1</v>
      </c>
      <c r="M3836" s="27"/>
    </row>
    <row r="3837" spans="1:13" ht="30" customHeight="1" x14ac:dyDescent="0.3">
      <c r="A3837" s="27">
        <f t="shared" si="34"/>
        <v>344</v>
      </c>
      <c r="B3837" s="31">
        <v>44979</v>
      </c>
      <c r="C3837" s="31">
        <v>44956</v>
      </c>
      <c r="D3837" s="19" t="s">
        <v>1961</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57" t="s">
        <v>299</v>
      </c>
      <c r="J3837" s="43" t="s">
        <v>275</v>
      </c>
      <c r="K3837" s="51" t="str">
        <f ca="1">LeaveTracker[[#This Row],[Days]]&amp;" "&amp;LeaveTracker[[#This Row],[Type of Leave]]</f>
        <v>2 OTHER</v>
      </c>
      <c r="L3837" s="23">
        <f ca="1">NETWORKDAYS(LeaveTracker[[#This Row],[Start Date]],LeaveTracker[[#This Row],[End Date]],lstHolidays)</f>
        <v>2</v>
      </c>
      <c r="M3837" s="27"/>
    </row>
    <row r="3838" spans="1:13" ht="30" customHeight="1" x14ac:dyDescent="0.3">
      <c r="A3838" s="27">
        <f t="shared" si="34"/>
        <v>345</v>
      </c>
      <c r="B3838" s="31">
        <v>44979</v>
      </c>
      <c r="C3838" s="31">
        <v>44918</v>
      </c>
      <c r="D3838" s="19" t="s">
        <v>2102</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57" t="s">
        <v>81</v>
      </c>
      <c r="K3838" s="51" t="str">
        <f ca="1">LeaveTracker[[#This Row],[Days]]&amp;" "&amp;LeaveTracker[[#This Row],[Type of Leave]]</f>
        <v>3 SL</v>
      </c>
      <c r="L3838" s="23">
        <f ca="1">NETWORKDAYS(LeaveTracker[[#This Row],[Start Date]],LeaveTracker[[#This Row],[End Date]],lstHolidays)</f>
        <v>3</v>
      </c>
      <c r="M3838" s="27"/>
    </row>
    <row r="3839" spans="1:13" ht="30" customHeight="1" x14ac:dyDescent="0.3">
      <c r="A3839" s="27">
        <f t="shared" si="34"/>
        <v>346</v>
      </c>
      <c r="B3839" s="31">
        <v>44979</v>
      </c>
      <c r="C3839" s="31">
        <v>44908</v>
      </c>
      <c r="D3839" s="19" t="s">
        <v>1856</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57" t="s">
        <v>82</v>
      </c>
      <c r="K3839" s="51" t="str">
        <f ca="1">LeaveTracker[[#This Row],[Days]]&amp;" "&amp;LeaveTracker[[#This Row],[Type of Leave]]</f>
        <v>2 VL</v>
      </c>
      <c r="L3839" s="23">
        <f ca="1">NETWORKDAYS(LeaveTracker[[#This Row],[Start Date]],LeaveTracker[[#This Row],[End Date]],lstHolidays)</f>
        <v>2</v>
      </c>
      <c r="M3839" s="27"/>
    </row>
    <row r="3840" spans="1:13" ht="30" customHeight="1" x14ac:dyDescent="0.3">
      <c r="A3840" s="27">
        <v>346</v>
      </c>
      <c r="B3840" s="31">
        <v>44979</v>
      </c>
      <c r="C3840" s="31">
        <v>44908</v>
      </c>
      <c r="D3840" s="19" t="s">
        <v>1856</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57" t="s">
        <v>82</v>
      </c>
      <c r="K3840" s="51" t="str">
        <f ca="1">LeaveTracker[[#This Row],[Days]]&amp;" "&amp;LeaveTracker[[#This Row],[Type of Leave]]</f>
        <v>1 VL</v>
      </c>
      <c r="L3840" s="23">
        <f ca="1">NETWORKDAYS(LeaveTracker[[#This Row],[Start Date]],LeaveTracker[[#This Row],[End Date]],lstHolidays)</f>
        <v>1</v>
      </c>
      <c r="M3840" s="27"/>
    </row>
    <row r="3841" spans="1:13" ht="30" customHeight="1" x14ac:dyDescent="0.3">
      <c r="A3841" s="27">
        <f t="shared" si="34"/>
        <v>347</v>
      </c>
      <c r="B3841" s="31">
        <v>44985</v>
      </c>
      <c r="C3841" s="31">
        <v>44939</v>
      </c>
      <c r="D3841" s="19" t="s">
        <v>1872</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57" t="s">
        <v>81</v>
      </c>
      <c r="K3841" s="51" t="str">
        <f ca="1">LeaveTracker[[#This Row],[Days]]&amp;" "&amp;LeaveTracker[[#This Row],[Type of Leave]]</f>
        <v>1 SL</v>
      </c>
      <c r="L3841" s="23">
        <f ca="1">NETWORKDAYS(LeaveTracker[[#This Row],[Start Date]],LeaveTracker[[#This Row],[End Date]],lstHolidays)</f>
        <v>1</v>
      </c>
      <c r="M3841" s="27"/>
    </row>
    <row r="3842" spans="1:13" ht="30" customHeight="1" x14ac:dyDescent="0.3">
      <c r="A3842" s="27">
        <f t="shared" si="34"/>
        <v>348</v>
      </c>
      <c r="B3842" s="31">
        <v>44985</v>
      </c>
      <c r="C3842" s="31">
        <v>44963</v>
      </c>
      <c r="D3842" s="19" t="s">
        <v>1872</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57" t="s">
        <v>81</v>
      </c>
      <c r="K3842" s="51" t="str">
        <f ca="1">LeaveTracker[[#This Row],[Days]]&amp;" "&amp;LeaveTracker[[#This Row],[Type of Leave]]</f>
        <v>2 SL</v>
      </c>
      <c r="L3842" s="23">
        <f ca="1">NETWORKDAYS(LeaveTracker[[#This Row],[Start Date]],LeaveTracker[[#This Row],[End Date]],lstHolidays)</f>
        <v>2</v>
      </c>
      <c r="M3842" s="27"/>
    </row>
    <row r="3843" spans="1:13" ht="30" customHeight="1" x14ac:dyDescent="0.3">
      <c r="A3843" s="27">
        <f t="shared" si="34"/>
        <v>349</v>
      </c>
      <c r="B3843" s="31">
        <v>44985</v>
      </c>
      <c r="C3843" s="31">
        <v>44963</v>
      </c>
      <c r="D3843" s="19" t="s">
        <v>1872</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57" t="s">
        <v>82</v>
      </c>
      <c r="K3843" s="51" t="str">
        <f ca="1">LeaveTracker[[#This Row],[Days]]&amp;" "&amp;LeaveTracker[[#This Row],[Type of Leave]]</f>
        <v>2 VL</v>
      </c>
      <c r="L3843" s="23">
        <f ca="1">NETWORKDAYS(LeaveTracker[[#This Row],[Start Date]],LeaveTracker[[#This Row],[End Date]],lstHolidays)</f>
        <v>2</v>
      </c>
      <c r="M3843" s="27"/>
    </row>
    <row r="3844" spans="1:13" ht="30" customHeight="1" x14ac:dyDescent="0.3">
      <c r="A3844" s="27">
        <f t="shared" si="34"/>
        <v>350</v>
      </c>
      <c r="B3844" s="31">
        <v>44985</v>
      </c>
      <c r="C3844" s="31">
        <v>44956</v>
      </c>
      <c r="D3844" s="19" t="s">
        <v>1887</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57" t="s">
        <v>82</v>
      </c>
      <c r="K3844" s="51" t="str">
        <f ca="1">LeaveTracker[[#This Row],[Days]]&amp;" "&amp;LeaveTracker[[#This Row],[Type of Leave]]</f>
        <v>2 VL</v>
      </c>
      <c r="L3844" s="23">
        <f ca="1">NETWORKDAYS(LeaveTracker[[#This Row],[Start Date]],LeaveTracker[[#This Row],[End Date]],lstHolidays)</f>
        <v>2</v>
      </c>
      <c r="M3844" s="27"/>
    </row>
    <row r="3845" spans="1:13" ht="30" customHeight="1" x14ac:dyDescent="0.3">
      <c r="A3845" s="27">
        <f t="shared" si="34"/>
        <v>351</v>
      </c>
      <c r="B3845" s="31">
        <v>44985</v>
      </c>
      <c r="C3845" s="31">
        <v>44956</v>
      </c>
      <c r="D3845" s="19" t="s">
        <v>1887</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57" t="s">
        <v>81</v>
      </c>
      <c r="K3845" s="51" t="str">
        <f ca="1">LeaveTracker[[#This Row],[Days]]&amp;" "&amp;LeaveTracker[[#This Row],[Type of Leave]]</f>
        <v>1 SL</v>
      </c>
      <c r="L3845" s="23">
        <f ca="1">NETWORKDAYS(LeaveTracker[[#This Row],[Start Date]],LeaveTracker[[#This Row],[End Date]],lstHolidays)</f>
        <v>1</v>
      </c>
      <c r="M3845" s="27"/>
    </row>
    <row r="3846" spans="1:13" ht="30" customHeight="1" x14ac:dyDescent="0.3">
      <c r="A3846" s="27">
        <f t="shared" si="34"/>
        <v>352</v>
      </c>
      <c r="B3846" s="31">
        <v>44985</v>
      </c>
      <c r="C3846" s="31">
        <v>44938</v>
      </c>
      <c r="D3846" s="19" t="s">
        <v>1829</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57" t="s">
        <v>81</v>
      </c>
      <c r="K3846" s="51" t="str">
        <f ca="1">LeaveTracker[[#This Row],[Days]]&amp;" "&amp;LeaveTracker[[#This Row],[Type of Leave]]</f>
        <v>1 SL</v>
      </c>
      <c r="L3846" s="23">
        <f ca="1">NETWORKDAYS(LeaveTracker[[#This Row],[Start Date]],LeaveTracker[[#This Row],[End Date]],lstHolidays)</f>
        <v>1</v>
      </c>
      <c r="M3846" s="27"/>
    </row>
    <row r="3847" spans="1:13" ht="30" customHeight="1" x14ac:dyDescent="0.3">
      <c r="A3847" s="27">
        <f t="shared" si="34"/>
        <v>353</v>
      </c>
      <c r="B3847" s="31">
        <v>44985</v>
      </c>
      <c r="C3847" s="31">
        <v>44887</v>
      </c>
      <c r="D3847" s="19" t="s">
        <v>1945</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57" t="s">
        <v>82</v>
      </c>
      <c r="K3847" s="51" t="str">
        <f ca="1">LeaveTracker[[#This Row],[Days]]&amp;" "&amp;LeaveTracker[[#This Row],[Type of Leave]]</f>
        <v>1 VL</v>
      </c>
      <c r="L3847" s="23">
        <f ca="1">NETWORKDAYS(LeaveTracker[[#This Row],[Start Date]],LeaveTracker[[#This Row],[End Date]],lstHolidays)</f>
        <v>1</v>
      </c>
      <c r="M3847" s="27"/>
    </row>
    <row r="3848" spans="1:13" ht="30" customHeight="1" x14ac:dyDescent="0.3">
      <c r="A3848" s="27">
        <v>353</v>
      </c>
      <c r="B3848" s="31">
        <v>44985</v>
      </c>
      <c r="C3848" s="31">
        <v>44887</v>
      </c>
      <c r="D3848" s="19" t="s">
        <v>1945</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57" t="s">
        <v>82</v>
      </c>
      <c r="K3848" s="51" t="str">
        <f ca="1">LeaveTracker[[#This Row],[Days]]&amp;" "&amp;LeaveTracker[[#This Row],[Type of Leave]]</f>
        <v>2 VL</v>
      </c>
      <c r="L3848" s="23">
        <f ca="1">NETWORKDAYS(LeaveTracker[[#This Row],[Start Date]],LeaveTracker[[#This Row],[End Date]],lstHolidays)</f>
        <v>2</v>
      </c>
      <c r="M3848" s="27"/>
    </row>
    <row r="3849" spans="1:13" ht="30" customHeight="1" x14ac:dyDescent="0.3">
      <c r="A3849" s="27">
        <v>353</v>
      </c>
      <c r="B3849" s="31">
        <v>44985</v>
      </c>
      <c r="C3849" s="31">
        <v>44887</v>
      </c>
      <c r="D3849" s="19" t="s">
        <v>1945</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57" t="s">
        <v>82</v>
      </c>
      <c r="K3849" s="51" t="str">
        <f ca="1">LeaveTracker[[#This Row],[Days]]&amp;" "&amp;LeaveTracker[[#This Row],[Type of Leave]]</f>
        <v>1 VL</v>
      </c>
      <c r="L3849" s="23">
        <f ca="1">NETWORKDAYS(LeaveTracker[[#This Row],[Start Date]],LeaveTracker[[#This Row],[End Date]],lstHolidays)</f>
        <v>1</v>
      </c>
      <c r="M3849" s="27"/>
    </row>
    <row r="3850" spans="1:13" ht="30" customHeight="1" x14ac:dyDescent="0.3">
      <c r="A3850" s="27">
        <v>353</v>
      </c>
      <c r="B3850" s="31">
        <v>44985</v>
      </c>
      <c r="C3850" s="31">
        <v>44887</v>
      </c>
      <c r="D3850" s="19" t="s">
        <v>1945</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57" t="s">
        <v>82</v>
      </c>
      <c r="K3850" s="51" t="str">
        <f ca="1">LeaveTracker[[#This Row],[Days]]&amp;" "&amp;LeaveTracker[[#This Row],[Type of Leave]]</f>
        <v>1 VL</v>
      </c>
      <c r="L3850" s="23">
        <f ca="1">NETWORKDAYS(LeaveTracker[[#This Row],[Start Date]],LeaveTracker[[#This Row],[End Date]],lstHolidays)</f>
        <v>1</v>
      </c>
      <c r="M3850" s="27"/>
    </row>
    <row r="3851" spans="1:13" ht="30" customHeight="1" x14ac:dyDescent="0.3">
      <c r="A3851" s="27">
        <f t="shared" si="34"/>
        <v>354</v>
      </c>
      <c r="B3851" s="31">
        <v>44985</v>
      </c>
      <c r="C3851" s="31">
        <v>44908</v>
      </c>
      <c r="D3851" s="19" t="s">
        <v>2103</v>
      </c>
      <c r="E3851" s="51" t="str">
        <f>IF(ISBLANK(LeaveTracker[[#This Row],[Employee Name]]),"-----",VLOOKUP(LeaveTracker[[#This Row],[Employee Name]],Employees[[Employee Name]:[Office]],7))</f>
        <v>PIO</v>
      </c>
      <c r="F3851" s="51">
        <f>IF(ISBLANK(LeaveTracker[[#This Row],[Employee Name]]),"-----",VLOOKUP(LeaveTracker[[#This Row],[Employee Name]],Employees[[Employee Name]:[Office]],6))</f>
        <v>0</v>
      </c>
      <c r="G3851" s="24">
        <v>44910</v>
      </c>
      <c r="H3851" s="24">
        <v>44911</v>
      </c>
      <c r="I3851" s="57" t="s">
        <v>299</v>
      </c>
      <c r="J3851" s="43" t="s">
        <v>1770</v>
      </c>
      <c r="K3851" s="51" t="str">
        <f ca="1">LeaveTracker[[#This Row],[Days]]&amp;" "&amp;LeaveTracker[[#This Row],[Type of Leave]]</f>
        <v>2 OTHER</v>
      </c>
      <c r="L3851" s="23">
        <f ca="1">NETWORKDAYS(LeaveTracker[[#This Row],[Start Date]],LeaveTracker[[#This Row],[End Date]],lstHolidays)</f>
        <v>2</v>
      </c>
      <c r="M3851" s="27"/>
    </row>
    <row r="3852" spans="1:13" ht="30" customHeight="1" x14ac:dyDescent="0.3">
      <c r="A3852" s="27">
        <f t="shared" si="34"/>
        <v>355</v>
      </c>
      <c r="B3852" s="31">
        <v>44985</v>
      </c>
      <c r="C3852" s="31">
        <v>44904</v>
      </c>
      <c r="D3852" s="19" t="s">
        <v>1846</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57" t="s">
        <v>82</v>
      </c>
      <c r="K3852" s="51" t="str">
        <f ca="1">LeaveTracker[[#This Row],[Days]]&amp;" "&amp;LeaveTracker[[#This Row],[Type of Leave]]</f>
        <v>1 VL</v>
      </c>
      <c r="L3852" s="23">
        <f ca="1">NETWORKDAYS(LeaveTracker[[#This Row],[Start Date]],LeaveTracker[[#This Row],[End Date]],lstHolidays)</f>
        <v>1</v>
      </c>
      <c r="M3852" s="27"/>
    </row>
    <row r="3853" spans="1:13" ht="30" customHeight="1" x14ac:dyDescent="0.3">
      <c r="A3853" s="27">
        <v>355</v>
      </c>
      <c r="B3853" s="31">
        <v>44985</v>
      </c>
      <c r="C3853" s="31">
        <v>44904</v>
      </c>
      <c r="D3853" s="19" t="s">
        <v>1846</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57" t="s">
        <v>82</v>
      </c>
      <c r="K3853" s="51" t="str">
        <f ca="1">LeaveTracker[[#This Row],[Days]]&amp;" "&amp;LeaveTracker[[#This Row],[Type of Leave]]</f>
        <v>1 VL</v>
      </c>
      <c r="L3853" s="23">
        <f ca="1">NETWORKDAYS(LeaveTracker[[#This Row],[Start Date]],LeaveTracker[[#This Row],[End Date]],lstHolidays)</f>
        <v>1</v>
      </c>
      <c r="M3853" s="27"/>
    </row>
    <row r="3854" spans="1:13" ht="30" customHeight="1" x14ac:dyDescent="0.3">
      <c r="A3854" s="27">
        <v>355</v>
      </c>
      <c r="B3854" s="31">
        <v>44985</v>
      </c>
      <c r="C3854" s="31">
        <v>44905</v>
      </c>
      <c r="D3854" s="19" t="s">
        <v>1846</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57" t="s">
        <v>82</v>
      </c>
      <c r="K3854" s="51" t="str">
        <f ca="1">LeaveTracker[[#This Row],[Days]]&amp;" "&amp;LeaveTracker[[#This Row],[Type of Leave]]</f>
        <v>1 VL</v>
      </c>
      <c r="L3854" s="23">
        <f ca="1">NETWORKDAYS(LeaveTracker[[#This Row],[Start Date]],LeaveTracker[[#This Row],[End Date]],lstHolidays)</f>
        <v>1</v>
      </c>
      <c r="M3854" s="27"/>
    </row>
    <row r="3855" spans="1:13" ht="30" customHeight="1" x14ac:dyDescent="0.3">
      <c r="A3855" s="27">
        <v>355</v>
      </c>
      <c r="B3855" s="31">
        <v>44985</v>
      </c>
      <c r="C3855" s="31">
        <v>44906</v>
      </c>
      <c r="D3855" s="19" t="s">
        <v>1846</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57" t="s">
        <v>82</v>
      </c>
      <c r="K3855" s="51" t="str">
        <f ca="1">LeaveTracker[[#This Row],[Days]]&amp;" "&amp;LeaveTracker[[#This Row],[Type of Leave]]</f>
        <v>-2 VL</v>
      </c>
      <c r="L3855" s="23">
        <f ca="1">NETWORKDAYS(LeaveTracker[[#This Row],[Start Date]],LeaveTracker[[#This Row],[End Date]],lstHolidays)</f>
        <v>-2</v>
      </c>
      <c r="M3855" s="27"/>
    </row>
    <row r="3856" spans="1:13" ht="30" customHeight="1" x14ac:dyDescent="0.3">
      <c r="A3856" s="27">
        <v>355</v>
      </c>
      <c r="B3856" s="31">
        <v>44985</v>
      </c>
      <c r="C3856" s="31">
        <v>44907</v>
      </c>
      <c r="D3856" s="19" t="s">
        <v>1846</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57" t="s">
        <v>82</v>
      </c>
      <c r="K3856" s="51" t="str">
        <f ca="1">LeaveTracker[[#This Row],[Days]]&amp;" "&amp;LeaveTracker[[#This Row],[Type of Leave]]</f>
        <v>0 VL</v>
      </c>
      <c r="L3856" s="23">
        <f ca="1">NETWORKDAYS(LeaveTracker[[#This Row],[Start Date]],LeaveTracker[[#This Row],[End Date]],lstHolidays)</f>
        <v>0</v>
      </c>
      <c r="M3856" s="27"/>
    </row>
    <row r="3857" spans="1:13" ht="30" customHeight="1" x14ac:dyDescent="0.3">
      <c r="A3857" s="27">
        <f t="shared" si="34"/>
        <v>356</v>
      </c>
      <c r="B3857" s="31">
        <v>44985</v>
      </c>
      <c r="C3857" s="31">
        <v>44905</v>
      </c>
      <c r="D3857" s="19" t="s">
        <v>1853</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57" t="s">
        <v>81</v>
      </c>
      <c r="K3857" s="51" t="str">
        <f ca="1">LeaveTracker[[#This Row],[Days]]&amp;" "&amp;LeaveTracker[[#This Row],[Type of Leave]]</f>
        <v>1 SL</v>
      </c>
      <c r="L3857" s="23">
        <f ca="1">NETWORKDAYS(LeaveTracker[[#This Row],[Start Date]],LeaveTracker[[#This Row],[End Date]],lstHolidays)</f>
        <v>1</v>
      </c>
      <c r="M3857" s="27"/>
    </row>
    <row r="3858" spans="1:13" ht="30" customHeight="1" x14ac:dyDescent="0.3">
      <c r="A3858" s="27">
        <f>A3857+1</f>
        <v>357</v>
      </c>
      <c r="B3858" s="31">
        <v>44985</v>
      </c>
      <c r="C3858" s="31">
        <v>44907</v>
      </c>
      <c r="D3858" s="19" t="s">
        <v>2105</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57" t="s">
        <v>82</v>
      </c>
      <c r="K3858" s="51" t="str">
        <f ca="1">LeaveTracker[[#This Row],[Days]]&amp;" "&amp;LeaveTracker[[#This Row],[Type of Leave]]</f>
        <v>5 VL</v>
      </c>
      <c r="L3858" s="23">
        <f ca="1">NETWORKDAYS(LeaveTracker[[#This Row],[Start Date]],LeaveTracker[[#This Row],[End Date]],lstHolidays)</f>
        <v>5</v>
      </c>
      <c r="M3858" s="27"/>
    </row>
    <row r="3859" spans="1:13" ht="30" customHeight="1" x14ac:dyDescent="0.3">
      <c r="A3859" s="27">
        <f t="shared" ref="A3859:A3922" si="35">A3858+1</f>
        <v>358</v>
      </c>
      <c r="B3859" s="31">
        <v>44985</v>
      </c>
      <c r="C3859" s="31">
        <v>44893</v>
      </c>
      <c r="D3859" s="19" t="s">
        <v>1773</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57" t="s">
        <v>82</v>
      </c>
      <c r="K3859" s="51" t="str">
        <f ca="1">LeaveTracker[[#This Row],[Days]]&amp;" "&amp;LeaveTracker[[#This Row],[Type of Leave]]</f>
        <v>1 VL</v>
      </c>
      <c r="L3859" s="23">
        <f ca="1">NETWORKDAYS(LeaveTracker[[#This Row],[Start Date]],LeaveTracker[[#This Row],[End Date]],lstHolidays)</f>
        <v>1</v>
      </c>
      <c r="M3859" s="27"/>
    </row>
    <row r="3860" spans="1:13" ht="30" customHeight="1" x14ac:dyDescent="0.3">
      <c r="A3860" s="27">
        <v>358</v>
      </c>
      <c r="B3860" s="31">
        <v>44985</v>
      </c>
      <c r="C3860" s="31">
        <v>44893</v>
      </c>
      <c r="D3860" s="19" t="s">
        <v>1773</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57" t="s">
        <v>82</v>
      </c>
      <c r="K3860" s="51" t="str">
        <f ca="1">LeaveTracker[[#This Row],[Days]]&amp;" "&amp;LeaveTracker[[#This Row],[Type of Leave]]</f>
        <v>1 VL</v>
      </c>
      <c r="L3860" s="23">
        <f ca="1">NETWORKDAYS(LeaveTracker[[#This Row],[Start Date]],LeaveTracker[[#This Row],[End Date]],lstHolidays)</f>
        <v>1</v>
      </c>
      <c r="M3860" s="27"/>
    </row>
    <row r="3861" spans="1:13" ht="30" customHeight="1" x14ac:dyDescent="0.3">
      <c r="A3861" s="27">
        <v>358</v>
      </c>
      <c r="B3861" s="31">
        <v>44985</v>
      </c>
      <c r="C3861" s="31">
        <v>44893</v>
      </c>
      <c r="D3861" s="19" t="s">
        <v>1773</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57" t="s">
        <v>82</v>
      </c>
      <c r="K3861" s="51" t="str">
        <f ca="1">LeaveTracker[[#This Row],[Days]]&amp;" "&amp;LeaveTracker[[#This Row],[Type of Leave]]</f>
        <v>1 VL</v>
      </c>
      <c r="L3861" s="23">
        <f ca="1">NETWORKDAYS(LeaveTracker[[#This Row],[Start Date]],LeaveTracker[[#This Row],[End Date]],lstHolidays)</f>
        <v>1</v>
      </c>
      <c r="M3861" s="27"/>
    </row>
    <row r="3862" spans="1:13" ht="30" customHeight="1" x14ac:dyDescent="0.3">
      <c r="A3862" s="27">
        <f t="shared" si="35"/>
        <v>359</v>
      </c>
      <c r="B3862" s="31">
        <v>44985</v>
      </c>
      <c r="C3862" s="31">
        <v>44910</v>
      </c>
      <c r="D3862" s="19" t="s">
        <v>1842</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57" t="s">
        <v>82</v>
      </c>
      <c r="K3862" s="51" t="str">
        <f ca="1">LeaveTracker[[#This Row],[Days]]&amp;" "&amp;LeaveTracker[[#This Row],[Type of Leave]]</f>
        <v>3 VL</v>
      </c>
      <c r="L3862" s="23">
        <f ca="1">NETWORKDAYS(LeaveTracker[[#This Row],[Start Date]],LeaveTracker[[#This Row],[End Date]],lstHolidays)</f>
        <v>3</v>
      </c>
      <c r="M3862" s="27"/>
    </row>
    <row r="3863" spans="1:13" ht="30" customHeight="1" x14ac:dyDescent="0.3">
      <c r="A3863" s="27">
        <v>359</v>
      </c>
      <c r="B3863" s="31">
        <v>44985</v>
      </c>
      <c r="C3863" s="31">
        <v>44911</v>
      </c>
      <c r="D3863" s="19" t="s">
        <v>1842</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57" t="s">
        <v>82</v>
      </c>
      <c r="K3863" s="51" t="str">
        <f ca="1">LeaveTracker[[#This Row],[Days]]&amp;" "&amp;LeaveTracker[[#This Row],[Type of Leave]]</f>
        <v>1 VL</v>
      </c>
      <c r="L3863" s="23">
        <f ca="1">NETWORKDAYS(LeaveTracker[[#This Row],[Start Date]],LeaveTracker[[#This Row],[End Date]],lstHolidays)</f>
        <v>1</v>
      </c>
      <c r="M3863" s="27"/>
    </row>
    <row r="3864" spans="1:13" ht="30" customHeight="1" x14ac:dyDescent="0.3">
      <c r="A3864" s="27">
        <f t="shared" si="35"/>
        <v>360</v>
      </c>
      <c r="B3864" s="31">
        <v>44985</v>
      </c>
      <c r="C3864" s="31">
        <v>44897</v>
      </c>
      <c r="D3864" s="19" t="s">
        <v>2107</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57" t="s">
        <v>82</v>
      </c>
      <c r="K3864" s="51" t="str">
        <f ca="1">LeaveTracker[[#This Row],[Days]]&amp;" "&amp;LeaveTracker[[#This Row],[Type of Leave]]</f>
        <v>5 VL</v>
      </c>
      <c r="L3864" s="23">
        <f ca="1">NETWORKDAYS(LeaveTracker[[#This Row],[Start Date]],LeaveTracker[[#This Row],[End Date]],lstHolidays)</f>
        <v>5</v>
      </c>
      <c r="M3864" s="27"/>
    </row>
    <row r="3865" spans="1:13" ht="30" customHeight="1" x14ac:dyDescent="0.3">
      <c r="A3865" s="27">
        <f t="shared" si="35"/>
        <v>361</v>
      </c>
      <c r="B3865" s="31">
        <v>44985</v>
      </c>
      <c r="C3865" s="31">
        <v>44897</v>
      </c>
      <c r="D3865" s="19" t="s">
        <v>2110</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57" t="s">
        <v>82</v>
      </c>
      <c r="K3865" s="51" t="str">
        <f ca="1">LeaveTracker[[#This Row],[Days]]&amp;" "&amp;LeaveTracker[[#This Row],[Type of Leave]]</f>
        <v>3 VL</v>
      </c>
      <c r="L3865" s="23">
        <f ca="1">NETWORKDAYS(LeaveTracker[[#This Row],[Start Date]],LeaveTracker[[#This Row],[End Date]],lstHolidays)</f>
        <v>3</v>
      </c>
      <c r="M3865" s="27"/>
    </row>
    <row r="3866" spans="1:13" ht="30" customHeight="1" x14ac:dyDescent="0.3">
      <c r="A3866" s="27">
        <f t="shared" si="35"/>
        <v>362</v>
      </c>
      <c r="B3866" s="31">
        <v>44985</v>
      </c>
      <c r="C3866" s="31">
        <v>44896</v>
      </c>
      <c r="D3866" s="19" t="s">
        <v>1856</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57" t="s">
        <v>82</v>
      </c>
      <c r="K3866" s="51" t="str">
        <f ca="1">LeaveTracker[[#This Row],[Days]]&amp;" "&amp;LeaveTracker[[#This Row],[Type of Leave]]</f>
        <v>1 VL</v>
      </c>
      <c r="L3866" s="23">
        <f ca="1">NETWORKDAYS(LeaveTracker[[#This Row],[Start Date]],LeaveTracker[[#This Row],[End Date]],lstHolidays)</f>
        <v>1</v>
      </c>
      <c r="M3866" s="27"/>
    </row>
    <row r="3867" spans="1:13" ht="30" customHeight="1" x14ac:dyDescent="0.3">
      <c r="A3867" s="27">
        <f t="shared" si="35"/>
        <v>363</v>
      </c>
      <c r="B3867" s="31">
        <v>44985</v>
      </c>
      <c r="C3867" s="31">
        <v>44910</v>
      </c>
      <c r="D3867" s="19" t="s">
        <v>2113</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57" t="s">
        <v>82</v>
      </c>
      <c r="K3867" s="51" t="str">
        <f ca="1">LeaveTracker[[#This Row],[Days]]&amp;" "&amp;LeaveTracker[[#This Row],[Type of Leave]]</f>
        <v>2 VL</v>
      </c>
      <c r="L3867" s="23">
        <f ca="1">NETWORKDAYS(LeaveTracker[[#This Row],[Start Date]],LeaveTracker[[#This Row],[End Date]],lstHolidays)</f>
        <v>2</v>
      </c>
      <c r="M3867" s="27"/>
    </row>
    <row r="3868" spans="1:13" ht="30" customHeight="1" x14ac:dyDescent="0.3">
      <c r="A3868" s="27">
        <f t="shared" si="35"/>
        <v>364</v>
      </c>
      <c r="B3868" s="31">
        <v>44985</v>
      </c>
      <c r="C3868" s="31">
        <v>44937</v>
      </c>
      <c r="D3868" s="19" t="s">
        <v>1858</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57" t="s">
        <v>81</v>
      </c>
      <c r="K3868" s="51" t="str">
        <f ca="1">LeaveTracker[[#This Row],[Days]]&amp;" "&amp;LeaveTracker[[#This Row],[Type of Leave]]</f>
        <v>1 SL</v>
      </c>
      <c r="L3868" s="23">
        <f ca="1">NETWORKDAYS(LeaveTracker[[#This Row],[Start Date]],LeaveTracker[[#This Row],[End Date]],lstHolidays)</f>
        <v>1</v>
      </c>
      <c r="M3868" s="27"/>
    </row>
    <row r="3869" spans="1:13" ht="30" customHeight="1" x14ac:dyDescent="0.3">
      <c r="A3869" s="27">
        <f t="shared" si="35"/>
        <v>365</v>
      </c>
      <c r="B3869" s="31">
        <v>44985</v>
      </c>
      <c r="C3869" s="31">
        <v>44956</v>
      </c>
      <c r="D3869" s="19" t="s">
        <v>1858</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57" t="s">
        <v>82</v>
      </c>
      <c r="K3869" s="51" t="str">
        <f ca="1">LeaveTracker[[#This Row],[Days]]&amp;" "&amp;LeaveTracker[[#This Row],[Type of Leave]]</f>
        <v>2 VL</v>
      </c>
      <c r="L3869" s="23">
        <f ca="1">NETWORKDAYS(LeaveTracker[[#This Row],[Start Date]],LeaveTracker[[#This Row],[End Date]],lstHolidays)</f>
        <v>2</v>
      </c>
      <c r="M3869" s="27"/>
    </row>
    <row r="3870" spans="1:13" ht="30" customHeight="1" x14ac:dyDescent="0.3">
      <c r="A3870" s="27">
        <v>365</v>
      </c>
      <c r="B3870" s="31">
        <v>44985</v>
      </c>
      <c r="C3870" s="31">
        <v>44956</v>
      </c>
      <c r="D3870" s="19" t="s">
        <v>1858</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57" t="s">
        <v>82</v>
      </c>
      <c r="K3870" s="51" t="str">
        <f ca="1">LeaveTracker[[#This Row],[Days]]&amp;" "&amp;LeaveTracker[[#This Row],[Type of Leave]]</f>
        <v>1 VL</v>
      </c>
      <c r="L3870" s="23">
        <f ca="1">NETWORKDAYS(LeaveTracker[[#This Row],[Start Date]],LeaveTracker[[#This Row],[End Date]],lstHolidays)</f>
        <v>1</v>
      </c>
      <c r="M3870" s="27"/>
    </row>
    <row r="3871" spans="1:13" ht="30" customHeight="1" x14ac:dyDescent="0.3">
      <c r="A3871" s="27">
        <f t="shared" si="35"/>
        <v>366</v>
      </c>
      <c r="B3871" s="31">
        <v>44985</v>
      </c>
      <c r="C3871" s="31">
        <v>44788</v>
      </c>
      <c r="D3871" s="19" t="s">
        <v>1769</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57" t="s">
        <v>81</v>
      </c>
      <c r="K3871" s="51" t="str">
        <f ca="1">LeaveTracker[[#This Row],[Days]]&amp;" "&amp;LeaveTracker[[#This Row],[Type of Leave]]</f>
        <v>1 SL</v>
      </c>
      <c r="L3871" s="23">
        <f ca="1">NETWORKDAYS(LeaveTracker[[#This Row],[Start Date]],LeaveTracker[[#This Row],[End Date]],lstHolidays)</f>
        <v>1</v>
      </c>
      <c r="M3871" s="27"/>
    </row>
    <row r="3872" spans="1:13" ht="30" customHeight="1" x14ac:dyDescent="0.3">
      <c r="A3872" s="27">
        <f t="shared" si="35"/>
        <v>367</v>
      </c>
      <c r="B3872" s="31">
        <v>44985</v>
      </c>
      <c r="C3872" s="31">
        <v>44949</v>
      </c>
      <c r="D3872" s="19" t="s">
        <v>1769</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57" t="s">
        <v>299</v>
      </c>
      <c r="J3872" s="43" t="s">
        <v>1770</v>
      </c>
      <c r="K3872" s="51" t="str">
        <f ca="1">LeaveTracker[[#This Row],[Days]]&amp;" "&amp;LeaveTracker[[#This Row],[Type of Leave]]</f>
        <v>2 OTHER</v>
      </c>
      <c r="L3872" s="23">
        <f ca="1">NETWORKDAYS(LeaveTracker[[#This Row],[Start Date]],LeaveTracker[[#This Row],[End Date]],lstHolidays)</f>
        <v>2</v>
      </c>
      <c r="M3872" s="27"/>
    </row>
    <row r="3873" spans="1:13" ht="30" customHeight="1" x14ac:dyDescent="0.3">
      <c r="A3873" s="27">
        <f t="shared" si="35"/>
        <v>368</v>
      </c>
      <c r="B3873" s="31">
        <v>44985</v>
      </c>
      <c r="C3873" s="31">
        <v>44960</v>
      </c>
      <c r="D3873" s="19" t="s">
        <v>1806</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57" t="s">
        <v>82</v>
      </c>
      <c r="K3873" s="51" t="str">
        <f ca="1">LeaveTracker[[#This Row],[Days]]&amp;" "&amp;LeaveTracker[[#This Row],[Type of Leave]]</f>
        <v>1 VL</v>
      </c>
      <c r="L3873" s="23">
        <f ca="1">NETWORKDAYS(LeaveTracker[[#This Row],[Start Date]],LeaveTracker[[#This Row],[End Date]],lstHolidays)</f>
        <v>1</v>
      </c>
      <c r="M3873" s="27"/>
    </row>
    <row r="3874" spans="1:13" ht="30" customHeight="1" x14ac:dyDescent="0.3">
      <c r="A3874" s="27">
        <f t="shared" si="35"/>
        <v>369</v>
      </c>
      <c r="B3874" s="31">
        <v>44985</v>
      </c>
      <c r="C3874" s="31">
        <v>44960</v>
      </c>
      <c r="D3874" s="19" t="s">
        <v>1806</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57" t="s">
        <v>299</v>
      </c>
      <c r="J3874" s="43" t="s">
        <v>1770</v>
      </c>
      <c r="K3874" s="51" t="str">
        <f ca="1">LeaveTracker[[#This Row],[Days]]&amp;" "&amp;LeaveTracker[[#This Row],[Type of Leave]]</f>
        <v>1 OTHER</v>
      </c>
      <c r="L3874" s="23">
        <f ca="1">NETWORKDAYS(LeaveTracker[[#This Row],[Start Date]],LeaveTracker[[#This Row],[End Date]],lstHolidays)</f>
        <v>1</v>
      </c>
      <c r="M3874" s="27"/>
    </row>
    <row r="3875" spans="1:13" ht="30" customHeight="1" x14ac:dyDescent="0.3">
      <c r="A3875" s="27">
        <f t="shared" si="35"/>
        <v>370</v>
      </c>
      <c r="B3875" s="31">
        <v>44985</v>
      </c>
      <c r="C3875" s="31">
        <v>44915</v>
      </c>
      <c r="D3875" s="19" t="s">
        <v>1769</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57" t="s">
        <v>299</v>
      </c>
      <c r="J3875" s="43" t="s">
        <v>1770</v>
      </c>
      <c r="K3875" s="51" t="str">
        <f ca="1">LeaveTracker[[#This Row],[Days]]&amp;" "&amp;LeaveTracker[[#This Row],[Type of Leave]]</f>
        <v>3 OTHER</v>
      </c>
      <c r="L3875" s="23">
        <f ca="1">NETWORKDAYS(LeaveTracker[[#This Row],[Start Date]],LeaveTracker[[#This Row],[End Date]],lstHolidays)</f>
        <v>3</v>
      </c>
      <c r="M3875" s="27"/>
    </row>
    <row r="3876" spans="1:13" ht="30" customHeight="1" x14ac:dyDescent="0.3">
      <c r="A3876" s="27">
        <f t="shared" si="35"/>
        <v>371</v>
      </c>
      <c r="B3876" s="31">
        <v>44985</v>
      </c>
      <c r="C3876" s="31">
        <v>44915</v>
      </c>
      <c r="D3876" s="19" t="s">
        <v>1769</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57" t="s">
        <v>82</v>
      </c>
      <c r="K3876" s="51" t="str">
        <f ca="1">LeaveTracker[[#This Row],[Days]]&amp;" "&amp;LeaveTracker[[#This Row],[Type of Leave]]</f>
        <v>3 VL</v>
      </c>
      <c r="L3876" s="23">
        <f ca="1">NETWORKDAYS(LeaveTracker[[#This Row],[Start Date]],LeaveTracker[[#This Row],[End Date]],lstHolidays)</f>
        <v>3</v>
      </c>
      <c r="M3876" s="27"/>
    </row>
    <row r="3877" spans="1:13" ht="30" customHeight="1" x14ac:dyDescent="0.3">
      <c r="A3877" s="27">
        <f t="shared" si="35"/>
        <v>372</v>
      </c>
      <c r="B3877" s="31">
        <v>44985</v>
      </c>
      <c r="C3877" s="31">
        <v>44931</v>
      </c>
      <c r="D3877" s="19" t="s">
        <v>2116</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57" t="s">
        <v>81</v>
      </c>
      <c r="K3877" s="51" t="str">
        <f ca="1">LeaveTracker[[#This Row],[Days]]&amp;" "&amp;LeaveTracker[[#This Row],[Type of Leave]]</f>
        <v>4 SL</v>
      </c>
      <c r="L3877" s="23">
        <f ca="1">NETWORKDAYS(LeaveTracker[[#This Row],[Start Date]],LeaveTracker[[#This Row],[End Date]],lstHolidays)</f>
        <v>4</v>
      </c>
      <c r="M3877" s="27"/>
    </row>
    <row r="3878" spans="1:13" ht="30" customHeight="1" x14ac:dyDescent="0.3">
      <c r="A3878" s="27">
        <v>372</v>
      </c>
      <c r="B3878" s="31">
        <v>44985</v>
      </c>
      <c r="C3878" s="31">
        <v>44931</v>
      </c>
      <c r="D3878" s="19" t="s">
        <v>2116</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57" t="s">
        <v>81</v>
      </c>
      <c r="K3878" s="51" t="str">
        <f ca="1">LeaveTracker[[#This Row],[Days]]&amp;" "&amp;LeaveTracker[[#This Row],[Type of Leave]]</f>
        <v>3 SL</v>
      </c>
      <c r="L3878" s="23">
        <f ca="1">NETWORKDAYS(LeaveTracker[[#This Row],[Start Date]],LeaveTracker[[#This Row],[End Date]],lstHolidays)</f>
        <v>3</v>
      </c>
      <c r="M3878" s="27"/>
    </row>
    <row r="3879" spans="1:13" ht="30" customHeight="1" x14ac:dyDescent="0.3">
      <c r="A3879" s="27">
        <f t="shared" si="35"/>
        <v>373</v>
      </c>
      <c r="B3879" s="31">
        <v>44985</v>
      </c>
      <c r="C3879" s="31">
        <v>44931</v>
      </c>
      <c r="D3879" s="19" t="s">
        <v>2116</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57" t="s">
        <v>81</v>
      </c>
      <c r="K3879" s="51" t="str">
        <f ca="1">LeaveTracker[[#This Row],[Days]]&amp;" "&amp;LeaveTracker[[#This Row],[Type of Leave]]</f>
        <v>21 SL</v>
      </c>
      <c r="L3879" s="23">
        <f ca="1">NETWORKDAYS(LeaveTracker[[#This Row],[Start Date]],LeaveTracker[[#This Row],[End Date]],lstHolidays)</f>
        <v>21</v>
      </c>
      <c r="M3879" s="27"/>
    </row>
    <row r="3880" spans="1:13" ht="30" customHeight="1" x14ac:dyDescent="0.3">
      <c r="A3880" s="27">
        <f t="shared" si="35"/>
        <v>374</v>
      </c>
      <c r="B3880" s="31">
        <v>44985</v>
      </c>
      <c r="C3880" s="31">
        <v>44922</v>
      </c>
      <c r="D3880" s="19" t="s">
        <v>1772</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57" t="s">
        <v>299</v>
      </c>
      <c r="J3880" s="43" t="s">
        <v>2117</v>
      </c>
      <c r="K3880" s="51" t="str">
        <f ca="1">LeaveTracker[[#This Row],[Days]]&amp;" "&amp;LeaveTracker[[#This Row],[Type of Leave]]</f>
        <v>1 OTHER</v>
      </c>
      <c r="L3880" s="23">
        <f ca="1">NETWORKDAYS(LeaveTracker[[#This Row],[Start Date]],LeaveTracker[[#This Row],[End Date]],lstHolidays)</f>
        <v>1</v>
      </c>
      <c r="M3880" s="27"/>
    </row>
    <row r="3881" spans="1:13" ht="30" customHeight="1" x14ac:dyDescent="0.3">
      <c r="A3881" s="27">
        <f t="shared" si="35"/>
        <v>375</v>
      </c>
      <c r="B3881" s="31">
        <v>44985</v>
      </c>
      <c r="C3881" s="31">
        <v>44940</v>
      </c>
      <c r="D3881" s="19" t="s">
        <v>1772</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57" t="s">
        <v>81</v>
      </c>
      <c r="K3881" s="51" t="str">
        <f ca="1">LeaveTracker[[#This Row],[Days]]&amp;" "&amp;LeaveTracker[[#This Row],[Type of Leave]]</f>
        <v>4 SL</v>
      </c>
      <c r="L3881" s="23">
        <f ca="1">NETWORKDAYS(LeaveTracker[[#This Row],[Start Date]],LeaveTracker[[#This Row],[End Date]],lstHolidays)</f>
        <v>4</v>
      </c>
      <c r="M3881" s="27"/>
    </row>
    <row r="3882" spans="1:13" ht="30" customHeight="1" x14ac:dyDescent="0.3">
      <c r="A3882" s="27">
        <f t="shared" si="35"/>
        <v>376</v>
      </c>
      <c r="B3882" s="31">
        <v>44985</v>
      </c>
      <c r="C3882" s="31">
        <v>44963</v>
      </c>
      <c r="D3882" s="19" t="s">
        <v>1950</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57" t="s">
        <v>81</v>
      </c>
      <c r="K3882" s="51" t="str">
        <f ca="1">LeaveTracker[[#This Row],[Days]]&amp;" "&amp;LeaveTracker[[#This Row],[Type of Leave]]</f>
        <v>10 SL</v>
      </c>
      <c r="L3882" s="23">
        <f ca="1">NETWORKDAYS(LeaveTracker[[#This Row],[Start Date]],LeaveTracker[[#This Row],[End Date]],lstHolidays)</f>
        <v>10</v>
      </c>
      <c r="M3882" s="27"/>
    </row>
    <row r="3883" spans="1:13" ht="30" customHeight="1" x14ac:dyDescent="0.3">
      <c r="A3883" s="27">
        <f t="shared" si="35"/>
        <v>377</v>
      </c>
      <c r="B3883" s="31">
        <v>44985</v>
      </c>
      <c r="C3883" s="31">
        <v>44942</v>
      </c>
      <c r="D3883" s="19" t="s">
        <v>1764</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57" t="s">
        <v>81</v>
      </c>
      <c r="K3883" s="51" t="str">
        <f ca="1">LeaveTracker[[#This Row],[Days]]&amp;" "&amp;LeaveTracker[[#This Row],[Type of Leave]]</f>
        <v>2 SL</v>
      </c>
      <c r="L3883" s="23">
        <f ca="1">NETWORKDAYS(LeaveTracker[[#This Row],[Start Date]],LeaveTracker[[#This Row],[End Date]],lstHolidays)</f>
        <v>2</v>
      </c>
      <c r="M3883" s="27"/>
    </row>
    <row r="3884" spans="1:13" ht="30" customHeight="1" x14ac:dyDescent="0.3">
      <c r="A3884" s="27">
        <f t="shared" si="35"/>
        <v>378</v>
      </c>
      <c r="B3884" s="31">
        <v>44985</v>
      </c>
      <c r="C3884" s="31">
        <v>44944</v>
      </c>
      <c r="D3884" s="19" t="s">
        <v>1765</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57" t="s">
        <v>299</v>
      </c>
      <c r="J3884" s="43" t="s">
        <v>1770</v>
      </c>
      <c r="K3884" s="51" t="str">
        <f ca="1">LeaveTracker[[#This Row],[Days]]&amp;" "&amp;LeaveTracker[[#This Row],[Type of Leave]]</f>
        <v>1 OTHER</v>
      </c>
      <c r="L3884" s="23">
        <f ca="1">NETWORKDAYS(LeaveTracker[[#This Row],[Start Date]],LeaveTracker[[#This Row],[End Date]],lstHolidays)</f>
        <v>1</v>
      </c>
      <c r="M3884" s="27"/>
    </row>
    <row r="3885" spans="1:13" ht="30" customHeight="1" x14ac:dyDescent="0.3">
      <c r="A3885" s="27">
        <f t="shared" si="35"/>
        <v>379</v>
      </c>
      <c r="B3885" s="31">
        <v>44985</v>
      </c>
      <c r="C3885" s="31">
        <v>44949</v>
      </c>
      <c r="D3885" s="19" t="s">
        <v>2119</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57" t="s">
        <v>82</v>
      </c>
      <c r="K3885" s="51" t="str">
        <f ca="1">LeaveTracker[[#This Row],[Days]]&amp;" "&amp;LeaveTracker[[#This Row],[Type of Leave]]</f>
        <v>1 VL</v>
      </c>
      <c r="L3885" s="23">
        <f ca="1">NETWORKDAYS(LeaveTracker[[#This Row],[Start Date]],LeaveTracker[[#This Row],[End Date]],lstHolidays)</f>
        <v>1</v>
      </c>
      <c r="M3885" s="27"/>
    </row>
    <row r="3886" spans="1:13" ht="30" customHeight="1" x14ac:dyDescent="0.3">
      <c r="A3886" s="27">
        <f t="shared" si="35"/>
        <v>380</v>
      </c>
      <c r="B3886" s="31">
        <v>44985</v>
      </c>
      <c r="C3886" s="31">
        <v>44953</v>
      </c>
      <c r="D3886" s="19" t="s">
        <v>2121</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57" t="s">
        <v>82</v>
      </c>
      <c r="K3886" s="51" t="str">
        <f ca="1">LeaveTracker[[#This Row],[Days]]&amp;" "&amp;LeaveTracker[[#This Row],[Type of Leave]]</f>
        <v>3 VL</v>
      </c>
      <c r="L3886" s="23">
        <f ca="1">NETWORKDAYS(LeaveTracker[[#This Row],[Start Date]],LeaveTracker[[#This Row],[End Date]],lstHolidays)</f>
        <v>3</v>
      </c>
      <c r="M3886" s="27"/>
    </row>
    <row r="3887" spans="1:13" ht="30" customHeight="1" x14ac:dyDescent="0.3">
      <c r="A3887" s="27">
        <v>380</v>
      </c>
      <c r="B3887" s="31">
        <v>44985</v>
      </c>
      <c r="C3887" s="31">
        <v>44953</v>
      </c>
      <c r="D3887" s="19" t="s">
        <v>2121</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57" t="s">
        <v>82</v>
      </c>
      <c r="K3887" s="51" t="str">
        <f ca="1">LeaveTracker[[#This Row],[Days]]&amp;" "&amp;LeaveTracker[[#This Row],[Type of Leave]]</f>
        <v>1 VL</v>
      </c>
      <c r="L3887" s="23">
        <f ca="1">NETWORKDAYS(LeaveTracker[[#This Row],[Start Date]],LeaveTracker[[#This Row],[End Date]],lstHolidays)</f>
        <v>1</v>
      </c>
      <c r="M3887" s="27"/>
    </row>
    <row r="3888" spans="1:13" ht="30" customHeight="1" x14ac:dyDescent="0.3">
      <c r="A3888" s="27">
        <f t="shared" si="35"/>
        <v>381</v>
      </c>
      <c r="B3888" s="31">
        <v>44985</v>
      </c>
      <c r="C3888" s="31">
        <v>44952</v>
      </c>
      <c r="D3888" s="19" t="s">
        <v>2124</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57" t="s">
        <v>81</v>
      </c>
      <c r="K3888" s="51" t="str">
        <f ca="1">LeaveTracker[[#This Row],[Days]]&amp;" "&amp;LeaveTracker[[#This Row],[Type of Leave]]</f>
        <v>-3 SL</v>
      </c>
      <c r="L3888" s="23">
        <f ca="1">NETWORKDAYS(LeaveTracker[[#This Row],[Start Date]],LeaveTracker[[#This Row],[End Date]],lstHolidays)</f>
        <v>-3</v>
      </c>
      <c r="M3888" s="27"/>
    </row>
    <row r="3889" spans="1:13" ht="30" customHeight="1" x14ac:dyDescent="0.3">
      <c r="A3889" s="27">
        <f t="shared" si="35"/>
        <v>382</v>
      </c>
      <c r="B3889" s="31">
        <v>44985</v>
      </c>
      <c r="C3889" s="31">
        <v>44960</v>
      </c>
      <c r="D3889" s="19" t="s">
        <v>1904</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57" t="s">
        <v>81</v>
      </c>
      <c r="K3889" s="51" t="str">
        <f ca="1">LeaveTracker[[#This Row],[Days]]&amp;" "&amp;LeaveTracker[[#This Row],[Type of Leave]]</f>
        <v>2 SL</v>
      </c>
      <c r="L3889" s="23">
        <f ca="1">NETWORKDAYS(LeaveTracker[[#This Row],[Start Date]],LeaveTracker[[#This Row],[End Date]],lstHolidays)</f>
        <v>2</v>
      </c>
      <c r="M3889" s="27"/>
    </row>
    <row r="3890" spans="1:13" ht="30" customHeight="1" x14ac:dyDescent="0.3">
      <c r="A3890" s="27">
        <f t="shared" si="35"/>
        <v>383</v>
      </c>
      <c r="B3890" s="31">
        <v>44985</v>
      </c>
      <c r="C3890" s="31">
        <v>44929</v>
      </c>
      <c r="D3890" s="19" t="s">
        <v>2127</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57" t="s">
        <v>81</v>
      </c>
      <c r="K3890" s="51" t="str">
        <f ca="1">LeaveTracker[[#This Row],[Days]]&amp;" "&amp;LeaveTracker[[#This Row],[Type of Leave]]</f>
        <v>1 SL</v>
      </c>
      <c r="L3890" s="23">
        <f ca="1">NETWORKDAYS(LeaveTracker[[#This Row],[Start Date]],LeaveTracker[[#This Row],[End Date]],lstHolidays)</f>
        <v>1</v>
      </c>
      <c r="M3890" s="27"/>
    </row>
    <row r="3891" spans="1:13" ht="30" customHeight="1" x14ac:dyDescent="0.3">
      <c r="A3891" s="27">
        <v>283</v>
      </c>
      <c r="B3891" s="31">
        <v>44985</v>
      </c>
      <c r="C3891" s="31">
        <v>44929</v>
      </c>
      <c r="D3891" s="19" t="s">
        <v>2127</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57" t="s">
        <v>81</v>
      </c>
      <c r="K3891" s="51" t="str">
        <f ca="1">LeaveTracker[[#This Row],[Days]]&amp;" "&amp;LeaveTracker[[#This Row],[Type of Leave]]</f>
        <v>1 SL</v>
      </c>
      <c r="L3891" s="23">
        <f ca="1">NETWORKDAYS(LeaveTracker[[#This Row],[Start Date]],LeaveTracker[[#This Row],[End Date]],lstHolidays)</f>
        <v>1</v>
      </c>
      <c r="M3891" s="27"/>
    </row>
    <row r="3892" spans="1:13" ht="30" customHeight="1" x14ac:dyDescent="0.3">
      <c r="A3892" s="27">
        <v>283</v>
      </c>
      <c r="B3892" s="31">
        <v>44985</v>
      </c>
      <c r="C3892" s="31">
        <v>44929</v>
      </c>
      <c r="D3892" s="19" t="s">
        <v>2127</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57" t="s">
        <v>81</v>
      </c>
      <c r="K3892" s="51" t="str">
        <f ca="1">LeaveTracker[[#This Row],[Days]]&amp;" "&amp;LeaveTracker[[#This Row],[Type of Leave]]</f>
        <v>1 SL</v>
      </c>
      <c r="L3892" s="23">
        <f ca="1">NETWORKDAYS(LeaveTracker[[#This Row],[Start Date]],LeaveTracker[[#This Row],[End Date]],lstHolidays)</f>
        <v>1</v>
      </c>
      <c r="M3892" s="27"/>
    </row>
    <row r="3893" spans="1:13" ht="30" customHeight="1" x14ac:dyDescent="0.3">
      <c r="A3893" s="27">
        <f t="shared" si="35"/>
        <v>284</v>
      </c>
      <c r="B3893" s="31">
        <v>44985</v>
      </c>
      <c r="C3893" s="31">
        <v>45235</v>
      </c>
      <c r="D3893" s="19" t="s">
        <v>291</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57" t="s">
        <v>81</v>
      </c>
      <c r="K3893" s="51" t="str">
        <f ca="1">LeaveTracker[[#This Row],[Days]]&amp;" "&amp;LeaveTracker[[#This Row],[Type of Leave]]</f>
        <v>10 SL</v>
      </c>
      <c r="L3893" s="23">
        <f ca="1">NETWORKDAYS(LeaveTracker[[#This Row],[Start Date]],LeaveTracker[[#This Row],[End Date]],lstHolidays)</f>
        <v>10</v>
      </c>
      <c r="M3893" s="27"/>
    </row>
    <row r="3894" spans="1:13" ht="30" customHeight="1" x14ac:dyDescent="0.3">
      <c r="A3894" s="27">
        <f t="shared" si="35"/>
        <v>285</v>
      </c>
      <c r="B3894" s="31">
        <v>44985</v>
      </c>
      <c r="C3894" s="31">
        <v>44879</v>
      </c>
      <c r="D3894" s="19" t="s">
        <v>2128</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57" t="s">
        <v>81</v>
      </c>
      <c r="K3894" s="51" t="str">
        <f ca="1">LeaveTracker[[#This Row],[Days]]&amp;" "&amp;LeaveTracker[[#This Row],[Type of Leave]]</f>
        <v>5 SL</v>
      </c>
      <c r="L3894" s="23">
        <f ca="1">NETWORKDAYS(LeaveTracker[[#This Row],[Start Date]],LeaveTracker[[#This Row],[End Date]],lstHolidays)</f>
        <v>5</v>
      </c>
      <c r="M3894" s="27"/>
    </row>
    <row r="3895" spans="1:13" ht="30" customHeight="1" x14ac:dyDescent="0.3">
      <c r="A3895" s="27">
        <f t="shared" si="35"/>
        <v>286</v>
      </c>
      <c r="B3895" s="31">
        <v>44985</v>
      </c>
      <c r="C3895" s="31">
        <v>44880</v>
      </c>
      <c r="D3895" s="19" t="s">
        <v>2128</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57" t="s">
        <v>299</v>
      </c>
      <c r="J3895" s="43" t="s">
        <v>1770</v>
      </c>
      <c r="K3895" s="51" t="str">
        <f ca="1">LeaveTracker[[#This Row],[Days]]&amp;" "&amp;LeaveTracker[[#This Row],[Type of Leave]]</f>
        <v>1 OTHER</v>
      </c>
      <c r="L3895" s="23">
        <f ca="1">NETWORKDAYS(LeaveTracker[[#This Row],[Start Date]],LeaveTracker[[#This Row],[End Date]],lstHolidays)</f>
        <v>1</v>
      </c>
      <c r="M3895" s="27"/>
    </row>
    <row r="3896" spans="1:13" ht="30" customHeight="1" x14ac:dyDescent="0.3">
      <c r="A3896" s="27">
        <f t="shared" si="35"/>
        <v>287</v>
      </c>
      <c r="B3896" s="31">
        <v>44985</v>
      </c>
      <c r="C3896" s="31">
        <v>44876</v>
      </c>
      <c r="D3896" s="19" t="s">
        <v>2131</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57" t="s">
        <v>299</v>
      </c>
      <c r="J3896" s="43" t="s">
        <v>1770</v>
      </c>
      <c r="K3896" s="51" t="str">
        <f ca="1">LeaveTracker[[#This Row],[Days]]&amp;" "&amp;LeaveTracker[[#This Row],[Type of Leave]]</f>
        <v>3 OTHER</v>
      </c>
      <c r="L3896" s="23">
        <f ca="1">NETWORKDAYS(LeaveTracker[[#This Row],[Start Date]],LeaveTracker[[#This Row],[End Date]],lstHolidays)</f>
        <v>3</v>
      </c>
      <c r="M3896" s="27"/>
    </row>
    <row r="3897" spans="1:13" ht="30" customHeight="1" x14ac:dyDescent="0.3">
      <c r="A3897" s="27">
        <f t="shared" si="35"/>
        <v>288</v>
      </c>
      <c r="B3897" s="31">
        <v>44985</v>
      </c>
      <c r="C3897" s="31">
        <v>44880</v>
      </c>
      <c r="D3897" s="19" t="s">
        <v>555</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57" t="s">
        <v>81</v>
      </c>
      <c r="K3897" s="51" t="str">
        <f ca="1">LeaveTracker[[#This Row],[Days]]&amp;" "&amp;LeaveTracker[[#This Row],[Type of Leave]]</f>
        <v>1 SL</v>
      </c>
      <c r="L3897" s="23">
        <f ca="1">NETWORKDAYS(LeaveTracker[[#This Row],[Start Date]],LeaveTracker[[#This Row],[End Date]],lstHolidays)</f>
        <v>1</v>
      </c>
      <c r="M3897" s="27"/>
    </row>
    <row r="3898" spans="1:13" ht="30" customHeight="1" x14ac:dyDescent="0.3">
      <c r="A3898" s="27">
        <f t="shared" si="35"/>
        <v>289</v>
      </c>
      <c r="B3898" s="31">
        <v>44985</v>
      </c>
      <c r="C3898" s="31">
        <v>44876</v>
      </c>
      <c r="D3898" s="19" t="s">
        <v>2040</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57" t="s">
        <v>299</v>
      </c>
      <c r="J3898" s="43" t="s">
        <v>1770</v>
      </c>
      <c r="K3898" s="51" t="str">
        <f ca="1">LeaveTracker[[#This Row],[Days]]&amp;" "&amp;LeaveTracker[[#This Row],[Type of Leave]]</f>
        <v>1 OTHER</v>
      </c>
      <c r="L3898" s="23">
        <f ca="1">NETWORKDAYS(LeaveTracker[[#This Row],[Start Date]],LeaveTracker[[#This Row],[End Date]],lstHolidays)</f>
        <v>1</v>
      </c>
      <c r="M3898" s="27"/>
    </row>
    <row r="3899" spans="1:13" ht="30" customHeight="1" x14ac:dyDescent="0.3">
      <c r="A3899" s="27">
        <f t="shared" si="35"/>
        <v>290</v>
      </c>
      <c r="B3899" s="31">
        <v>44985</v>
      </c>
      <c r="C3899" s="31">
        <v>44879</v>
      </c>
      <c r="D3899" s="19" t="s">
        <v>1900</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57" t="s">
        <v>76</v>
      </c>
      <c r="K3899" s="51" t="str">
        <f ca="1">LeaveTracker[[#This Row],[Days]]&amp;" "&amp;LeaveTracker[[#This Row],[Type of Leave]]</f>
        <v>1 Maternity</v>
      </c>
      <c r="L3899" s="23">
        <f ca="1">NETWORKDAYS(LeaveTracker[[#This Row],[Start Date]],LeaveTracker[[#This Row],[End Date]],lstHolidays)</f>
        <v>1</v>
      </c>
      <c r="M3899" s="27"/>
    </row>
    <row r="3900" spans="1:13" ht="30" customHeight="1" x14ac:dyDescent="0.3">
      <c r="A3900" s="27">
        <f t="shared" si="35"/>
        <v>291</v>
      </c>
      <c r="B3900" s="31">
        <v>44985</v>
      </c>
      <c r="C3900" s="31">
        <v>44879</v>
      </c>
      <c r="D3900" s="19" t="s">
        <v>620</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57" t="s">
        <v>299</v>
      </c>
      <c r="J3900" s="43" t="s">
        <v>1770</v>
      </c>
      <c r="K3900" s="51" t="str">
        <f ca="1">LeaveTracker[[#This Row],[Days]]&amp;" "&amp;LeaveTracker[[#This Row],[Type of Leave]]</f>
        <v>1 OTHER</v>
      </c>
      <c r="L3900" s="23">
        <f ca="1">NETWORKDAYS(LeaveTracker[[#This Row],[Start Date]],LeaveTracker[[#This Row],[End Date]],lstHolidays)</f>
        <v>1</v>
      </c>
      <c r="M3900" s="27"/>
    </row>
    <row r="3901" spans="1:13" ht="30" customHeight="1" x14ac:dyDescent="0.3">
      <c r="A3901" s="27">
        <f t="shared" si="35"/>
        <v>292</v>
      </c>
      <c r="B3901" s="31">
        <v>44985</v>
      </c>
      <c r="C3901" s="31">
        <v>44886</v>
      </c>
      <c r="D3901" s="19" t="s">
        <v>325</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57" t="s">
        <v>81</v>
      </c>
      <c r="K3901" s="51" t="str">
        <f ca="1">LeaveTracker[[#This Row],[Days]]&amp;" "&amp;LeaveTracker[[#This Row],[Type of Leave]]</f>
        <v>1 SL</v>
      </c>
      <c r="L3901" s="23">
        <f ca="1">NETWORKDAYS(LeaveTracker[[#This Row],[Start Date]],LeaveTracker[[#This Row],[End Date]],lstHolidays)</f>
        <v>1</v>
      </c>
      <c r="M3901" s="27"/>
    </row>
    <row r="3902" spans="1:13" ht="30" customHeight="1" x14ac:dyDescent="0.3">
      <c r="A3902" s="27">
        <f t="shared" si="35"/>
        <v>293</v>
      </c>
      <c r="B3902" s="31">
        <v>44985</v>
      </c>
      <c r="C3902" s="31">
        <v>44791</v>
      </c>
      <c r="D3902" s="19" t="s">
        <v>325</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57" t="s">
        <v>81</v>
      </c>
      <c r="K3902" s="51" t="str">
        <f ca="1">LeaveTracker[[#This Row],[Days]]&amp;" "&amp;LeaveTracker[[#This Row],[Type of Leave]]</f>
        <v>1 SL</v>
      </c>
      <c r="L3902" s="23">
        <f ca="1">NETWORKDAYS(LeaveTracker[[#This Row],[Start Date]],LeaveTracker[[#This Row],[End Date]],lstHolidays)</f>
        <v>1</v>
      </c>
      <c r="M3902" s="27"/>
    </row>
    <row r="3903" spans="1:13" ht="30" customHeight="1" x14ac:dyDescent="0.3">
      <c r="A3903" s="27">
        <f t="shared" si="35"/>
        <v>294</v>
      </c>
      <c r="B3903" s="31">
        <v>44985</v>
      </c>
      <c r="C3903" s="31">
        <v>44918</v>
      </c>
      <c r="D3903" s="19" t="s">
        <v>2133</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57" t="s">
        <v>82</v>
      </c>
      <c r="K3903" s="51" t="str">
        <f ca="1">LeaveTracker[[#This Row],[Days]]&amp;" "&amp;LeaveTracker[[#This Row],[Type of Leave]]</f>
        <v>2 VL</v>
      </c>
      <c r="L3903" s="23">
        <f ca="1">NETWORKDAYS(LeaveTracker[[#This Row],[Start Date]],LeaveTracker[[#This Row],[End Date]],lstHolidays)</f>
        <v>2</v>
      </c>
      <c r="M3903" s="27"/>
    </row>
    <row r="3904" spans="1:13" ht="30" customHeight="1" x14ac:dyDescent="0.3">
      <c r="A3904" s="27">
        <f t="shared" si="35"/>
        <v>295</v>
      </c>
      <c r="B3904" s="31">
        <v>44985</v>
      </c>
      <c r="C3904" s="31">
        <v>44932</v>
      </c>
      <c r="D3904" s="19" t="s">
        <v>1789</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57" t="s">
        <v>81</v>
      </c>
      <c r="K3904" s="51" t="str">
        <f ca="1">LeaveTracker[[#This Row],[Days]]&amp;" "&amp;LeaveTracker[[#This Row],[Type of Leave]]</f>
        <v>1 SL</v>
      </c>
      <c r="L3904" s="23">
        <f ca="1">NETWORKDAYS(LeaveTracker[[#This Row],[Start Date]],LeaveTracker[[#This Row],[End Date]],lstHolidays)</f>
        <v>1</v>
      </c>
      <c r="M3904" s="27"/>
    </row>
    <row r="3905" spans="1:13" ht="30" customHeight="1" x14ac:dyDescent="0.3">
      <c r="A3905" s="27">
        <f t="shared" si="35"/>
        <v>296</v>
      </c>
      <c r="B3905" s="31">
        <v>44985</v>
      </c>
      <c r="C3905" s="31">
        <v>44935</v>
      </c>
      <c r="D3905" s="19" t="s">
        <v>1884</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57" t="s">
        <v>81</v>
      </c>
      <c r="K3905" s="51" t="str">
        <f ca="1">LeaveTracker[[#This Row],[Days]]&amp;" "&amp;LeaveTracker[[#This Row],[Type of Leave]]</f>
        <v>0 SL</v>
      </c>
      <c r="L3905" s="23">
        <f ca="1">NETWORKDAYS(LeaveTracker[[#This Row],[Start Date]],LeaveTracker[[#This Row],[End Date]],lstHolidays)</f>
        <v>0</v>
      </c>
      <c r="M3905" s="27"/>
    </row>
    <row r="3906" spans="1:13" ht="30" customHeight="1" x14ac:dyDescent="0.3">
      <c r="A3906" s="27">
        <f t="shared" si="35"/>
        <v>297</v>
      </c>
      <c r="B3906" s="31">
        <v>44985</v>
      </c>
      <c r="C3906" s="31">
        <v>44944</v>
      </c>
      <c r="D3906" s="19" t="s">
        <v>1736</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57" t="s">
        <v>82</v>
      </c>
      <c r="K3906" s="51" t="str">
        <f ca="1">LeaveTracker[[#This Row],[Days]]&amp;" "&amp;LeaveTracker[[#This Row],[Type of Leave]]</f>
        <v>1 VL</v>
      </c>
      <c r="L3906" s="23">
        <f ca="1">NETWORKDAYS(LeaveTracker[[#This Row],[Start Date]],LeaveTracker[[#This Row],[End Date]],lstHolidays)</f>
        <v>1</v>
      </c>
      <c r="M3906" s="27"/>
    </row>
    <row r="3907" spans="1:13" ht="30" customHeight="1" x14ac:dyDescent="0.3">
      <c r="A3907" s="27">
        <f t="shared" si="35"/>
        <v>298</v>
      </c>
      <c r="B3907" s="31">
        <v>44985</v>
      </c>
      <c r="C3907" s="31">
        <v>44940</v>
      </c>
      <c r="D3907" s="19" t="s">
        <v>1772</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57" t="s">
        <v>82</v>
      </c>
      <c r="K3907" s="51" t="str">
        <f ca="1">LeaveTracker[[#This Row],[Days]]&amp;" "&amp;LeaveTracker[[#This Row],[Type of Leave]]</f>
        <v>3 VL</v>
      </c>
      <c r="L3907" s="23">
        <f ca="1">NETWORKDAYS(LeaveTracker[[#This Row],[Start Date]],LeaveTracker[[#This Row],[End Date]],lstHolidays)</f>
        <v>3</v>
      </c>
      <c r="M3907" s="27"/>
    </row>
    <row r="3908" spans="1:13" ht="30" customHeight="1" x14ac:dyDescent="0.3">
      <c r="A3908" s="27">
        <f t="shared" si="35"/>
        <v>299</v>
      </c>
      <c r="B3908" s="31">
        <v>44985</v>
      </c>
      <c r="C3908" s="31">
        <v>44957</v>
      </c>
      <c r="D3908" s="19" t="s">
        <v>1772</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57" t="s">
        <v>81</v>
      </c>
      <c r="K3908" s="51" t="str">
        <f ca="1">LeaveTracker[[#This Row],[Days]]&amp;" "&amp;LeaveTracker[[#This Row],[Type of Leave]]</f>
        <v>4 SL</v>
      </c>
      <c r="L3908" s="23">
        <f ca="1">NETWORKDAYS(LeaveTracker[[#This Row],[Start Date]],LeaveTracker[[#This Row],[End Date]],lstHolidays)</f>
        <v>4</v>
      </c>
      <c r="M3908" s="27"/>
    </row>
    <row r="3909" spans="1:13" ht="30" customHeight="1" x14ac:dyDescent="0.3">
      <c r="A3909" s="27">
        <f t="shared" si="35"/>
        <v>300</v>
      </c>
      <c r="B3909" s="31">
        <v>44985</v>
      </c>
      <c r="C3909" s="31">
        <v>44938</v>
      </c>
      <c r="D3909" s="19" t="s">
        <v>1950</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57" t="s">
        <v>81</v>
      </c>
      <c r="K3909" s="51" t="str">
        <f ca="1">LeaveTracker[[#This Row],[Days]]&amp;" "&amp;LeaveTracker[[#This Row],[Type of Leave]]</f>
        <v>2 SL</v>
      </c>
      <c r="L3909" s="23">
        <f ca="1">NETWORKDAYS(LeaveTracker[[#This Row],[Start Date]],LeaveTracker[[#This Row],[End Date]],lstHolidays)</f>
        <v>2</v>
      </c>
      <c r="M3909" s="27"/>
    </row>
    <row r="3910" spans="1:13" ht="30" customHeight="1" x14ac:dyDescent="0.3">
      <c r="A3910" s="27">
        <f t="shared" si="35"/>
        <v>301</v>
      </c>
      <c r="B3910" s="31">
        <v>44985</v>
      </c>
      <c r="C3910" s="31">
        <v>44916</v>
      </c>
      <c r="D3910" s="19" t="s">
        <v>2100</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57" t="s">
        <v>82</v>
      </c>
      <c r="K3910" s="51" t="str">
        <f ca="1">LeaveTracker[[#This Row],[Days]]&amp;" "&amp;LeaveTracker[[#This Row],[Type of Leave]]</f>
        <v>4 VL</v>
      </c>
      <c r="L3910" s="23">
        <f ca="1">NETWORKDAYS(LeaveTracker[[#This Row],[Start Date]],LeaveTracker[[#This Row],[End Date]],lstHolidays)</f>
        <v>4</v>
      </c>
      <c r="M3910" s="27"/>
    </row>
    <row r="3911" spans="1:13" ht="30" customHeight="1" x14ac:dyDescent="0.3">
      <c r="A3911" s="27">
        <f t="shared" si="35"/>
        <v>302</v>
      </c>
      <c r="B3911" s="31">
        <v>44985</v>
      </c>
      <c r="C3911" s="31">
        <v>44921</v>
      </c>
      <c r="D3911" s="19" t="s">
        <v>2136</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57" t="s">
        <v>82</v>
      </c>
      <c r="K3911" s="51" t="str">
        <f ca="1">LeaveTracker[[#This Row],[Days]]&amp;" "&amp;LeaveTracker[[#This Row],[Type of Leave]]</f>
        <v>3 VL</v>
      </c>
      <c r="L3911" s="23">
        <f ca="1">NETWORKDAYS(LeaveTracker[[#This Row],[Start Date]],LeaveTracker[[#This Row],[End Date]],lstHolidays)</f>
        <v>3</v>
      </c>
      <c r="M3911" s="27"/>
    </row>
    <row r="3912" spans="1:13" ht="30" customHeight="1" x14ac:dyDescent="0.3">
      <c r="A3912" s="27">
        <f t="shared" si="35"/>
        <v>303</v>
      </c>
      <c r="B3912" s="31">
        <v>44985</v>
      </c>
      <c r="C3912" s="31">
        <v>44909</v>
      </c>
      <c r="D3912" s="19" t="s">
        <v>1824</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57" t="s">
        <v>82</v>
      </c>
      <c r="K3912" s="51" t="str">
        <f ca="1">LeaveTracker[[#This Row],[Days]]&amp;" "&amp;LeaveTracker[[#This Row],[Type of Leave]]</f>
        <v>1 VL</v>
      </c>
      <c r="L3912" s="23">
        <f ca="1">NETWORKDAYS(LeaveTracker[[#This Row],[Start Date]],LeaveTracker[[#This Row],[End Date]],lstHolidays)</f>
        <v>1</v>
      </c>
      <c r="M3912" s="27"/>
    </row>
    <row r="3913" spans="1:13" ht="30" customHeight="1" x14ac:dyDescent="0.3">
      <c r="A3913" s="27">
        <f t="shared" si="35"/>
        <v>304</v>
      </c>
      <c r="B3913" s="31">
        <v>44985</v>
      </c>
      <c r="C3913" s="31">
        <v>44921</v>
      </c>
      <c r="D3913" s="19" t="s">
        <v>2138</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57" t="s">
        <v>82</v>
      </c>
      <c r="K3913" s="51" t="str">
        <f ca="1">LeaveTracker[[#This Row],[Days]]&amp;" "&amp;LeaveTracker[[#This Row],[Type of Leave]]</f>
        <v>3 VL</v>
      </c>
      <c r="L3913" s="23">
        <f ca="1">NETWORKDAYS(LeaveTracker[[#This Row],[Start Date]],LeaveTracker[[#This Row],[End Date]],lstHolidays)</f>
        <v>3</v>
      </c>
      <c r="M3913" s="27"/>
    </row>
    <row r="3914" spans="1:13" ht="30" customHeight="1" x14ac:dyDescent="0.3">
      <c r="A3914" s="27">
        <f t="shared" si="35"/>
        <v>305</v>
      </c>
      <c r="B3914" s="31">
        <v>44985</v>
      </c>
      <c r="C3914" s="31">
        <v>44921</v>
      </c>
      <c r="D3914" s="19" t="s">
        <v>1948</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57" t="s">
        <v>82</v>
      </c>
      <c r="K3914" s="51" t="str">
        <f ca="1">LeaveTracker[[#This Row],[Days]]&amp;" "&amp;LeaveTracker[[#This Row],[Type of Leave]]</f>
        <v>3 VL</v>
      </c>
      <c r="L3914" s="23">
        <f ca="1">NETWORKDAYS(LeaveTracker[[#This Row],[Start Date]],LeaveTracker[[#This Row],[End Date]],lstHolidays)</f>
        <v>3</v>
      </c>
      <c r="M3914" s="27"/>
    </row>
    <row r="3915" spans="1:13" ht="30" customHeight="1" x14ac:dyDescent="0.3">
      <c r="A3915" s="27">
        <f t="shared" si="35"/>
        <v>306</v>
      </c>
      <c r="B3915" s="31">
        <v>44985</v>
      </c>
      <c r="C3915" s="31">
        <v>44912</v>
      </c>
      <c r="D3915" s="19" t="s">
        <v>2139</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57" t="s">
        <v>299</v>
      </c>
      <c r="J3915" s="43" t="s">
        <v>300</v>
      </c>
      <c r="K3915" s="51" t="str">
        <f ca="1">LeaveTracker[[#This Row],[Days]]&amp;" "&amp;LeaveTracker[[#This Row],[Type of Leave]]</f>
        <v>2 OTHER</v>
      </c>
      <c r="L3915" s="23">
        <f ca="1">NETWORKDAYS(LeaveTracker[[#This Row],[Start Date]],LeaveTracker[[#This Row],[End Date]],lstHolidays)</f>
        <v>2</v>
      </c>
      <c r="M3915" s="27"/>
    </row>
    <row r="3916" spans="1:13" ht="30" customHeight="1" x14ac:dyDescent="0.3">
      <c r="A3916" s="27">
        <f t="shared" si="35"/>
        <v>307</v>
      </c>
      <c r="B3916" s="31">
        <v>44985</v>
      </c>
      <c r="C3916" s="31">
        <v>44888</v>
      </c>
      <c r="D3916" s="19" t="s">
        <v>1767</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57" t="s">
        <v>81</v>
      </c>
      <c r="K3916" s="51" t="str">
        <f ca="1">LeaveTracker[[#This Row],[Days]]&amp;" "&amp;LeaveTracker[[#This Row],[Type of Leave]]</f>
        <v>1 SL</v>
      </c>
      <c r="L3916" s="23">
        <f ca="1">NETWORKDAYS(LeaveTracker[[#This Row],[Start Date]],LeaveTracker[[#This Row],[End Date]],lstHolidays)</f>
        <v>1</v>
      </c>
      <c r="M3916" s="27"/>
    </row>
    <row r="3917" spans="1:13" ht="30" customHeight="1" x14ac:dyDescent="0.3">
      <c r="A3917" s="27">
        <f t="shared" si="35"/>
        <v>308</v>
      </c>
      <c r="B3917" s="31">
        <v>44985</v>
      </c>
      <c r="C3917" s="31">
        <v>44888</v>
      </c>
      <c r="D3917" s="19" t="s">
        <v>1961</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57" t="s">
        <v>299</v>
      </c>
      <c r="J3917" s="43" t="s">
        <v>1770</v>
      </c>
      <c r="K3917" s="51" t="str">
        <f ca="1">LeaveTracker[[#This Row],[Days]]&amp;" "&amp;LeaveTracker[[#This Row],[Type of Leave]]</f>
        <v>1 OTHER</v>
      </c>
      <c r="L3917" s="23">
        <f ca="1">NETWORKDAYS(LeaveTracker[[#This Row],[Start Date]],LeaveTracker[[#This Row],[End Date]],lstHolidays)</f>
        <v>1</v>
      </c>
      <c r="M3917" s="27"/>
    </row>
    <row r="3918" spans="1:13" ht="30" customHeight="1" x14ac:dyDescent="0.3">
      <c r="A3918" s="27">
        <f t="shared" si="35"/>
        <v>309</v>
      </c>
      <c r="B3918" s="31">
        <v>44985</v>
      </c>
      <c r="C3918" s="31">
        <v>44886</v>
      </c>
      <c r="D3918" s="19" t="s">
        <v>2142</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57" t="s">
        <v>299</v>
      </c>
      <c r="J3918" s="43" t="s">
        <v>300</v>
      </c>
      <c r="K3918" s="51" t="str">
        <f ca="1">LeaveTracker[[#This Row],[Days]]&amp;" "&amp;LeaveTracker[[#This Row],[Type of Leave]]</f>
        <v>5 OTHER</v>
      </c>
      <c r="L3918" s="23">
        <f ca="1">NETWORKDAYS(LeaveTracker[[#This Row],[Start Date]],LeaveTracker[[#This Row],[End Date]],lstHolidays)</f>
        <v>5</v>
      </c>
      <c r="M3918" s="27"/>
    </row>
    <row r="3919" spans="1:13" ht="30" customHeight="1" x14ac:dyDescent="0.3">
      <c r="A3919" s="27">
        <f t="shared" si="35"/>
        <v>310</v>
      </c>
      <c r="B3919" s="31">
        <v>44986</v>
      </c>
      <c r="C3919" s="31">
        <v>44945</v>
      </c>
      <c r="D3919" s="19" t="s">
        <v>1846</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57" t="s">
        <v>299</v>
      </c>
      <c r="J3919" s="43" t="s">
        <v>300</v>
      </c>
      <c r="K3919" s="51" t="str">
        <f ca="1">LeaveTracker[[#This Row],[Days]]&amp;" "&amp;LeaveTracker[[#This Row],[Type of Leave]]</f>
        <v>4 OTHER</v>
      </c>
      <c r="L3919" s="23">
        <f ca="1">NETWORKDAYS(LeaveTracker[[#This Row],[Start Date]],LeaveTracker[[#This Row],[End Date]],lstHolidays)</f>
        <v>4</v>
      </c>
      <c r="M3919" s="27"/>
    </row>
    <row r="3920" spans="1:13" ht="30"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57" t="s">
        <v>82</v>
      </c>
      <c r="K3920" s="51" t="str">
        <f ca="1">LeaveTracker[[#This Row],[Days]]&amp;" "&amp;LeaveTracker[[#This Row],[Type of Leave]]</f>
        <v>3 VL</v>
      </c>
      <c r="L3920" s="23">
        <f ca="1">NETWORKDAYS(LeaveTracker[[#This Row],[Start Date]],LeaveTracker[[#This Row],[End Date]],lstHolidays)</f>
        <v>3</v>
      </c>
      <c r="M3920" s="27"/>
    </row>
    <row r="3921" spans="1:13" ht="30"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57" t="s">
        <v>81</v>
      </c>
      <c r="K3921" s="51" t="str">
        <f ca="1">LeaveTracker[[#This Row],[Days]]&amp;" "&amp;LeaveTracker[[#This Row],[Type of Leave]]</f>
        <v>1 SL</v>
      </c>
      <c r="L3921" s="23">
        <f ca="1">NETWORKDAYS(LeaveTracker[[#This Row],[Start Date]],LeaveTracker[[#This Row],[End Date]],lstHolidays)</f>
        <v>1</v>
      </c>
      <c r="M3921" s="27"/>
    </row>
    <row r="3922" spans="1:13" ht="30" customHeight="1" x14ac:dyDescent="0.3">
      <c r="A3922" s="27">
        <f t="shared" si="35"/>
        <v>313</v>
      </c>
      <c r="B3922" s="31">
        <v>44986</v>
      </c>
      <c r="C3922" s="31">
        <v>44938</v>
      </c>
      <c r="D3922" s="19" t="s">
        <v>479</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57" t="s">
        <v>81</v>
      </c>
      <c r="K3922" s="51" t="str">
        <f ca="1">LeaveTracker[[#This Row],[Days]]&amp;" "&amp;LeaveTracker[[#This Row],[Type of Leave]]</f>
        <v>1 SL</v>
      </c>
      <c r="L3922" s="23">
        <f ca="1">NETWORKDAYS(LeaveTracker[[#This Row],[Start Date]],LeaveTracker[[#This Row],[End Date]],lstHolidays)</f>
        <v>1</v>
      </c>
      <c r="M3922" s="27"/>
    </row>
    <row r="3923" spans="1:13" ht="30" customHeight="1" x14ac:dyDescent="0.3">
      <c r="A3923" s="27">
        <f t="shared" ref="A3923:A3986" si="36">A3922+1</f>
        <v>314</v>
      </c>
      <c r="B3923" s="31">
        <v>44986</v>
      </c>
      <c r="C3923" s="31">
        <v>44943</v>
      </c>
      <c r="D3923" s="19" t="s">
        <v>994</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57" t="s">
        <v>81</v>
      </c>
      <c r="K3923" s="51" t="str">
        <f ca="1">LeaveTracker[[#This Row],[Days]]&amp;" "&amp;LeaveTracker[[#This Row],[Type of Leave]]</f>
        <v>1 SL</v>
      </c>
      <c r="L3923" s="23">
        <f ca="1">NETWORKDAYS(LeaveTracker[[#This Row],[Start Date]],LeaveTracker[[#This Row],[End Date]],lstHolidays)</f>
        <v>1</v>
      </c>
      <c r="M3923" s="27"/>
    </row>
    <row r="3924" spans="1:13" ht="30" customHeight="1" x14ac:dyDescent="0.3">
      <c r="A3924" s="27">
        <f t="shared" si="36"/>
        <v>315</v>
      </c>
      <c r="B3924" s="31">
        <v>44986</v>
      </c>
      <c r="C3924" s="31">
        <v>44944</v>
      </c>
      <c r="D3924" s="19" t="s">
        <v>779</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57" t="s">
        <v>81</v>
      </c>
      <c r="K3924" s="51" t="str">
        <f ca="1">LeaveTracker[[#This Row],[Days]]&amp;" "&amp;LeaveTracker[[#This Row],[Type of Leave]]</f>
        <v>1 SL</v>
      </c>
      <c r="L3924" s="23">
        <f ca="1">NETWORKDAYS(LeaveTracker[[#This Row],[Start Date]],LeaveTracker[[#This Row],[End Date]],lstHolidays)</f>
        <v>1</v>
      </c>
      <c r="M3924" s="27"/>
    </row>
    <row r="3925" spans="1:13" ht="30" customHeight="1" x14ac:dyDescent="0.3">
      <c r="A3925" s="27">
        <f t="shared" si="36"/>
        <v>316</v>
      </c>
      <c r="B3925" s="31">
        <v>44986</v>
      </c>
      <c r="C3925" s="31">
        <v>44941</v>
      </c>
      <c r="D3925" s="19" t="s">
        <v>779</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57" t="s">
        <v>81</v>
      </c>
      <c r="K3925" s="51" t="str">
        <f ca="1">LeaveTracker[[#This Row],[Days]]&amp;" "&amp;LeaveTracker[[#This Row],[Type of Leave]]</f>
        <v>1 SL</v>
      </c>
      <c r="L3925" s="23">
        <f ca="1">NETWORKDAYS(LeaveTracker[[#This Row],[Start Date]],LeaveTracker[[#This Row],[End Date]],lstHolidays)</f>
        <v>1</v>
      </c>
      <c r="M3925" s="27"/>
    </row>
    <row r="3926" spans="1:13" ht="30" customHeight="1" x14ac:dyDescent="0.3">
      <c r="A3926" s="27">
        <f t="shared" si="36"/>
        <v>317</v>
      </c>
      <c r="B3926" s="31">
        <v>44986</v>
      </c>
      <c r="C3926" s="31">
        <v>44951</v>
      </c>
      <c r="D3926" s="19" t="s">
        <v>1775</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57" t="s">
        <v>299</v>
      </c>
      <c r="J3926" s="43" t="s">
        <v>1770</v>
      </c>
      <c r="K3926" s="51" t="str">
        <f ca="1">LeaveTracker[[#This Row],[Days]]&amp;" "&amp;LeaveTracker[[#This Row],[Type of Leave]]</f>
        <v>1 OTHER</v>
      </c>
      <c r="L3926" s="23">
        <f ca="1">NETWORKDAYS(LeaveTracker[[#This Row],[Start Date]],LeaveTracker[[#This Row],[End Date]],lstHolidays)</f>
        <v>1</v>
      </c>
      <c r="M3926" s="27"/>
    </row>
    <row r="3927" spans="1:13" ht="30" customHeight="1" x14ac:dyDescent="0.3">
      <c r="A3927" s="27">
        <f t="shared" si="36"/>
        <v>318</v>
      </c>
      <c r="B3927" s="31">
        <v>44986</v>
      </c>
      <c r="C3927" s="31">
        <v>44971</v>
      </c>
      <c r="D3927" s="19" t="s">
        <v>762</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57" t="s">
        <v>81</v>
      </c>
      <c r="K3927" s="51" t="str">
        <f ca="1">LeaveTracker[[#This Row],[Days]]&amp;" "&amp;LeaveTracker[[#This Row],[Type of Leave]]</f>
        <v>1 SL</v>
      </c>
      <c r="L3927" s="23">
        <f ca="1">NETWORKDAYS(LeaveTracker[[#This Row],[Start Date]],LeaveTracker[[#This Row],[End Date]],lstHolidays)</f>
        <v>1</v>
      </c>
      <c r="M3927" s="27"/>
    </row>
    <row r="3928" spans="1:13" ht="30" customHeight="1" x14ac:dyDescent="0.3">
      <c r="A3928" s="27">
        <f t="shared" si="36"/>
        <v>319</v>
      </c>
      <c r="B3928" s="31">
        <v>44986</v>
      </c>
      <c r="C3928" s="31">
        <v>44977</v>
      </c>
      <c r="D3928" s="19" t="s">
        <v>1059</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57" t="s">
        <v>81</v>
      </c>
      <c r="K3928" s="51" t="str">
        <f ca="1">LeaveTracker[[#This Row],[Days]]&amp;" "&amp;LeaveTracker[[#This Row],[Type of Leave]]</f>
        <v>1 SL</v>
      </c>
      <c r="L3928" s="23">
        <f ca="1">NETWORKDAYS(LeaveTracker[[#This Row],[Start Date]],LeaveTracker[[#This Row],[End Date]],lstHolidays)</f>
        <v>1</v>
      </c>
      <c r="M3928" s="27"/>
    </row>
    <row r="3929" spans="1:13" ht="30" customHeight="1" x14ac:dyDescent="0.3">
      <c r="A3929" s="27">
        <f t="shared" si="36"/>
        <v>320</v>
      </c>
      <c r="B3929" s="31">
        <v>44986</v>
      </c>
      <c r="C3929" s="31">
        <v>44979</v>
      </c>
      <c r="D3929" s="19" t="s">
        <v>1805</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57" t="s">
        <v>299</v>
      </c>
      <c r="J3929" s="43" t="s">
        <v>1770</v>
      </c>
      <c r="K3929" s="51" t="str">
        <f ca="1">LeaveTracker[[#This Row],[Days]]&amp;" "&amp;LeaveTracker[[#This Row],[Type of Leave]]</f>
        <v>2 OTHER</v>
      </c>
      <c r="L3929" s="23">
        <f ca="1">NETWORKDAYS(LeaveTracker[[#This Row],[Start Date]],LeaveTracker[[#This Row],[End Date]],lstHolidays)</f>
        <v>2</v>
      </c>
      <c r="M3929" s="27"/>
    </row>
    <row r="3930" spans="1:13" ht="30" customHeight="1" x14ac:dyDescent="0.3">
      <c r="A3930" s="27">
        <f t="shared" si="36"/>
        <v>321</v>
      </c>
      <c r="B3930" s="31">
        <v>44986</v>
      </c>
      <c r="C3930" s="31">
        <v>44984</v>
      </c>
      <c r="D3930" s="19" t="s">
        <v>1063</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57" t="s">
        <v>81</v>
      </c>
      <c r="K3930" s="51" t="str">
        <f ca="1">LeaveTracker[[#This Row],[Days]]&amp;" "&amp;LeaveTracker[[#This Row],[Type of Leave]]</f>
        <v>1 SL</v>
      </c>
      <c r="L3930" s="23">
        <f ca="1">NETWORKDAYS(LeaveTracker[[#This Row],[Start Date]],LeaveTracker[[#This Row],[End Date]],lstHolidays)</f>
        <v>1</v>
      </c>
      <c r="M3930" s="27"/>
    </row>
    <row r="3931" spans="1:13" ht="30" customHeight="1" x14ac:dyDescent="0.3">
      <c r="A3931" s="27">
        <f t="shared" si="36"/>
        <v>322</v>
      </c>
      <c r="B3931" s="31">
        <v>44986</v>
      </c>
      <c r="C3931" s="31">
        <v>44977</v>
      </c>
      <c r="D3931" s="19" t="s">
        <v>1059</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57" t="s">
        <v>299</v>
      </c>
      <c r="J3931" s="43" t="s">
        <v>1770</v>
      </c>
      <c r="K3931" s="51" t="str">
        <f ca="1">LeaveTracker[[#This Row],[Days]]&amp;" "&amp;LeaveTracker[[#This Row],[Type of Leave]]</f>
        <v>1 OTHER</v>
      </c>
      <c r="L3931" s="23">
        <f ca="1">NETWORKDAYS(LeaveTracker[[#This Row],[Start Date]],LeaveTracker[[#This Row],[End Date]],lstHolidays)</f>
        <v>1</v>
      </c>
      <c r="M3931" s="27"/>
    </row>
    <row r="3932" spans="1:13" ht="30" customHeight="1" x14ac:dyDescent="0.3">
      <c r="A3932" s="27">
        <f t="shared" si="36"/>
        <v>323</v>
      </c>
      <c r="B3932" s="31">
        <v>44986</v>
      </c>
      <c r="C3932" s="31">
        <v>44956</v>
      </c>
      <c r="D3932" s="19" t="s">
        <v>445</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57" t="s">
        <v>82</v>
      </c>
      <c r="K3932" s="51" t="str">
        <f ca="1">LeaveTracker[[#This Row],[Days]]&amp;" "&amp;LeaveTracker[[#This Row],[Type of Leave]]</f>
        <v>1 VL</v>
      </c>
      <c r="L3932" s="23">
        <f ca="1">NETWORKDAYS(LeaveTracker[[#This Row],[Start Date]],LeaveTracker[[#This Row],[End Date]],lstHolidays)</f>
        <v>1</v>
      </c>
      <c r="M3932" s="27"/>
    </row>
    <row r="3933" spans="1:13" ht="30" customHeight="1" x14ac:dyDescent="0.3">
      <c r="A3933" s="27">
        <f t="shared" si="36"/>
        <v>324</v>
      </c>
      <c r="B3933" s="31">
        <v>44986</v>
      </c>
      <c r="C3933" s="31">
        <v>44956</v>
      </c>
      <c r="D3933" s="19" t="s">
        <v>571</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57" t="s">
        <v>81</v>
      </c>
      <c r="K3933" s="51" t="str">
        <f ca="1">LeaveTracker[[#This Row],[Days]]&amp;" "&amp;LeaveTracker[[#This Row],[Type of Leave]]</f>
        <v>1 SL</v>
      </c>
      <c r="L3933" s="23">
        <f ca="1">NETWORKDAYS(LeaveTracker[[#This Row],[Start Date]],LeaveTracker[[#This Row],[End Date]],lstHolidays)</f>
        <v>1</v>
      </c>
      <c r="M3933" s="27"/>
    </row>
    <row r="3934" spans="1:13" ht="30" customHeight="1" x14ac:dyDescent="0.3">
      <c r="A3934" s="27">
        <f t="shared" si="36"/>
        <v>325</v>
      </c>
      <c r="B3934" s="31">
        <v>44986</v>
      </c>
      <c r="C3934" s="31">
        <v>44917</v>
      </c>
      <c r="D3934" s="19" t="s">
        <v>603</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57" t="s">
        <v>82</v>
      </c>
      <c r="K3934" s="51" t="str">
        <f ca="1">LeaveTracker[[#This Row],[Days]]&amp;" "&amp;LeaveTracker[[#This Row],[Type of Leave]]</f>
        <v>2 VL</v>
      </c>
      <c r="L3934" s="23">
        <f ca="1">NETWORKDAYS(LeaveTracker[[#This Row],[Start Date]],LeaveTracker[[#This Row],[End Date]],lstHolidays)</f>
        <v>2</v>
      </c>
      <c r="M3934" s="27"/>
    </row>
    <row r="3935" spans="1:13" ht="30" customHeight="1" x14ac:dyDescent="0.3">
      <c r="A3935" s="27">
        <f t="shared" si="36"/>
        <v>326</v>
      </c>
      <c r="B3935" s="31">
        <v>44986</v>
      </c>
      <c r="C3935" s="31">
        <v>44914</v>
      </c>
      <c r="D3935" s="19" t="s">
        <v>448</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57" t="s">
        <v>82</v>
      </c>
      <c r="K3935" s="51" t="str">
        <f ca="1">LeaveTracker[[#This Row],[Days]]&amp;" "&amp;LeaveTracker[[#This Row],[Type of Leave]]</f>
        <v>5 VL</v>
      </c>
      <c r="L3935" s="23">
        <f ca="1">NETWORKDAYS(LeaveTracker[[#This Row],[Start Date]],LeaveTracker[[#This Row],[End Date]],lstHolidays)</f>
        <v>5</v>
      </c>
      <c r="M3935" s="27"/>
    </row>
    <row r="3936" spans="1:13" ht="30" customHeight="1" x14ac:dyDescent="0.3">
      <c r="A3936" s="27">
        <f t="shared" si="36"/>
        <v>327</v>
      </c>
      <c r="B3936" s="31">
        <v>44986</v>
      </c>
      <c r="C3936" s="31">
        <v>44945</v>
      </c>
      <c r="D3936" s="19" t="s">
        <v>593</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57" t="s">
        <v>81</v>
      </c>
      <c r="K3936" s="51" t="str">
        <f ca="1">LeaveTracker[[#This Row],[Days]]&amp;" "&amp;LeaveTracker[[#This Row],[Type of Leave]]</f>
        <v>0 SL</v>
      </c>
      <c r="L3936" s="23">
        <f ca="1">NETWORKDAYS(LeaveTracker[[#This Row],[Start Date]],LeaveTracker[[#This Row],[End Date]],lstHolidays)</f>
        <v>0</v>
      </c>
      <c r="M3936" s="27"/>
    </row>
    <row r="3937" spans="1:13" ht="30" customHeight="1" x14ac:dyDescent="0.3">
      <c r="A3937" s="27">
        <f t="shared" si="36"/>
        <v>328</v>
      </c>
      <c r="B3937" s="31">
        <v>44986</v>
      </c>
      <c r="C3937" s="31">
        <v>44945</v>
      </c>
      <c r="D3937" s="19" t="s">
        <v>603</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57" t="s">
        <v>81</v>
      </c>
      <c r="K3937" s="51" t="str">
        <f ca="1">LeaveTracker[[#This Row],[Days]]&amp;" "&amp;LeaveTracker[[#This Row],[Type of Leave]]</f>
        <v>1 SL</v>
      </c>
      <c r="L3937" s="23">
        <f ca="1">NETWORKDAYS(LeaveTracker[[#This Row],[Start Date]],LeaveTracker[[#This Row],[End Date]],lstHolidays)</f>
        <v>1</v>
      </c>
      <c r="M3937" s="27"/>
    </row>
    <row r="3938" spans="1:13" ht="30" customHeight="1" x14ac:dyDescent="0.3">
      <c r="A3938" s="27">
        <f t="shared" si="36"/>
        <v>329</v>
      </c>
      <c r="B3938" s="31">
        <v>44986</v>
      </c>
      <c r="C3938" s="31">
        <v>44956</v>
      </c>
      <c r="D3938" s="19" t="s">
        <v>1925</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57" t="s">
        <v>81</v>
      </c>
      <c r="K3938" s="51" t="str">
        <f ca="1">LeaveTracker[[#This Row],[Days]]&amp;" "&amp;LeaveTracker[[#This Row],[Type of Leave]]</f>
        <v>0 SL</v>
      </c>
      <c r="L3938" s="23">
        <f ca="1">NETWORKDAYS(LeaveTracker[[#This Row],[Start Date]],LeaveTracker[[#This Row],[End Date]],lstHolidays)</f>
        <v>0</v>
      </c>
      <c r="M3938" s="27"/>
    </row>
    <row r="3939" spans="1:13" ht="30" customHeight="1" x14ac:dyDescent="0.3">
      <c r="A3939" s="27">
        <f t="shared" si="36"/>
        <v>330</v>
      </c>
      <c r="B3939" s="31">
        <v>44986</v>
      </c>
      <c r="C3939" s="31">
        <v>44959</v>
      </c>
      <c r="D3939" s="19" t="s">
        <v>599</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57" t="s">
        <v>299</v>
      </c>
      <c r="J3939" s="43" t="s">
        <v>2143</v>
      </c>
      <c r="K3939" s="51" t="str">
        <f>LeaveTracker[[#This Row],[Days]]&amp;" "&amp;LeaveTracker[[#This Row],[Type of Leave]]</f>
        <v>3 OTHER</v>
      </c>
      <c r="L3939" s="23">
        <v>3</v>
      </c>
      <c r="M3939" s="27"/>
    </row>
    <row r="3940" spans="1:13" ht="30" customHeight="1" x14ac:dyDescent="0.3">
      <c r="A3940" s="27">
        <f t="shared" si="36"/>
        <v>331</v>
      </c>
      <c r="B3940" s="31">
        <v>44986</v>
      </c>
      <c r="C3940" s="31">
        <v>44959</v>
      </c>
      <c r="D3940" s="19" t="s">
        <v>593</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57" t="s">
        <v>82</v>
      </c>
      <c r="K3940" s="51" t="str">
        <f ca="1">LeaveTracker[[#This Row],[Days]]&amp;" "&amp;LeaveTracker[[#This Row],[Type of Leave]]</f>
        <v>1 VL</v>
      </c>
      <c r="L3940" s="23">
        <f ca="1">NETWORKDAYS(LeaveTracker[[#This Row],[Start Date]],LeaveTracker[[#This Row],[End Date]],lstHolidays)</f>
        <v>1</v>
      </c>
      <c r="M3940" s="27"/>
    </row>
    <row r="3941" spans="1:13" ht="30" customHeight="1" x14ac:dyDescent="0.3">
      <c r="A3941" s="27">
        <f t="shared" si="36"/>
        <v>332</v>
      </c>
      <c r="B3941" s="31">
        <v>44986</v>
      </c>
      <c r="C3941" s="31">
        <v>44980</v>
      </c>
      <c r="D3941" s="19" t="s">
        <v>466</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57" t="s">
        <v>299</v>
      </c>
      <c r="J3941" s="43" t="s">
        <v>2144</v>
      </c>
      <c r="K3941" s="51" t="str">
        <f ca="1">LeaveTracker[[#This Row],[Days]]&amp;" "&amp;LeaveTracker[[#This Row],[Type of Leave]]</f>
        <v>1 OTHER</v>
      </c>
      <c r="L3941" s="23">
        <f ca="1">NETWORKDAYS(LeaveTracker[[#This Row],[Start Date]],LeaveTracker[[#This Row],[End Date]],lstHolidays)</f>
        <v>1</v>
      </c>
      <c r="M3941" s="27"/>
    </row>
    <row r="3942" spans="1:13" ht="30" customHeight="1" x14ac:dyDescent="0.3">
      <c r="A3942" s="27">
        <f t="shared" si="36"/>
        <v>333</v>
      </c>
      <c r="B3942" s="31">
        <v>44986</v>
      </c>
      <c r="C3942" s="31">
        <v>44960</v>
      </c>
      <c r="D3942" s="19" t="s">
        <v>597</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57" t="s">
        <v>81</v>
      </c>
      <c r="K3942" s="51" t="str">
        <f ca="1">LeaveTracker[[#This Row],[Days]]&amp;" "&amp;LeaveTracker[[#This Row],[Type of Leave]]</f>
        <v>9 SL</v>
      </c>
      <c r="L3942" s="23">
        <f ca="1">NETWORKDAYS(LeaveTracker[[#This Row],[Start Date]],LeaveTracker[[#This Row],[End Date]],lstHolidays)</f>
        <v>9</v>
      </c>
      <c r="M3942" s="27"/>
    </row>
    <row r="3943" spans="1:13" ht="30" customHeight="1" x14ac:dyDescent="0.3">
      <c r="A3943" s="27">
        <f t="shared" si="36"/>
        <v>334</v>
      </c>
      <c r="B3943" s="31">
        <v>44986</v>
      </c>
      <c r="C3943" s="31">
        <v>44914</v>
      </c>
      <c r="D3943" s="19" t="s">
        <v>779</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57" t="s">
        <v>81</v>
      </c>
      <c r="K3943" s="51" t="str">
        <f ca="1">LeaveTracker[[#This Row],[Days]]&amp;" "&amp;LeaveTracker[[#This Row],[Type of Leave]]</f>
        <v>0 SL</v>
      </c>
      <c r="L3943" s="23">
        <f ca="1">NETWORKDAYS(LeaveTracker[[#This Row],[Start Date]],LeaveTracker[[#This Row],[End Date]],lstHolidays)</f>
        <v>0</v>
      </c>
      <c r="M3943" s="27"/>
    </row>
    <row r="3944" spans="1:13" ht="30" customHeight="1" x14ac:dyDescent="0.3">
      <c r="A3944" s="27">
        <f t="shared" si="36"/>
        <v>335</v>
      </c>
      <c r="B3944" s="31">
        <v>44986</v>
      </c>
      <c r="C3944" s="31">
        <v>44915</v>
      </c>
      <c r="D3944" s="19" t="s">
        <v>878</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57" t="s">
        <v>81</v>
      </c>
      <c r="K3944" s="51" t="str">
        <f ca="1">LeaveTracker[[#This Row],[Days]]&amp;" "&amp;LeaveTracker[[#This Row],[Type of Leave]]</f>
        <v>1 SL</v>
      </c>
      <c r="L3944" s="23">
        <f ca="1">NETWORKDAYS(LeaveTracker[[#This Row],[Start Date]],LeaveTracker[[#This Row],[End Date]],lstHolidays)</f>
        <v>1</v>
      </c>
      <c r="M3944" s="27"/>
    </row>
    <row r="3945" spans="1:13" ht="30" customHeight="1" x14ac:dyDescent="0.3">
      <c r="A3945" s="27">
        <f t="shared" si="36"/>
        <v>336</v>
      </c>
      <c r="B3945" s="31">
        <v>44986</v>
      </c>
      <c r="C3945" s="31">
        <v>44918</v>
      </c>
      <c r="D3945" s="19" t="s">
        <v>1782</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57" t="s">
        <v>81</v>
      </c>
      <c r="K3945" s="51" t="str">
        <f ca="1">LeaveTracker[[#This Row],[Days]]&amp;" "&amp;LeaveTracker[[#This Row],[Type of Leave]]</f>
        <v>1 SL</v>
      </c>
      <c r="L3945" s="23">
        <f ca="1">NETWORKDAYS(LeaveTracker[[#This Row],[Start Date]],LeaveTracker[[#This Row],[End Date]],lstHolidays)</f>
        <v>1</v>
      </c>
      <c r="M3945" s="27"/>
    </row>
    <row r="3946" spans="1:13" ht="30" customHeight="1" x14ac:dyDescent="0.3">
      <c r="A3946" s="27">
        <f t="shared" si="36"/>
        <v>337</v>
      </c>
      <c r="B3946" s="31">
        <v>44986</v>
      </c>
      <c r="C3946" s="31">
        <v>44924</v>
      </c>
      <c r="D3946" s="19" t="s">
        <v>878</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57" t="s">
        <v>81</v>
      </c>
      <c r="K3946" s="51" t="str">
        <f ca="1">LeaveTracker[[#This Row],[Days]]&amp;" "&amp;LeaveTracker[[#This Row],[Type of Leave]]</f>
        <v>2 SL</v>
      </c>
      <c r="L3946" s="23">
        <f ca="1">NETWORKDAYS(LeaveTracker[[#This Row],[Start Date]],LeaveTracker[[#This Row],[End Date]],lstHolidays)</f>
        <v>2</v>
      </c>
      <c r="M3946" s="27"/>
    </row>
    <row r="3947" spans="1:13" ht="30" customHeight="1" x14ac:dyDescent="0.3">
      <c r="A3947" s="27">
        <f t="shared" si="36"/>
        <v>338</v>
      </c>
      <c r="B3947" s="31">
        <v>44986</v>
      </c>
      <c r="C3947" s="31">
        <v>44922</v>
      </c>
      <c r="D3947" s="19" t="s">
        <v>779</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57" t="s">
        <v>81</v>
      </c>
      <c r="K3947" s="51" t="str">
        <f ca="1">LeaveTracker[[#This Row],[Days]]&amp;" "&amp;LeaveTracker[[#This Row],[Type of Leave]]</f>
        <v>3 SL</v>
      </c>
      <c r="L3947" s="23">
        <f ca="1">NETWORKDAYS(LeaveTracker[[#This Row],[Start Date]],LeaveTracker[[#This Row],[End Date]],lstHolidays)</f>
        <v>3</v>
      </c>
      <c r="M3947" s="27"/>
    </row>
    <row r="3948" spans="1:13" ht="30" customHeight="1" x14ac:dyDescent="0.3">
      <c r="A3948" s="27">
        <f t="shared" si="36"/>
        <v>339</v>
      </c>
      <c r="B3948" s="31">
        <v>44986</v>
      </c>
      <c r="C3948" s="31">
        <v>44931</v>
      </c>
      <c r="D3948" s="19" t="s">
        <v>532</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57" t="s">
        <v>81</v>
      </c>
      <c r="K3948" s="51" t="str">
        <f ca="1">LeaveTracker[[#This Row],[Days]]&amp;" "&amp;LeaveTracker[[#This Row],[Type of Leave]]</f>
        <v>1 SL</v>
      </c>
      <c r="L3948" s="23">
        <f ca="1">NETWORKDAYS(LeaveTracker[[#This Row],[Start Date]],LeaveTracker[[#This Row],[End Date]],lstHolidays)</f>
        <v>1</v>
      </c>
      <c r="M3948" s="27"/>
    </row>
    <row r="3949" spans="1:13" ht="30" customHeight="1" x14ac:dyDescent="0.3">
      <c r="A3949" s="27">
        <f t="shared" si="36"/>
        <v>340</v>
      </c>
      <c r="B3949" s="31">
        <v>44986</v>
      </c>
      <c r="C3949" s="31">
        <v>44938</v>
      </c>
      <c r="D3949" s="19" t="s">
        <v>532</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57" t="s">
        <v>81</v>
      </c>
      <c r="K3949" s="51" t="str">
        <f ca="1">LeaveTracker[[#This Row],[Days]]&amp;" "&amp;LeaveTracker[[#This Row],[Type of Leave]]</f>
        <v>3 SL</v>
      </c>
      <c r="L3949" s="23">
        <f ca="1">NETWORKDAYS(LeaveTracker[[#This Row],[Start Date]],LeaveTracker[[#This Row],[End Date]],lstHolidays)</f>
        <v>3</v>
      </c>
      <c r="M3949" s="27"/>
    </row>
    <row r="3950" spans="1:13" ht="30" customHeight="1" x14ac:dyDescent="0.3">
      <c r="A3950" s="27">
        <f t="shared" si="36"/>
        <v>341</v>
      </c>
      <c r="B3950" s="31">
        <v>44986</v>
      </c>
      <c r="C3950" s="31">
        <v>44956</v>
      </c>
      <c r="D3950" s="19" t="s">
        <v>909</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57" t="s">
        <v>81</v>
      </c>
      <c r="K3950" s="51" t="str">
        <f ca="1">LeaveTracker[[#This Row],[Days]]&amp;" "&amp;LeaveTracker[[#This Row],[Type of Leave]]</f>
        <v>1 SL</v>
      </c>
      <c r="L3950" s="23">
        <f ca="1">NETWORKDAYS(LeaveTracker[[#This Row],[Start Date]],LeaveTracker[[#This Row],[End Date]],lstHolidays)</f>
        <v>1</v>
      </c>
      <c r="M3950" s="27"/>
    </row>
    <row r="3951" spans="1:13" ht="30" customHeight="1" x14ac:dyDescent="0.3">
      <c r="A3951" s="27">
        <f t="shared" si="36"/>
        <v>342</v>
      </c>
      <c r="B3951" s="31">
        <v>44986</v>
      </c>
      <c r="C3951" s="31">
        <v>44966</v>
      </c>
      <c r="D3951" s="19" t="s">
        <v>1315</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57" t="s">
        <v>82</v>
      </c>
      <c r="K3951" s="51" t="str">
        <f ca="1">LeaveTracker[[#This Row],[Days]]&amp;" "&amp;LeaveTracker[[#This Row],[Type of Leave]]</f>
        <v>2 VL</v>
      </c>
      <c r="L3951" s="23">
        <f ca="1">NETWORKDAYS(LeaveTracker[[#This Row],[Start Date]],LeaveTracker[[#This Row],[End Date]],lstHolidays)</f>
        <v>2</v>
      </c>
      <c r="M3951" s="27"/>
    </row>
    <row r="3952" spans="1:13" ht="30" customHeight="1" x14ac:dyDescent="0.3">
      <c r="A3952" s="27">
        <f t="shared" si="36"/>
        <v>343</v>
      </c>
      <c r="B3952" s="31">
        <v>44986</v>
      </c>
      <c r="C3952" s="31">
        <v>44943</v>
      </c>
      <c r="D3952" s="19" t="s">
        <v>2146</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57" t="s">
        <v>81</v>
      </c>
      <c r="K3952" s="51" t="str">
        <f ca="1">LeaveTracker[[#This Row],[Days]]&amp;" "&amp;LeaveTracker[[#This Row],[Type of Leave]]</f>
        <v>1 SL</v>
      </c>
      <c r="L3952" s="23">
        <f ca="1">NETWORKDAYS(LeaveTracker[[#This Row],[Start Date]],LeaveTracker[[#This Row],[End Date]],lstHolidays)</f>
        <v>1</v>
      </c>
      <c r="M3952" s="27"/>
    </row>
    <row r="3953" spans="1:13" ht="30" customHeight="1" x14ac:dyDescent="0.3">
      <c r="A3953" s="27">
        <f t="shared" si="36"/>
        <v>344</v>
      </c>
      <c r="B3953" s="31">
        <v>44986</v>
      </c>
      <c r="C3953" s="31">
        <v>44937</v>
      </c>
      <c r="D3953" s="19" t="s">
        <v>325</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57" t="s">
        <v>299</v>
      </c>
      <c r="J3953" s="43" t="s">
        <v>105</v>
      </c>
      <c r="K3953" s="51" t="str">
        <f ca="1">LeaveTracker[[#This Row],[Days]]&amp;" "&amp;LeaveTracker[[#This Row],[Type of Leave]]</f>
        <v>1 OTHER</v>
      </c>
      <c r="L3953" s="23">
        <f ca="1">NETWORKDAYS(LeaveTracker[[#This Row],[Start Date]],LeaveTracker[[#This Row],[End Date]],lstHolidays)</f>
        <v>1</v>
      </c>
      <c r="M3953" s="27"/>
    </row>
    <row r="3954" spans="1:13" ht="30" customHeight="1" x14ac:dyDescent="0.3">
      <c r="A3954" s="27">
        <f t="shared" si="36"/>
        <v>345</v>
      </c>
      <c r="B3954" s="31">
        <v>44986</v>
      </c>
      <c r="C3954" s="31">
        <v>44932</v>
      </c>
      <c r="D3954" s="19" t="s">
        <v>1315</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57" t="s">
        <v>82</v>
      </c>
      <c r="K3954" s="51" t="str">
        <f ca="1">LeaveTracker[[#This Row],[Days]]&amp;" "&amp;LeaveTracker[[#This Row],[Type of Leave]]</f>
        <v>1 VL</v>
      </c>
      <c r="L3954" s="23">
        <f ca="1">NETWORKDAYS(LeaveTracker[[#This Row],[Start Date]],LeaveTracker[[#This Row],[End Date]],lstHolidays)</f>
        <v>1</v>
      </c>
      <c r="M3954" s="27"/>
    </row>
    <row r="3955" spans="1:13" ht="30" customHeight="1" x14ac:dyDescent="0.3">
      <c r="A3955" s="27">
        <f t="shared" si="36"/>
        <v>346</v>
      </c>
      <c r="B3955" s="31">
        <v>44986</v>
      </c>
      <c r="C3955" s="31">
        <v>44931</v>
      </c>
      <c r="D3955" s="19" t="s">
        <v>325</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57" t="s">
        <v>81</v>
      </c>
      <c r="K3955" s="51" t="str">
        <f ca="1">LeaveTracker[[#This Row],[Days]]&amp;" "&amp;LeaveTracker[[#This Row],[Type of Leave]]</f>
        <v>1 SL</v>
      </c>
      <c r="L3955" s="23">
        <f ca="1">NETWORKDAYS(LeaveTracker[[#This Row],[Start Date]],LeaveTracker[[#This Row],[End Date]],lstHolidays)</f>
        <v>1</v>
      </c>
      <c r="M3955" s="27"/>
    </row>
    <row r="3956" spans="1:13" ht="30"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57" t="s">
        <v>299</v>
      </c>
      <c r="J3956" s="43" t="s">
        <v>105</v>
      </c>
      <c r="K3956" s="51" t="str">
        <f ca="1">LeaveTracker[[#This Row],[Days]]&amp;" "&amp;LeaveTracker[[#This Row],[Type of Leave]]</f>
        <v>1 OTHER</v>
      </c>
      <c r="L3956" s="23">
        <f ca="1">NETWORKDAYS(LeaveTracker[[#This Row],[Start Date]],LeaveTracker[[#This Row],[End Date]],lstHolidays)</f>
        <v>1</v>
      </c>
      <c r="M3956" s="27"/>
    </row>
    <row r="3957" spans="1:13" ht="30" customHeight="1" x14ac:dyDescent="0.3">
      <c r="A3957" s="27">
        <f t="shared" si="36"/>
        <v>348</v>
      </c>
      <c r="B3957" s="31">
        <v>44986</v>
      </c>
      <c r="C3957" s="31">
        <v>44945</v>
      </c>
      <c r="D3957" s="19" t="s">
        <v>1315</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57" t="s">
        <v>81</v>
      </c>
      <c r="K3957" s="51" t="str">
        <f ca="1">LeaveTracker[[#This Row],[Days]]&amp;" "&amp;LeaveTracker[[#This Row],[Type of Leave]]</f>
        <v>1 SL</v>
      </c>
      <c r="L3957" s="23">
        <f ca="1">NETWORKDAYS(LeaveTracker[[#This Row],[Start Date]],LeaveTracker[[#This Row],[End Date]],lstHolidays)</f>
        <v>1</v>
      </c>
      <c r="M3957" s="27"/>
    </row>
    <row r="3958" spans="1:13" ht="30" customHeight="1" x14ac:dyDescent="0.3">
      <c r="A3958" s="27">
        <f t="shared" si="36"/>
        <v>349</v>
      </c>
      <c r="B3958" s="31">
        <v>44986</v>
      </c>
      <c r="C3958" s="31">
        <v>44952</v>
      </c>
      <c r="D3958" s="19" t="s">
        <v>2147</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57" t="s">
        <v>81</v>
      </c>
      <c r="K3958" s="51" t="str">
        <f ca="1">LeaveTracker[[#This Row],[Days]]&amp;" "&amp;LeaveTracker[[#This Row],[Type of Leave]]</f>
        <v>2 SL</v>
      </c>
      <c r="L3958" s="23">
        <f ca="1">NETWORKDAYS(LeaveTracker[[#This Row],[Start Date]],LeaveTracker[[#This Row],[End Date]],lstHolidays)</f>
        <v>2</v>
      </c>
      <c r="M3958" s="27"/>
    </row>
    <row r="3959" spans="1:13" ht="30" customHeight="1" x14ac:dyDescent="0.3">
      <c r="A3959" s="27">
        <f t="shared" si="36"/>
        <v>350</v>
      </c>
      <c r="B3959" s="31">
        <v>44986</v>
      </c>
      <c r="C3959" s="31">
        <v>44935</v>
      </c>
      <c r="D3959" s="19" t="s">
        <v>369</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57" t="s">
        <v>299</v>
      </c>
      <c r="J3959" s="43" t="s">
        <v>105</v>
      </c>
      <c r="K3959" s="51" t="str">
        <f ca="1">LeaveTracker[[#This Row],[Days]]&amp;" "&amp;LeaveTracker[[#This Row],[Type of Leave]]</f>
        <v>1 OTHER</v>
      </c>
      <c r="L3959" s="23">
        <f ca="1">NETWORKDAYS(LeaveTracker[[#This Row],[Start Date]],LeaveTracker[[#This Row],[End Date]],lstHolidays)</f>
        <v>1</v>
      </c>
      <c r="M3959" s="27"/>
    </row>
    <row r="3960" spans="1:13" ht="30" customHeight="1" x14ac:dyDescent="0.3">
      <c r="A3960" s="27">
        <f t="shared" si="36"/>
        <v>351</v>
      </c>
      <c r="B3960" s="31">
        <v>44986</v>
      </c>
      <c r="C3960" s="31">
        <v>44935</v>
      </c>
      <c r="D3960" s="19" t="s">
        <v>369</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57" t="s">
        <v>81</v>
      </c>
      <c r="K3960" s="51" t="str">
        <f ca="1">LeaveTracker[[#This Row],[Days]]&amp;" "&amp;LeaveTracker[[#This Row],[Type of Leave]]</f>
        <v>1 SL</v>
      </c>
      <c r="L3960" s="23">
        <f ca="1">NETWORKDAYS(LeaveTracker[[#This Row],[Start Date]],LeaveTracker[[#This Row],[End Date]],lstHolidays)</f>
        <v>1</v>
      </c>
      <c r="M3960" s="27"/>
    </row>
    <row r="3961" spans="1:13" ht="30" customHeight="1" x14ac:dyDescent="0.3">
      <c r="A3961" s="27">
        <f t="shared" si="36"/>
        <v>352</v>
      </c>
      <c r="B3961" s="31">
        <v>44986</v>
      </c>
      <c r="C3961" s="31">
        <v>44942</v>
      </c>
      <c r="D3961" s="19" t="s">
        <v>580</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57" t="s">
        <v>81</v>
      </c>
      <c r="K3961" s="51" t="str">
        <f ca="1">LeaveTracker[[#This Row],[Days]]&amp;" "&amp;LeaveTracker[[#This Row],[Type of Leave]]</f>
        <v>1 SL</v>
      </c>
      <c r="L3961" s="23">
        <f ca="1">NETWORKDAYS(LeaveTracker[[#This Row],[Start Date]],LeaveTracker[[#This Row],[End Date]],lstHolidays)</f>
        <v>1</v>
      </c>
      <c r="M3961" s="27"/>
    </row>
    <row r="3962" spans="1:13" ht="30" customHeight="1" x14ac:dyDescent="0.3">
      <c r="A3962" s="27">
        <v>352</v>
      </c>
      <c r="B3962" s="31">
        <v>44986</v>
      </c>
      <c r="C3962" s="31">
        <v>44942</v>
      </c>
      <c r="D3962" s="19" t="s">
        <v>580</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57" t="s">
        <v>81</v>
      </c>
      <c r="K3962" s="51" t="str">
        <f ca="1">LeaveTracker[[#This Row],[Days]]&amp;" "&amp;LeaveTracker[[#This Row],[Type of Leave]]</f>
        <v>2 SL</v>
      </c>
      <c r="L3962" s="23">
        <f ca="1">NETWORKDAYS(LeaveTracker[[#This Row],[Start Date]],LeaveTracker[[#This Row],[End Date]],lstHolidays)</f>
        <v>2</v>
      </c>
      <c r="M3962" s="27"/>
    </row>
    <row r="3963" spans="1:13" ht="30" customHeight="1" x14ac:dyDescent="0.3">
      <c r="A3963" s="27">
        <f t="shared" si="36"/>
        <v>353</v>
      </c>
      <c r="B3963" s="31">
        <v>44986</v>
      </c>
      <c r="C3963" s="31">
        <v>44916</v>
      </c>
      <c r="D3963" s="19" t="s">
        <v>454</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57" t="s">
        <v>82</v>
      </c>
      <c r="K3963" s="51" t="str">
        <f ca="1">LeaveTracker[[#This Row],[Days]]&amp;" "&amp;LeaveTracker[[#This Row],[Type of Leave]]</f>
        <v>4 VL</v>
      </c>
      <c r="L3963" s="23">
        <f ca="1">NETWORKDAYS(LeaveTracker[[#This Row],[Start Date]],LeaveTracker[[#This Row],[End Date]],lstHolidays)</f>
        <v>4</v>
      </c>
      <c r="M3963" s="27"/>
    </row>
    <row r="3964" spans="1:13" ht="30" customHeight="1" x14ac:dyDescent="0.3">
      <c r="A3964" s="27">
        <f t="shared" si="36"/>
        <v>354</v>
      </c>
      <c r="B3964" s="31">
        <v>44986</v>
      </c>
      <c r="C3964" s="31">
        <v>44956</v>
      </c>
      <c r="D3964" s="19" t="s">
        <v>2151</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57" t="s">
        <v>81</v>
      </c>
      <c r="K3964" s="51" t="str">
        <f ca="1">LeaveTracker[[#This Row],[Days]]&amp;" "&amp;LeaveTracker[[#This Row],[Type of Leave]]</f>
        <v>9 SL</v>
      </c>
      <c r="L3964" s="23">
        <f ca="1">NETWORKDAYS(LeaveTracker[[#This Row],[Start Date]],LeaveTracker[[#This Row],[End Date]],lstHolidays)</f>
        <v>9</v>
      </c>
      <c r="M3964" s="27"/>
    </row>
    <row r="3965" spans="1:13" ht="30" customHeight="1" x14ac:dyDescent="0.3">
      <c r="A3965" s="27">
        <f t="shared" si="36"/>
        <v>355</v>
      </c>
      <c r="B3965" s="31">
        <v>44986</v>
      </c>
      <c r="C3965" s="31">
        <v>44917</v>
      </c>
      <c r="D3965" s="19" t="s">
        <v>325</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57" t="s">
        <v>82</v>
      </c>
      <c r="K3965" s="51" t="str">
        <f ca="1">LeaveTracker[[#This Row],[Days]]&amp;" "&amp;LeaveTracker[[#This Row],[Type of Leave]]</f>
        <v>2 VL</v>
      </c>
      <c r="L3965" s="23">
        <f ca="1">NETWORKDAYS(LeaveTracker[[#This Row],[Start Date]],LeaveTracker[[#This Row],[End Date]],lstHolidays)</f>
        <v>2</v>
      </c>
      <c r="M3965" s="27"/>
    </row>
    <row r="3966" spans="1:13" ht="30" customHeight="1" x14ac:dyDescent="0.3">
      <c r="A3966" s="27">
        <f t="shared" si="36"/>
        <v>356</v>
      </c>
      <c r="B3966" s="31">
        <v>44986</v>
      </c>
      <c r="C3966" s="31">
        <v>44910</v>
      </c>
      <c r="D3966" s="19" t="s">
        <v>1005</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57" t="s">
        <v>82</v>
      </c>
      <c r="K3966" s="51" t="str">
        <f ca="1">LeaveTracker[[#This Row],[Days]]&amp;" "&amp;LeaveTracker[[#This Row],[Type of Leave]]</f>
        <v>3 VL</v>
      </c>
      <c r="L3966" s="23">
        <f ca="1">NETWORKDAYS(LeaveTracker[[#This Row],[Start Date]],LeaveTracker[[#This Row],[End Date]],lstHolidays)</f>
        <v>3</v>
      </c>
      <c r="M3966" s="27"/>
    </row>
    <row r="3967" spans="1:13" ht="30"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57" t="s">
        <v>82</v>
      </c>
      <c r="K3967" s="51" t="str">
        <f ca="1">LeaveTracker[[#This Row],[Days]]&amp;" "&amp;LeaveTracker[[#This Row],[Type of Leave]]</f>
        <v>2 VL</v>
      </c>
      <c r="L3967" s="23">
        <f ca="1">NETWORKDAYS(LeaveTracker[[#This Row],[Start Date]],LeaveTracker[[#This Row],[End Date]],lstHolidays)</f>
        <v>2</v>
      </c>
      <c r="M3967" s="27"/>
    </row>
    <row r="3968" spans="1:13" ht="30" customHeight="1" x14ac:dyDescent="0.3">
      <c r="A3968" s="27">
        <f t="shared" si="36"/>
        <v>358</v>
      </c>
      <c r="B3968" s="31">
        <v>44986</v>
      </c>
      <c r="C3968" s="31">
        <v>44914</v>
      </c>
      <c r="D3968" s="19" t="s">
        <v>2153</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57" t="s">
        <v>82</v>
      </c>
      <c r="K3968" s="51" t="str">
        <f ca="1">LeaveTracker[[#This Row],[Days]]&amp;" "&amp;LeaveTracker[[#This Row],[Type of Leave]]</f>
        <v>5 VL</v>
      </c>
      <c r="L3968" s="23">
        <f ca="1">NETWORKDAYS(LeaveTracker[[#This Row],[Start Date]],LeaveTracker[[#This Row],[End Date]],lstHolidays)</f>
        <v>5</v>
      </c>
      <c r="M3968" s="27"/>
    </row>
    <row r="3969" spans="1:13" ht="30" customHeight="1" x14ac:dyDescent="0.3">
      <c r="A3969" s="27">
        <f t="shared" si="36"/>
        <v>359</v>
      </c>
      <c r="B3969" s="31">
        <v>44986</v>
      </c>
      <c r="C3969" s="31">
        <v>44904</v>
      </c>
      <c r="D3969" s="19" t="s">
        <v>2153</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57" t="s">
        <v>299</v>
      </c>
      <c r="J3969" s="43" t="s">
        <v>2154</v>
      </c>
      <c r="K3969" s="51" t="str">
        <f ca="1">LeaveTracker[[#This Row],[Days]]&amp;" "&amp;LeaveTracker[[#This Row],[Type of Leave]]</f>
        <v>1 OTHER</v>
      </c>
      <c r="L3969" s="23">
        <f ca="1">NETWORKDAYS(LeaveTracker[[#This Row],[Start Date]],LeaveTracker[[#This Row],[End Date]],lstHolidays)</f>
        <v>1</v>
      </c>
      <c r="M3969" s="27"/>
    </row>
    <row r="3970" spans="1:13" ht="30" customHeight="1" x14ac:dyDescent="0.3">
      <c r="A3970" s="27">
        <f t="shared" si="36"/>
        <v>360</v>
      </c>
      <c r="B3970" s="31">
        <v>44989</v>
      </c>
      <c r="C3970" s="31">
        <v>44986</v>
      </c>
      <c r="D3970" s="19" t="s">
        <v>783</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57" t="s">
        <v>299</v>
      </c>
      <c r="J3970" s="43" t="s">
        <v>693</v>
      </c>
      <c r="K3970" s="51" t="str">
        <f ca="1">LeaveTracker[[#This Row],[Days]]&amp;" "&amp;LeaveTracker[[#This Row],[Type of Leave]]</f>
        <v>0 OTHER</v>
      </c>
      <c r="L3970" s="23">
        <f ca="1">NETWORKDAYS(LeaveTracker[[#This Row],[Start Date]],LeaveTracker[[#This Row],[End Date]],lstHolidays)</f>
        <v>0</v>
      </c>
      <c r="M3970" s="27"/>
    </row>
    <row r="3971" spans="1:13" ht="30" customHeight="1" x14ac:dyDescent="0.3">
      <c r="A3971" s="27">
        <f t="shared" si="36"/>
        <v>361</v>
      </c>
      <c r="B3971" s="31">
        <v>44989</v>
      </c>
      <c r="C3971" s="31">
        <v>44910</v>
      </c>
      <c r="D3971" s="19" t="s">
        <v>728</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57" t="s">
        <v>82</v>
      </c>
      <c r="K3971" s="51" t="str">
        <f ca="1">LeaveTracker[[#This Row],[Days]]&amp;" "&amp;LeaveTracker[[#This Row],[Type of Leave]]</f>
        <v>1 VL</v>
      </c>
      <c r="L3971" s="23">
        <f ca="1">NETWORKDAYS(LeaveTracker[[#This Row],[Start Date]],LeaveTracker[[#This Row],[End Date]],lstHolidays)</f>
        <v>1</v>
      </c>
      <c r="M3971" s="27"/>
    </row>
    <row r="3972" spans="1:13" ht="30" customHeight="1" x14ac:dyDescent="0.3">
      <c r="A3972" s="27">
        <v>361</v>
      </c>
      <c r="B3972" s="31">
        <v>44989</v>
      </c>
      <c r="C3972" s="31">
        <v>44910</v>
      </c>
      <c r="D3972" s="19" t="s">
        <v>728</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57" t="s">
        <v>82</v>
      </c>
      <c r="K3972" s="51" t="str">
        <f ca="1">LeaveTracker[[#This Row],[Days]]&amp;" "&amp;LeaveTracker[[#This Row],[Type of Leave]]</f>
        <v>1 VL</v>
      </c>
      <c r="L3972" s="23">
        <f ca="1">NETWORKDAYS(LeaveTracker[[#This Row],[Start Date]],LeaveTracker[[#This Row],[End Date]],lstHolidays)</f>
        <v>1</v>
      </c>
      <c r="M3972" s="27"/>
    </row>
    <row r="3973" spans="1:13" ht="30" customHeight="1" x14ac:dyDescent="0.3">
      <c r="A3973" s="27">
        <f t="shared" si="36"/>
        <v>362</v>
      </c>
      <c r="B3973" s="31">
        <v>44989</v>
      </c>
      <c r="C3973" s="31">
        <v>44939</v>
      </c>
      <c r="D3973" s="19" t="s">
        <v>1845</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57" t="s">
        <v>82</v>
      </c>
      <c r="K3973" s="51" t="str">
        <f ca="1">LeaveTracker[[#This Row],[Days]]&amp;" "&amp;LeaveTracker[[#This Row],[Type of Leave]]</f>
        <v>3 VL</v>
      </c>
      <c r="L3973" s="23">
        <f ca="1">NETWORKDAYS(LeaveTracker[[#This Row],[Start Date]],LeaveTracker[[#This Row],[End Date]],lstHolidays)</f>
        <v>3</v>
      </c>
      <c r="M3973" s="27"/>
    </row>
    <row r="3974" spans="1:13" ht="30" customHeight="1" x14ac:dyDescent="0.3">
      <c r="A3974" s="27">
        <f t="shared" si="36"/>
        <v>363</v>
      </c>
      <c r="B3974" s="31">
        <v>44989</v>
      </c>
      <c r="C3974" s="31">
        <v>44939</v>
      </c>
      <c r="D3974" s="19" t="s">
        <v>364</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57" t="s">
        <v>81</v>
      </c>
      <c r="K3974" s="51" t="str">
        <f ca="1">LeaveTracker[[#This Row],[Days]]&amp;" "&amp;LeaveTracker[[#This Row],[Type of Leave]]</f>
        <v>3 SL</v>
      </c>
      <c r="L3974" s="23">
        <f ca="1">NETWORKDAYS(LeaveTracker[[#This Row],[Start Date]],LeaveTracker[[#This Row],[End Date]],lstHolidays)</f>
        <v>3</v>
      </c>
      <c r="M3974" s="27"/>
    </row>
    <row r="3975" spans="1:13" ht="30" customHeight="1" x14ac:dyDescent="0.3">
      <c r="A3975" s="27">
        <f t="shared" si="36"/>
        <v>364</v>
      </c>
      <c r="B3975" s="31">
        <v>44989</v>
      </c>
      <c r="C3975" s="31">
        <v>44937</v>
      </c>
      <c r="D3975" s="19" t="s">
        <v>732</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57" t="s">
        <v>81</v>
      </c>
      <c r="K3975" s="51" t="str">
        <f ca="1">LeaveTracker[[#This Row],[Days]]&amp;" "&amp;LeaveTracker[[#This Row],[Type of Leave]]</f>
        <v>1 SL</v>
      </c>
      <c r="L3975" s="23">
        <f ca="1">NETWORKDAYS(LeaveTracker[[#This Row],[Start Date]],LeaveTracker[[#This Row],[End Date]],lstHolidays)</f>
        <v>1</v>
      </c>
      <c r="M3975" s="27"/>
    </row>
    <row r="3976" spans="1:13" ht="30" customHeight="1" x14ac:dyDescent="0.3">
      <c r="A3976" s="27">
        <f t="shared" si="36"/>
        <v>365</v>
      </c>
      <c r="B3976" s="31">
        <v>44989</v>
      </c>
      <c r="C3976" s="31">
        <v>44937</v>
      </c>
      <c r="D3976" s="19" t="s">
        <v>728</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57" t="s">
        <v>81</v>
      </c>
      <c r="K3976" s="51" t="str">
        <f ca="1">LeaveTracker[[#This Row],[Days]]&amp;" "&amp;LeaveTracker[[#This Row],[Type of Leave]]</f>
        <v>2 SL</v>
      </c>
      <c r="L3976" s="23">
        <f ca="1">NETWORKDAYS(LeaveTracker[[#This Row],[Start Date]],LeaveTracker[[#This Row],[End Date]],lstHolidays)</f>
        <v>2</v>
      </c>
      <c r="M3976" s="27"/>
    </row>
    <row r="3977" spans="1:13" ht="30" customHeight="1" x14ac:dyDescent="0.3">
      <c r="A3977" s="27">
        <f t="shared" si="36"/>
        <v>366</v>
      </c>
      <c r="B3977" s="31">
        <v>44989</v>
      </c>
      <c r="C3977" s="31">
        <v>44937</v>
      </c>
      <c r="D3977" s="19" t="s">
        <v>673</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57" t="s">
        <v>81</v>
      </c>
      <c r="K3977" s="51" t="str">
        <f ca="1">LeaveTracker[[#This Row],[Days]]&amp;" "&amp;LeaveTracker[[#This Row],[Type of Leave]]</f>
        <v>1 SL</v>
      </c>
      <c r="L3977" s="23">
        <f ca="1">NETWORKDAYS(LeaveTracker[[#This Row],[Start Date]],LeaveTracker[[#This Row],[End Date]],lstHolidays)</f>
        <v>1</v>
      </c>
      <c r="M3977" s="27"/>
    </row>
    <row r="3978" spans="1:13" ht="30" customHeight="1" x14ac:dyDescent="0.3">
      <c r="A3978" s="27">
        <f t="shared" si="36"/>
        <v>367</v>
      </c>
      <c r="B3978" s="31">
        <v>44989</v>
      </c>
      <c r="C3978" s="31">
        <v>44924</v>
      </c>
      <c r="D3978" s="19" t="s">
        <v>364</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57" t="s">
        <v>81</v>
      </c>
      <c r="K3978" s="51" t="str">
        <f ca="1">LeaveTracker[[#This Row],[Days]]&amp;" "&amp;LeaveTracker[[#This Row],[Type of Leave]]</f>
        <v>1 SL</v>
      </c>
      <c r="L3978" s="23">
        <f ca="1">NETWORKDAYS(LeaveTracker[[#This Row],[Start Date]],LeaveTracker[[#This Row],[End Date]],lstHolidays)</f>
        <v>1</v>
      </c>
      <c r="M3978" s="27"/>
    </row>
    <row r="3979" spans="1:13" ht="30" customHeight="1" x14ac:dyDescent="0.3">
      <c r="A3979" s="27">
        <f t="shared" si="36"/>
        <v>368</v>
      </c>
      <c r="B3979" s="31">
        <v>44989</v>
      </c>
      <c r="C3979" s="31">
        <v>44924</v>
      </c>
      <c r="D3979" s="19" t="s">
        <v>836</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57" t="s">
        <v>81</v>
      </c>
      <c r="K3979" s="51" t="str">
        <f ca="1">LeaveTracker[[#This Row],[Days]]&amp;" "&amp;LeaveTracker[[#This Row],[Type of Leave]]</f>
        <v>1 SL</v>
      </c>
      <c r="L3979" s="23">
        <f ca="1">NETWORKDAYS(LeaveTracker[[#This Row],[Start Date]],LeaveTracker[[#This Row],[End Date]],lstHolidays)</f>
        <v>1</v>
      </c>
      <c r="M3979" s="27"/>
    </row>
    <row r="3980" spans="1:13" ht="30" customHeight="1" x14ac:dyDescent="0.3">
      <c r="A3980" s="27">
        <f t="shared" si="36"/>
        <v>369</v>
      </c>
      <c r="B3980" s="31">
        <v>44989</v>
      </c>
      <c r="C3980" s="31">
        <v>44917</v>
      </c>
      <c r="D3980" s="19" t="s">
        <v>479</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57" t="s">
        <v>82</v>
      </c>
      <c r="K3980" s="51" t="str">
        <f ca="1">LeaveTracker[[#This Row],[Days]]&amp;" "&amp;LeaveTracker[[#This Row],[Type of Leave]]</f>
        <v>3 VL</v>
      </c>
      <c r="L3980" s="23">
        <f ca="1">NETWORKDAYS(LeaveTracker[[#This Row],[Start Date]],LeaveTracker[[#This Row],[End Date]],lstHolidays)</f>
        <v>3</v>
      </c>
      <c r="M3980" s="27"/>
    </row>
    <row r="3981" spans="1:13" ht="30" customHeight="1" x14ac:dyDescent="0.3">
      <c r="A3981" s="27">
        <v>369</v>
      </c>
      <c r="B3981" s="31">
        <v>44989</v>
      </c>
      <c r="C3981" s="31">
        <v>44918</v>
      </c>
      <c r="D3981" s="19" t="s">
        <v>479</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57" t="s">
        <v>82</v>
      </c>
      <c r="K3981" s="51" t="str">
        <f ca="1">LeaveTracker[[#This Row],[Days]]&amp;" "&amp;LeaveTracker[[#This Row],[Type of Leave]]</f>
        <v>2 VL</v>
      </c>
      <c r="L3981" s="23">
        <f ca="1">NETWORKDAYS(LeaveTracker[[#This Row],[Start Date]],LeaveTracker[[#This Row],[End Date]],lstHolidays)</f>
        <v>2</v>
      </c>
      <c r="M3981" s="27"/>
    </row>
    <row r="3982" spans="1:13" ht="30" customHeight="1" x14ac:dyDescent="0.3">
      <c r="A3982" s="27">
        <f t="shared" si="36"/>
        <v>370</v>
      </c>
      <c r="B3982" s="31">
        <v>44989</v>
      </c>
      <c r="C3982" s="31">
        <v>44917</v>
      </c>
      <c r="D3982" s="19" t="s">
        <v>1098</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57" t="s">
        <v>82</v>
      </c>
      <c r="K3982" s="51" t="str">
        <f ca="1">LeaveTracker[[#This Row],[Days]]&amp;" "&amp;LeaveTracker[[#This Row],[Type of Leave]]</f>
        <v>2 VL</v>
      </c>
      <c r="L3982" s="23">
        <f ca="1">NETWORKDAYS(LeaveTracker[[#This Row],[Start Date]],LeaveTracker[[#This Row],[End Date]],lstHolidays)</f>
        <v>2</v>
      </c>
      <c r="M3982" s="27"/>
    </row>
    <row r="3983" spans="1:13" ht="30"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57" t="s">
        <v>81</v>
      </c>
      <c r="K3983" s="51" t="str">
        <f ca="1">LeaveTracker[[#This Row],[Days]]&amp;" "&amp;LeaveTracker[[#This Row],[Type of Leave]]</f>
        <v>1 SL</v>
      </c>
      <c r="L3983" s="23">
        <f ca="1">NETWORKDAYS(LeaveTracker[[#This Row],[Start Date]],LeaveTracker[[#This Row],[End Date]],lstHolidays)</f>
        <v>1</v>
      </c>
      <c r="M3983" s="27"/>
    </row>
    <row r="3984" spans="1:13" ht="30"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57" t="s">
        <v>81</v>
      </c>
      <c r="K3984" s="51" t="str">
        <f ca="1">LeaveTracker[[#This Row],[Days]]&amp;" "&amp;LeaveTracker[[#This Row],[Type of Leave]]</f>
        <v>2 SL</v>
      </c>
      <c r="L3984" s="23">
        <f ca="1">NETWORKDAYS(LeaveTracker[[#This Row],[Start Date]],LeaveTracker[[#This Row],[End Date]],lstHolidays)</f>
        <v>2</v>
      </c>
      <c r="M3984" s="27"/>
    </row>
    <row r="3985" spans="1:13" ht="30"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57" t="s">
        <v>81</v>
      </c>
      <c r="K3985" s="51" t="str">
        <f ca="1">LeaveTracker[[#This Row],[Days]]&amp;" "&amp;LeaveTracker[[#This Row],[Type of Leave]]</f>
        <v>1 SL</v>
      </c>
      <c r="L3985" s="23">
        <f ca="1">NETWORKDAYS(LeaveTracker[[#This Row],[Start Date]],LeaveTracker[[#This Row],[End Date]],lstHolidays)</f>
        <v>1</v>
      </c>
      <c r="M3985" s="27"/>
    </row>
    <row r="3986" spans="1:13" ht="30" customHeight="1" x14ac:dyDescent="0.3">
      <c r="A3986" s="27">
        <f t="shared" si="36"/>
        <v>374</v>
      </c>
      <c r="B3986" s="31">
        <v>44989</v>
      </c>
      <c r="C3986" s="31">
        <v>44957</v>
      </c>
      <c r="D3986" s="19" t="s">
        <v>852</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57" t="s">
        <v>81</v>
      </c>
      <c r="K3986" s="51" t="str">
        <f ca="1">LeaveTracker[[#This Row],[Days]]&amp;" "&amp;LeaveTracker[[#This Row],[Type of Leave]]</f>
        <v>1 SL</v>
      </c>
      <c r="L3986" s="23">
        <f ca="1">NETWORKDAYS(LeaveTracker[[#This Row],[Start Date]],LeaveTracker[[#This Row],[End Date]],lstHolidays)</f>
        <v>1</v>
      </c>
      <c r="M3986" s="27"/>
    </row>
    <row r="3987" spans="1:13" ht="30" customHeight="1" x14ac:dyDescent="0.3">
      <c r="A3987" s="27">
        <f t="shared" ref="A3987:A4056" si="37">A3986+1</f>
        <v>375</v>
      </c>
      <c r="B3987" s="31">
        <v>44989</v>
      </c>
      <c r="C3987" s="31">
        <v>44944</v>
      </c>
      <c r="D3987" s="19" t="s">
        <v>338</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57" t="s">
        <v>299</v>
      </c>
      <c r="J3987" s="43" t="s">
        <v>2144</v>
      </c>
      <c r="K3987" s="51" t="str">
        <f ca="1">LeaveTracker[[#This Row],[Days]]&amp;" "&amp;LeaveTracker[[#This Row],[Type of Leave]]</f>
        <v>1 OTHER</v>
      </c>
      <c r="L3987" s="23">
        <f ca="1">NETWORKDAYS(LeaveTracker[[#This Row],[Start Date]],LeaveTracker[[#This Row],[End Date]],lstHolidays)</f>
        <v>1</v>
      </c>
      <c r="M3987" s="27"/>
    </row>
    <row r="3988" spans="1:13" ht="30" customHeight="1" x14ac:dyDescent="0.3">
      <c r="A3988" s="27">
        <f t="shared" si="37"/>
        <v>376</v>
      </c>
      <c r="B3988" s="31">
        <v>44989</v>
      </c>
      <c r="C3988" s="31">
        <v>44939</v>
      </c>
      <c r="D3988" s="19" t="s">
        <v>2156</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57" t="s">
        <v>81</v>
      </c>
      <c r="K3988" s="51" t="str">
        <f ca="1">LeaveTracker[[#This Row],[Days]]&amp;" "&amp;LeaveTracker[[#This Row],[Type of Leave]]</f>
        <v>2 SL</v>
      </c>
      <c r="L3988" s="23">
        <f ca="1">NETWORKDAYS(LeaveTracker[[#This Row],[Start Date]],LeaveTracker[[#This Row],[End Date]],lstHolidays)</f>
        <v>2</v>
      </c>
      <c r="M3988" s="27"/>
    </row>
    <row r="3989" spans="1:13" ht="30" customHeight="1" x14ac:dyDescent="0.3">
      <c r="A3989" s="27">
        <f t="shared" si="37"/>
        <v>377</v>
      </c>
      <c r="B3989" s="31">
        <v>44989</v>
      </c>
      <c r="C3989" s="31">
        <v>44950</v>
      </c>
      <c r="D3989" s="19" t="s">
        <v>279</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57" t="s">
        <v>299</v>
      </c>
      <c r="J3989" s="43" t="s">
        <v>2144</v>
      </c>
      <c r="K3989" s="51" t="str">
        <f ca="1">LeaveTracker[[#This Row],[Days]]&amp;" "&amp;LeaveTracker[[#This Row],[Type of Leave]]</f>
        <v>0 OTHER</v>
      </c>
      <c r="L3989" s="23">
        <f ca="1">NETWORKDAYS(LeaveTracker[[#This Row],[Start Date]],LeaveTracker[[#This Row],[End Date]],lstHolidays)</f>
        <v>0</v>
      </c>
      <c r="M3989" s="27"/>
    </row>
    <row r="3990" spans="1:13" ht="30" customHeight="1" x14ac:dyDescent="0.3">
      <c r="A3990" s="27">
        <f t="shared" si="37"/>
        <v>378</v>
      </c>
      <c r="B3990" s="31">
        <v>44989</v>
      </c>
      <c r="C3990" s="31">
        <v>44936</v>
      </c>
      <c r="D3990" s="19" t="s">
        <v>445</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57" t="s">
        <v>299</v>
      </c>
      <c r="J3990" s="43" t="s">
        <v>2157</v>
      </c>
      <c r="K3990" s="51" t="str">
        <f ca="1">LeaveTracker[[#This Row],[Days]]&amp;" "&amp;LeaveTracker[[#This Row],[Type of Leave]]</f>
        <v>5 OTHER</v>
      </c>
      <c r="L3990" s="23">
        <f ca="1">NETWORKDAYS(LeaveTracker[[#This Row],[Start Date]],LeaveTracker[[#This Row],[End Date]],lstHolidays)</f>
        <v>5</v>
      </c>
      <c r="M3990" s="27"/>
    </row>
    <row r="3991" spans="1:13" ht="30" customHeight="1" x14ac:dyDescent="0.3">
      <c r="A3991" s="27">
        <f t="shared" si="37"/>
        <v>379</v>
      </c>
      <c r="B3991" s="31">
        <v>44989</v>
      </c>
      <c r="C3991" s="31">
        <v>44938</v>
      </c>
      <c r="D3991" s="19" t="s">
        <v>994</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57" t="s">
        <v>299</v>
      </c>
      <c r="J3991" s="43" t="s">
        <v>2144</v>
      </c>
      <c r="K3991" s="51" t="str">
        <f ca="1">LeaveTracker[[#This Row],[Days]]&amp;" "&amp;LeaveTracker[[#This Row],[Type of Leave]]</f>
        <v>2 OTHER</v>
      </c>
      <c r="L3991" s="23">
        <f ca="1">NETWORKDAYS(LeaveTracker[[#This Row],[Start Date]],LeaveTracker[[#This Row],[End Date]],lstHolidays)</f>
        <v>2</v>
      </c>
      <c r="M3991" s="27"/>
    </row>
    <row r="3992" spans="1:13" ht="30" customHeight="1" x14ac:dyDescent="0.3">
      <c r="A3992" s="27">
        <f t="shared" si="37"/>
        <v>380</v>
      </c>
      <c r="B3992" s="31">
        <v>44989</v>
      </c>
      <c r="C3992" s="31">
        <v>44958</v>
      </c>
      <c r="D3992" s="19" t="s">
        <v>779</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57" t="s">
        <v>81</v>
      </c>
      <c r="K3992" s="51" t="str">
        <f ca="1">LeaveTracker[[#This Row],[Days]]&amp;" "&amp;LeaveTracker[[#This Row],[Type of Leave]]</f>
        <v>2 SL</v>
      </c>
      <c r="L3992" s="23">
        <f ca="1">NETWORKDAYS(LeaveTracker[[#This Row],[Start Date]],LeaveTracker[[#This Row],[End Date]],lstHolidays)</f>
        <v>2</v>
      </c>
      <c r="M3992" s="27"/>
    </row>
    <row r="3993" spans="1:13" ht="30" customHeight="1" x14ac:dyDescent="0.3">
      <c r="A3993" s="27">
        <f t="shared" si="37"/>
        <v>381</v>
      </c>
      <c r="B3993" s="31">
        <v>44989</v>
      </c>
      <c r="C3993" s="31">
        <v>44943</v>
      </c>
      <c r="D3993" s="19" t="s">
        <v>357</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57" t="s">
        <v>81</v>
      </c>
      <c r="K3993" s="51" t="str">
        <f ca="1">LeaveTracker[[#This Row],[Days]]&amp;" "&amp;LeaveTracker[[#This Row],[Type of Leave]]</f>
        <v>1 SL</v>
      </c>
      <c r="L3993" s="23">
        <f ca="1">NETWORKDAYS(LeaveTracker[[#This Row],[Start Date]],LeaveTracker[[#This Row],[End Date]],lstHolidays)</f>
        <v>1</v>
      </c>
      <c r="M3993" s="27"/>
    </row>
    <row r="3994" spans="1:13" ht="30" customHeight="1" x14ac:dyDescent="0.3">
      <c r="A3994" s="27">
        <f t="shared" si="37"/>
        <v>382</v>
      </c>
      <c r="B3994" s="31">
        <v>44989</v>
      </c>
      <c r="C3994" s="31">
        <v>44942</v>
      </c>
      <c r="D3994" s="19" t="s">
        <v>599</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57" t="s">
        <v>81</v>
      </c>
      <c r="K3994" s="51" t="str">
        <f ca="1">LeaveTracker[[#This Row],[Days]]&amp;" "&amp;LeaveTracker[[#This Row],[Type of Leave]]</f>
        <v>1 SL</v>
      </c>
      <c r="L3994" s="23">
        <f ca="1">NETWORKDAYS(LeaveTracker[[#This Row],[Start Date]],LeaveTracker[[#This Row],[End Date]],lstHolidays)</f>
        <v>1</v>
      </c>
      <c r="M3994" s="27"/>
    </row>
    <row r="3995" spans="1:13" ht="30" customHeight="1" x14ac:dyDescent="0.3">
      <c r="A3995" s="27">
        <f t="shared" si="37"/>
        <v>383</v>
      </c>
      <c r="B3995" s="31">
        <v>44989</v>
      </c>
      <c r="C3995" s="31">
        <v>44942</v>
      </c>
      <c r="D3995" s="19" t="s">
        <v>585</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57" t="s">
        <v>299</v>
      </c>
      <c r="J3995" s="43" t="s">
        <v>275</v>
      </c>
      <c r="K3995" s="51" t="str">
        <f ca="1">LeaveTracker[[#This Row],[Days]]&amp;" "&amp;LeaveTracker[[#This Row],[Type of Leave]]</f>
        <v>1 OTHER</v>
      </c>
      <c r="L3995" s="23">
        <f ca="1">NETWORKDAYS(LeaveTracker[[#This Row],[Start Date]],LeaveTracker[[#This Row],[End Date]],lstHolidays)</f>
        <v>1</v>
      </c>
      <c r="M3995" s="27"/>
    </row>
    <row r="3996" spans="1:13" ht="30" customHeight="1" x14ac:dyDescent="0.3">
      <c r="A3996" s="27">
        <f t="shared" si="37"/>
        <v>384</v>
      </c>
      <c r="B3996" s="31">
        <v>44989</v>
      </c>
      <c r="C3996" s="31">
        <v>44944</v>
      </c>
      <c r="D3996" s="19" t="s">
        <v>1049</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57" t="s">
        <v>82</v>
      </c>
      <c r="K3996" s="51" t="str">
        <f ca="1">LeaveTracker[[#This Row],[Days]]&amp;" "&amp;LeaveTracker[[#This Row],[Type of Leave]]</f>
        <v>1 VL</v>
      </c>
      <c r="L3996" s="23">
        <f ca="1">NETWORKDAYS(LeaveTracker[[#This Row],[Start Date]],LeaveTracker[[#This Row],[End Date]],lstHolidays)</f>
        <v>1</v>
      </c>
      <c r="M3996" s="27"/>
    </row>
    <row r="3997" spans="1:13" ht="30" customHeight="1" x14ac:dyDescent="0.3">
      <c r="A3997" s="27">
        <f t="shared" si="37"/>
        <v>385</v>
      </c>
      <c r="B3997" s="31">
        <v>44989</v>
      </c>
      <c r="C3997" s="31">
        <v>44944</v>
      </c>
      <c r="D3997" s="19" t="s">
        <v>291</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57" t="s">
        <v>299</v>
      </c>
      <c r="J3997" s="43" t="s">
        <v>2117</v>
      </c>
      <c r="K3997" s="51" t="str">
        <f ca="1">LeaveTracker[[#This Row],[Days]]&amp;" "&amp;LeaveTracker[[#This Row],[Type of Leave]]</f>
        <v>1 OTHER</v>
      </c>
      <c r="L3997" s="23">
        <f ca="1">NETWORKDAYS(LeaveTracker[[#This Row],[Start Date]],LeaveTracker[[#This Row],[End Date]],lstHolidays)</f>
        <v>1</v>
      </c>
      <c r="M3997" s="27"/>
    </row>
    <row r="3998" spans="1:13" ht="30" customHeight="1" x14ac:dyDescent="0.3">
      <c r="A3998" s="27">
        <f t="shared" si="37"/>
        <v>386</v>
      </c>
      <c r="B3998" s="31">
        <v>44989</v>
      </c>
      <c r="C3998" s="31">
        <v>44944</v>
      </c>
      <c r="D3998" s="19" t="s">
        <v>555</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57" t="s">
        <v>81</v>
      </c>
      <c r="K3998" s="51" t="str">
        <f ca="1">LeaveTracker[[#This Row],[Days]]&amp;" "&amp;LeaveTracker[[#This Row],[Type of Leave]]</f>
        <v>2 SL</v>
      </c>
      <c r="L3998" s="23">
        <f ca="1">NETWORKDAYS(LeaveTracker[[#This Row],[Start Date]],LeaveTracker[[#This Row],[End Date]],lstHolidays)</f>
        <v>2</v>
      </c>
      <c r="M3998" s="27"/>
    </row>
    <row r="3999" spans="1:13" ht="30" customHeight="1" x14ac:dyDescent="0.3">
      <c r="A3999" s="27">
        <f t="shared" si="37"/>
        <v>387</v>
      </c>
      <c r="B3999" s="31">
        <v>44989</v>
      </c>
      <c r="C3999" s="31">
        <v>44956</v>
      </c>
      <c r="D3999" s="19" t="s">
        <v>632</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57" t="s">
        <v>299</v>
      </c>
      <c r="J3999" s="43" t="s">
        <v>275</v>
      </c>
      <c r="K3999" s="51" t="str">
        <f ca="1">LeaveTracker[[#This Row],[Days]]&amp;" "&amp;LeaveTracker[[#This Row],[Type of Leave]]</f>
        <v>1 OTHER</v>
      </c>
      <c r="L3999" s="23">
        <f ca="1">NETWORKDAYS(LeaveTracker[[#This Row],[Start Date]],LeaveTracker[[#This Row],[End Date]],lstHolidays)</f>
        <v>1</v>
      </c>
      <c r="M3999" s="27"/>
    </row>
    <row r="4000" spans="1:13" ht="30" customHeight="1" x14ac:dyDescent="0.3">
      <c r="A4000" s="27">
        <f t="shared" si="37"/>
        <v>388</v>
      </c>
      <c r="B4000" s="31">
        <v>44989</v>
      </c>
      <c r="C4000" s="31">
        <v>44935</v>
      </c>
      <c r="D4000" s="19" t="s">
        <v>468</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57" t="s">
        <v>299</v>
      </c>
      <c r="J4000" s="43" t="s">
        <v>300</v>
      </c>
      <c r="K4000" s="51" t="str">
        <f ca="1">LeaveTracker[[#This Row],[Days]]&amp;" "&amp;LeaveTracker[[#This Row],[Type of Leave]]</f>
        <v>3 OTHER</v>
      </c>
      <c r="L4000" s="23">
        <f ca="1">NETWORKDAYS(LeaveTracker[[#This Row],[Start Date]],LeaveTracker[[#This Row],[End Date]],lstHolidays)</f>
        <v>3</v>
      </c>
      <c r="M4000" s="27"/>
    </row>
    <row r="4001" spans="1:13" ht="30" customHeight="1" x14ac:dyDescent="0.3">
      <c r="A4001" s="27">
        <v>388</v>
      </c>
      <c r="B4001" s="31">
        <v>44989</v>
      </c>
      <c r="C4001" s="31">
        <v>44935</v>
      </c>
      <c r="D4001" s="19" t="s">
        <v>468</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57" t="s">
        <v>299</v>
      </c>
      <c r="J4001" s="43" t="s">
        <v>300</v>
      </c>
      <c r="K4001" s="51" t="str">
        <f ca="1">LeaveTracker[[#This Row],[Days]]&amp;" "&amp;LeaveTracker[[#This Row],[Type of Leave]]</f>
        <v>4 OTHER</v>
      </c>
      <c r="L4001" s="23">
        <f ca="1">NETWORKDAYS(LeaveTracker[[#This Row],[Start Date]],LeaveTracker[[#This Row],[End Date]],lstHolidays)</f>
        <v>4</v>
      </c>
      <c r="M4001" s="27"/>
    </row>
    <row r="4002" spans="1:13" ht="30" customHeight="1" x14ac:dyDescent="0.3">
      <c r="A4002" s="27">
        <f t="shared" si="37"/>
        <v>389</v>
      </c>
      <c r="B4002" s="31">
        <v>44989</v>
      </c>
      <c r="C4002" s="31">
        <v>44932</v>
      </c>
      <c r="D4002" s="19" t="s">
        <v>1112</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57" t="s">
        <v>82</v>
      </c>
      <c r="K4002" s="51" t="str">
        <f ca="1">LeaveTracker[[#This Row],[Days]]&amp;" "&amp;LeaveTracker[[#This Row],[Type of Leave]]</f>
        <v>2 VL</v>
      </c>
      <c r="L4002" s="23">
        <f ca="1">NETWORKDAYS(LeaveTracker[[#This Row],[Start Date]],LeaveTracker[[#This Row],[End Date]],lstHolidays)</f>
        <v>2</v>
      </c>
      <c r="M4002" s="27"/>
    </row>
    <row r="4003" spans="1:13" ht="30" customHeight="1" x14ac:dyDescent="0.3">
      <c r="A4003" s="27">
        <f t="shared" si="37"/>
        <v>390</v>
      </c>
      <c r="B4003" s="31">
        <v>44989</v>
      </c>
      <c r="C4003" s="31">
        <v>44936</v>
      </c>
      <c r="D4003" s="19" t="s">
        <v>975</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57" t="s">
        <v>82</v>
      </c>
      <c r="K4003" s="51" t="str">
        <f ca="1">LeaveTracker[[#This Row],[Days]]&amp;" "&amp;LeaveTracker[[#This Row],[Type of Leave]]</f>
        <v>5 VL</v>
      </c>
      <c r="L4003" s="23">
        <f ca="1">NETWORKDAYS(LeaveTracker[[#This Row],[Start Date]],LeaveTracker[[#This Row],[End Date]],lstHolidays)</f>
        <v>5</v>
      </c>
      <c r="M4003" s="27"/>
    </row>
    <row r="4004" spans="1:13" ht="30" customHeight="1" x14ac:dyDescent="0.3">
      <c r="A4004" s="27">
        <f t="shared" si="37"/>
        <v>391</v>
      </c>
      <c r="B4004" s="31">
        <v>44989</v>
      </c>
      <c r="C4004" s="31">
        <v>44942</v>
      </c>
      <c r="D4004" s="19" t="s">
        <v>659</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57" t="s">
        <v>81</v>
      </c>
      <c r="K4004" s="51" t="str">
        <f ca="1">LeaveTracker[[#This Row],[Days]]&amp;" "&amp;LeaveTracker[[#This Row],[Type of Leave]]</f>
        <v>3 SL</v>
      </c>
      <c r="L4004" s="23">
        <f ca="1">NETWORKDAYS(LeaveTracker[[#This Row],[Start Date]],LeaveTracker[[#This Row],[End Date]],lstHolidays)</f>
        <v>3</v>
      </c>
      <c r="M4004" s="27"/>
    </row>
    <row r="4005" spans="1:13" ht="30" customHeight="1" x14ac:dyDescent="0.3">
      <c r="A4005" s="27">
        <f t="shared" si="37"/>
        <v>392</v>
      </c>
      <c r="B4005" s="31">
        <v>44989</v>
      </c>
      <c r="C4005" s="31">
        <v>44911</v>
      </c>
      <c r="D4005" s="19" t="s">
        <v>568</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57" t="s">
        <v>82</v>
      </c>
      <c r="K4005" s="51" t="str">
        <f ca="1">LeaveTracker[[#This Row],[Days]]&amp;" "&amp;LeaveTracker[[#This Row],[Type of Leave]]</f>
        <v>261 VL</v>
      </c>
      <c r="L4005" s="23">
        <f ca="1">NETWORKDAYS(LeaveTracker[[#This Row],[Start Date]],LeaveTracker[[#This Row],[End Date]],lstHolidays)</f>
        <v>261</v>
      </c>
      <c r="M4005" s="27"/>
    </row>
    <row r="4006" spans="1:13" ht="30" customHeight="1" x14ac:dyDescent="0.3">
      <c r="A4006" s="27">
        <f t="shared" si="37"/>
        <v>393</v>
      </c>
      <c r="B4006" s="31">
        <v>44989</v>
      </c>
      <c r="C4006" s="31">
        <v>44896</v>
      </c>
      <c r="D4006" s="19" t="s">
        <v>628</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57" t="s">
        <v>82</v>
      </c>
      <c r="K4006" s="51" t="str">
        <f ca="1">LeaveTracker[[#This Row],[Days]]&amp;" "&amp;LeaveTracker[[#This Row],[Type of Leave]]</f>
        <v>5 VL</v>
      </c>
      <c r="L4006" s="23">
        <f ca="1">NETWORKDAYS(LeaveTracker[[#This Row],[Start Date]],LeaveTracker[[#This Row],[End Date]],lstHolidays)</f>
        <v>5</v>
      </c>
      <c r="M4006" s="27"/>
    </row>
    <row r="4007" spans="1:13" ht="30"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57" t="s">
        <v>82</v>
      </c>
      <c r="K4007" s="51" t="str">
        <f ca="1">LeaveTracker[[#This Row],[Days]]&amp;" "&amp;LeaveTracker[[#This Row],[Type of Leave]]</f>
        <v>2 VL</v>
      </c>
      <c r="L4007" s="23">
        <f ca="1">NETWORKDAYS(LeaveTracker[[#This Row],[Start Date]],LeaveTracker[[#This Row],[End Date]],lstHolidays)</f>
        <v>2</v>
      </c>
      <c r="M4007" s="27"/>
    </row>
    <row r="4008" spans="1:13" ht="30" customHeight="1" x14ac:dyDescent="0.3">
      <c r="A4008" s="27">
        <f t="shared" si="37"/>
        <v>395</v>
      </c>
      <c r="B4008" s="31">
        <v>44989</v>
      </c>
      <c r="C4008" s="31">
        <v>44896</v>
      </c>
      <c r="D4008" s="19" t="s">
        <v>628</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57" t="s">
        <v>299</v>
      </c>
      <c r="J4008" s="43" t="s">
        <v>363</v>
      </c>
      <c r="K4008" s="51" t="str">
        <f ca="1">LeaveTracker[[#This Row],[Days]]&amp;" "&amp;LeaveTracker[[#This Row],[Type of Leave]]</f>
        <v>0 OTHER</v>
      </c>
      <c r="L4008" s="23">
        <f ca="1">NETWORKDAYS(LeaveTracker[[#This Row],[Start Date]],LeaveTracker[[#This Row],[End Date]],lstHolidays)</f>
        <v>0</v>
      </c>
      <c r="M4008" s="27"/>
    </row>
    <row r="4009" spans="1:13" ht="30" customHeight="1" x14ac:dyDescent="0.3">
      <c r="A4009" s="27">
        <f t="shared" si="37"/>
        <v>396</v>
      </c>
      <c r="B4009" s="31">
        <v>44989</v>
      </c>
      <c r="C4009" s="31">
        <v>44919</v>
      </c>
      <c r="D4009" s="19" t="s">
        <v>628</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57" t="s">
        <v>299</v>
      </c>
      <c r="J4009" s="43" t="s">
        <v>158</v>
      </c>
      <c r="K4009" s="51" t="str">
        <f ca="1">LeaveTracker[[#This Row],[Days]]&amp;" "&amp;LeaveTracker[[#This Row],[Type of Leave]]</f>
        <v>1 OTHER</v>
      </c>
      <c r="L4009" s="23">
        <f ca="1">NETWORKDAYS(LeaveTracker[[#This Row],[Start Date]],LeaveTracker[[#This Row],[End Date]],lstHolidays)</f>
        <v>1</v>
      </c>
      <c r="M4009" s="27"/>
    </row>
    <row r="4010" spans="1:13" ht="30" customHeight="1" x14ac:dyDescent="0.3">
      <c r="A4010" s="27">
        <f t="shared" si="37"/>
        <v>397</v>
      </c>
      <c r="B4010" s="31">
        <v>44989</v>
      </c>
      <c r="C4010" s="31">
        <v>44831</v>
      </c>
      <c r="D4010" s="19" t="s">
        <v>632</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57" t="s">
        <v>299</v>
      </c>
      <c r="J4010" s="43" t="s">
        <v>275</v>
      </c>
      <c r="K4010" s="51" t="str">
        <f ca="1">LeaveTracker[[#This Row],[Days]]&amp;" "&amp;LeaveTracker[[#This Row],[Type of Leave]]</f>
        <v>1 OTHER</v>
      </c>
      <c r="L4010" s="23">
        <f ca="1">NETWORKDAYS(LeaveTracker[[#This Row],[Start Date]],LeaveTracker[[#This Row],[End Date]],lstHolidays)</f>
        <v>1</v>
      </c>
      <c r="M4010" s="27"/>
    </row>
    <row r="4011" spans="1:13" ht="30" customHeight="1" x14ac:dyDescent="0.3">
      <c r="A4011" s="27">
        <f t="shared" si="37"/>
        <v>398</v>
      </c>
      <c r="B4011" s="31">
        <v>44989</v>
      </c>
      <c r="C4011" s="31">
        <v>44957</v>
      </c>
      <c r="D4011" s="19" t="s">
        <v>634</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57" t="s">
        <v>81</v>
      </c>
      <c r="K4011" s="51" t="str">
        <f ca="1">LeaveTracker[[#This Row],[Days]]&amp;" "&amp;LeaveTracker[[#This Row],[Type of Leave]]</f>
        <v>2 SL</v>
      </c>
      <c r="L4011" s="23">
        <f ca="1">NETWORKDAYS(LeaveTracker[[#This Row],[Start Date]],LeaveTracker[[#This Row],[End Date]],lstHolidays)</f>
        <v>2</v>
      </c>
      <c r="M4011" s="27"/>
    </row>
    <row r="4012" spans="1:13" ht="30" customHeight="1" x14ac:dyDescent="0.3">
      <c r="A4012" s="27">
        <f t="shared" si="37"/>
        <v>399</v>
      </c>
      <c r="B4012" s="31">
        <v>44989</v>
      </c>
      <c r="C4012" s="31">
        <v>44907</v>
      </c>
      <c r="D4012" s="19" t="s">
        <v>472</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57" t="s">
        <v>82</v>
      </c>
      <c r="K4012" s="51" t="str">
        <f ca="1">LeaveTracker[[#This Row],[Days]]&amp;" "&amp;LeaveTracker[[#This Row],[Type of Leave]]</f>
        <v>1 VL</v>
      </c>
      <c r="L4012" s="23">
        <f ca="1">NETWORKDAYS(LeaveTracker[[#This Row],[Start Date]],LeaveTracker[[#This Row],[End Date]],lstHolidays)</f>
        <v>1</v>
      </c>
      <c r="M4012" s="27"/>
    </row>
    <row r="4013" spans="1:13" ht="30" customHeight="1" x14ac:dyDescent="0.3">
      <c r="A4013" s="27">
        <v>399</v>
      </c>
      <c r="B4013" s="31">
        <v>44989</v>
      </c>
      <c r="C4013" s="31">
        <v>44907</v>
      </c>
      <c r="D4013" s="19" t="s">
        <v>472</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57" t="s">
        <v>82</v>
      </c>
      <c r="K4013" s="51" t="str">
        <f ca="1">LeaveTracker[[#This Row],[Days]]&amp;" "&amp;LeaveTracker[[#This Row],[Type of Leave]]</f>
        <v>2 VL</v>
      </c>
      <c r="L4013" s="23">
        <f ca="1">NETWORKDAYS(LeaveTracker[[#This Row],[Start Date]],LeaveTracker[[#This Row],[End Date]],lstHolidays)</f>
        <v>2</v>
      </c>
      <c r="M4013" s="27"/>
    </row>
    <row r="4014" spans="1:13" ht="30" customHeight="1" x14ac:dyDescent="0.3">
      <c r="A4014" s="27">
        <f t="shared" si="37"/>
        <v>400</v>
      </c>
      <c r="B4014" s="31">
        <v>44989</v>
      </c>
      <c r="C4014" s="31">
        <v>44936</v>
      </c>
      <c r="D4014" s="19" t="s">
        <v>349</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57" t="s">
        <v>81</v>
      </c>
      <c r="K4014" s="51" t="str">
        <f ca="1">LeaveTracker[[#This Row],[Days]]&amp;" "&amp;LeaveTracker[[#This Row],[Type of Leave]]</f>
        <v>7 SL</v>
      </c>
      <c r="L4014" s="23">
        <f ca="1">NETWORKDAYS(LeaveTracker[[#This Row],[Start Date]],LeaveTracker[[#This Row],[End Date]],lstHolidays)</f>
        <v>7</v>
      </c>
      <c r="M4014" s="27"/>
    </row>
    <row r="4015" spans="1:13" ht="30" customHeight="1" x14ac:dyDescent="0.3">
      <c r="A4015" s="27">
        <f t="shared" si="37"/>
        <v>401</v>
      </c>
      <c r="B4015" s="31">
        <v>44989</v>
      </c>
      <c r="C4015" s="31">
        <v>44970</v>
      </c>
      <c r="D4015" s="19" t="s">
        <v>349</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57" t="s">
        <v>82</v>
      </c>
      <c r="K4015" s="51" t="str">
        <f ca="1">LeaveTracker[[#This Row],[Days]]&amp;" "&amp;LeaveTracker[[#This Row],[Type of Leave]]</f>
        <v>1 VL</v>
      </c>
      <c r="L4015" s="23">
        <f ca="1">NETWORKDAYS(LeaveTracker[[#This Row],[Start Date]],LeaveTracker[[#This Row],[End Date]],lstHolidays)</f>
        <v>1</v>
      </c>
      <c r="M4015" s="27"/>
    </row>
    <row r="4016" spans="1:13" ht="30" customHeight="1" x14ac:dyDescent="0.3">
      <c r="A4016" s="27">
        <f t="shared" si="37"/>
        <v>402</v>
      </c>
      <c r="B4016" s="31">
        <v>44989</v>
      </c>
      <c r="C4016" s="31">
        <v>44936</v>
      </c>
      <c r="D4016" s="19" t="s">
        <v>281</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57" t="s">
        <v>299</v>
      </c>
      <c r="J4016" s="43" t="s">
        <v>105</v>
      </c>
      <c r="K4016" s="51" t="str">
        <f ca="1">LeaveTracker[[#This Row],[Days]]&amp;" "&amp;LeaveTracker[[#This Row],[Type of Leave]]</f>
        <v>1 OTHER</v>
      </c>
      <c r="L4016" s="23">
        <f ca="1">NETWORKDAYS(LeaveTracker[[#This Row],[Start Date]],LeaveTracker[[#This Row],[End Date]],lstHolidays)</f>
        <v>1</v>
      </c>
      <c r="M4016" s="27"/>
    </row>
    <row r="4017" spans="1:13" ht="30"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57" t="s">
        <v>82</v>
      </c>
      <c r="K4017" s="51" t="str">
        <f ca="1">LeaveTracker[[#This Row],[Days]]&amp;" "&amp;LeaveTracker[[#This Row],[Type of Leave]]</f>
        <v>2 VL</v>
      </c>
      <c r="L4017" s="23">
        <f ca="1">NETWORKDAYS(LeaveTracker[[#This Row],[Start Date]],LeaveTracker[[#This Row],[End Date]],lstHolidays)</f>
        <v>2</v>
      </c>
      <c r="M4017" s="27"/>
    </row>
    <row r="4018" spans="1:13" ht="30" customHeight="1" x14ac:dyDescent="0.3">
      <c r="A4018" s="27">
        <v>404</v>
      </c>
      <c r="B4018" s="31">
        <v>44989</v>
      </c>
      <c r="C4018" s="31">
        <v>44974</v>
      </c>
      <c r="D4018" s="19" t="s">
        <v>1849</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57" t="s">
        <v>81</v>
      </c>
      <c r="K4018" s="51" t="str">
        <f ca="1">LeaveTracker[[#This Row],[Days]]&amp;" "&amp;LeaveTracker[[#This Row],[Type of Leave]]</f>
        <v>4 SL</v>
      </c>
      <c r="L4018" s="23">
        <f ca="1">NETWORKDAYS(LeaveTracker[[#This Row],[Start Date]],LeaveTracker[[#This Row],[End Date]],lstHolidays)</f>
        <v>4</v>
      </c>
      <c r="M4018" s="27"/>
    </row>
    <row r="4019" spans="1:13" ht="30" customHeight="1" x14ac:dyDescent="0.3">
      <c r="A4019" s="27">
        <f t="shared" si="37"/>
        <v>405</v>
      </c>
      <c r="B4019" s="31">
        <v>44989</v>
      </c>
      <c r="C4019" s="31">
        <v>44977</v>
      </c>
      <c r="D4019" s="19" t="s">
        <v>896</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57" t="s">
        <v>81</v>
      </c>
      <c r="K4019" s="51" t="str">
        <f ca="1">LeaveTracker[[#This Row],[Days]]&amp;" "&amp;LeaveTracker[[#This Row],[Type of Leave]]</f>
        <v>2 SL</v>
      </c>
      <c r="L4019" s="23">
        <f ca="1">NETWORKDAYS(LeaveTracker[[#This Row],[Start Date]],LeaveTracker[[#This Row],[End Date]],lstHolidays)</f>
        <v>2</v>
      </c>
      <c r="M4019" s="27"/>
    </row>
    <row r="4020" spans="1:13" ht="30" customHeight="1" x14ac:dyDescent="0.3">
      <c r="A4020" s="27">
        <f t="shared" si="37"/>
        <v>406</v>
      </c>
      <c r="B4020" s="31">
        <v>44989</v>
      </c>
      <c r="C4020" s="31">
        <v>44977</v>
      </c>
      <c r="D4020" s="19" t="s">
        <v>1786</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57" t="s">
        <v>81</v>
      </c>
      <c r="K4020" s="51" t="str">
        <f ca="1">LeaveTracker[[#This Row],[Days]]&amp;" "&amp;LeaveTracker[[#This Row],[Type of Leave]]</f>
        <v>1 SL</v>
      </c>
      <c r="L4020" s="23">
        <f ca="1">NETWORKDAYS(LeaveTracker[[#This Row],[Start Date]],LeaveTracker[[#This Row],[End Date]],lstHolidays)</f>
        <v>1</v>
      </c>
      <c r="M4020" s="27"/>
    </row>
    <row r="4021" spans="1:13" ht="30" customHeight="1" x14ac:dyDescent="0.3">
      <c r="A4021" s="27">
        <f t="shared" si="37"/>
        <v>407</v>
      </c>
      <c r="B4021" s="31">
        <v>44989</v>
      </c>
      <c r="C4021" s="31">
        <v>44977</v>
      </c>
      <c r="D4021" s="19" t="s">
        <v>384</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57" t="s">
        <v>82</v>
      </c>
      <c r="K4021" s="51" t="str">
        <f ca="1">LeaveTracker[[#This Row],[Days]]&amp;" "&amp;LeaveTracker[[#This Row],[Type of Leave]]</f>
        <v>1 VL</v>
      </c>
      <c r="L4021" s="23">
        <f ca="1">NETWORKDAYS(LeaveTracker[[#This Row],[Start Date]],LeaveTracker[[#This Row],[End Date]],lstHolidays)</f>
        <v>1</v>
      </c>
      <c r="M4021" s="27"/>
    </row>
    <row r="4022" spans="1:13" ht="30" customHeight="1" x14ac:dyDescent="0.3">
      <c r="A4022" s="27">
        <f t="shared" si="37"/>
        <v>408</v>
      </c>
      <c r="B4022" s="31">
        <v>44989</v>
      </c>
      <c r="C4022" s="31">
        <v>44971</v>
      </c>
      <c r="D4022" s="19" t="s">
        <v>1059</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57" t="s">
        <v>299</v>
      </c>
      <c r="J4022" s="43" t="s">
        <v>105</v>
      </c>
      <c r="K4022" s="51" t="str">
        <f ca="1">LeaveTracker[[#This Row],[Days]]&amp;" "&amp;LeaveTracker[[#This Row],[Type of Leave]]</f>
        <v>1 OTHER</v>
      </c>
      <c r="L4022" s="23">
        <f ca="1">NETWORKDAYS(LeaveTracker[[#This Row],[Start Date]],LeaveTracker[[#This Row],[End Date]],lstHolidays)</f>
        <v>1</v>
      </c>
      <c r="M4022" s="27"/>
    </row>
    <row r="4023" spans="1:13" ht="30" customHeight="1" x14ac:dyDescent="0.3">
      <c r="A4023" s="27">
        <v>408</v>
      </c>
      <c r="B4023" s="31">
        <v>44989</v>
      </c>
      <c r="C4023" s="31">
        <v>44971</v>
      </c>
      <c r="D4023" s="19" t="s">
        <v>1059</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57" t="s">
        <v>299</v>
      </c>
      <c r="J4023" s="43" t="s">
        <v>105</v>
      </c>
      <c r="K4023" s="51" t="str">
        <f ca="1">LeaveTracker[[#This Row],[Days]]&amp;" "&amp;LeaveTracker[[#This Row],[Type of Leave]]</f>
        <v>1 OTHER</v>
      </c>
      <c r="L4023" s="23">
        <f ca="1">NETWORKDAYS(LeaveTracker[[#This Row],[Start Date]],LeaveTracker[[#This Row],[End Date]],lstHolidays)</f>
        <v>1</v>
      </c>
      <c r="M4023" s="27"/>
    </row>
    <row r="4024" spans="1:13" ht="30" customHeight="1" x14ac:dyDescent="0.3">
      <c r="A4024" s="27">
        <f t="shared" si="37"/>
        <v>409</v>
      </c>
      <c r="B4024" s="31">
        <v>44989</v>
      </c>
      <c r="C4024" s="31">
        <v>44971</v>
      </c>
      <c r="D4024" s="19" t="s">
        <v>1290</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57" t="s">
        <v>82</v>
      </c>
      <c r="K4024" s="51" t="str">
        <f ca="1">LeaveTracker[[#This Row],[Days]]&amp;" "&amp;LeaveTracker[[#This Row],[Type of Leave]]</f>
        <v>1 VL</v>
      </c>
      <c r="L4024" s="23">
        <f ca="1">NETWORKDAYS(LeaveTracker[[#This Row],[Start Date]],LeaveTracker[[#This Row],[End Date]],lstHolidays)</f>
        <v>1</v>
      </c>
      <c r="M4024" s="27"/>
    </row>
    <row r="4025" spans="1:13" ht="30" customHeight="1" x14ac:dyDescent="0.3">
      <c r="A4025" s="27">
        <f t="shared" si="37"/>
        <v>410</v>
      </c>
      <c r="B4025" s="31">
        <v>44989</v>
      </c>
      <c r="C4025" s="31">
        <v>45280</v>
      </c>
      <c r="D4025" s="19" t="s">
        <v>472</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57" t="s">
        <v>81</v>
      </c>
      <c r="K4025" s="51" t="str">
        <f ca="1">LeaveTracker[[#This Row],[Days]]&amp;" "&amp;LeaveTracker[[#This Row],[Type of Leave]]</f>
        <v>1 SL</v>
      </c>
      <c r="L4025" s="23">
        <f ca="1">NETWORKDAYS(LeaveTracker[[#This Row],[Start Date]],LeaveTracker[[#This Row],[End Date]],lstHolidays)</f>
        <v>1</v>
      </c>
      <c r="M4025" s="27"/>
    </row>
    <row r="4026" spans="1:13" ht="30" customHeight="1" x14ac:dyDescent="0.3">
      <c r="A4026" s="27">
        <f t="shared" si="37"/>
        <v>411</v>
      </c>
      <c r="B4026" s="31">
        <v>44989</v>
      </c>
      <c r="C4026" s="31">
        <v>44923</v>
      </c>
      <c r="D4026" s="19" t="s">
        <v>1940</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57" t="s">
        <v>82</v>
      </c>
      <c r="K4026" s="51" t="str">
        <f ca="1">LeaveTracker[[#This Row],[Days]]&amp;" "&amp;LeaveTracker[[#This Row],[Type of Leave]]</f>
        <v>3 VL</v>
      </c>
      <c r="L4026" s="23">
        <f ca="1">NETWORKDAYS(LeaveTracker[[#This Row],[Start Date]],LeaveTracker[[#This Row],[End Date]],lstHolidays)</f>
        <v>3</v>
      </c>
      <c r="M4026" s="27"/>
    </row>
    <row r="4027" spans="1:13" ht="30" customHeight="1" x14ac:dyDescent="0.3">
      <c r="A4027" s="27">
        <v>411</v>
      </c>
      <c r="B4027" s="31">
        <v>44989</v>
      </c>
      <c r="C4027" s="31">
        <v>44923</v>
      </c>
      <c r="D4027" s="19" t="s">
        <v>1940</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57" t="s">
        <v>82</v>
      </c>
      <c r="K4027" s="51" t="str">
        <f ca="1">LeaveTracker[[#This Row],[Days]]&amp;" "&amp;LeaveTracker[[#This Row],[Type of Leave]]</f>
        <v>1 VL</v>
      </c>
      <c r="L4027" s="23">
        <f ca="1">NETWORKDAYS(LeaveTracker[[#This Row],[Start Date]],LeaveTracker[[#This Row],[End Date]],lstHolidays)</f>
        <v>1</v>
      </c>
      <c r="M4027" s="27"/>
    </row>
    <row r="4028" spans="1:13" ht="30" customHeight="1" x14ac:dyDescent="0.3">
      <c r="A4028" s="27">
        <f t="shared" si="37"/>
        <v>412</v>
      </c>
      <c r="B4028" s="31">
        <v>44989</v>
      </c>
      <c r="C4028" s="31">
        <v>44914</v>
      </c>
      <c r="D4028" s="19" t="s">
        <v>1940</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57" t="s">
        <v>82</v>
      </c>
      <c r="K4028" s="51" t="str">
        <f ca="1">LeaveTracker[[#This Row],[Days]]&amp;" "&amp;LeaveTracker[[#This Row],[Type of Leave]]</f>
        <v>1 VL</v>
      </c>
      <c r="L4028" s="23">
        <f ca="1">NETWORKDAYS(LeaveTracker[[#This Row],[Start Date]],LeaveTracker[[#This Row],[End Date]],lstHolidays)</f>
        <v>1</v>
      </c>
      <c r="M4028" s="27"/>
    </row>
    <row r="4029" spans="1:13" ht="30" customHeight="1" x14ac:dyDescent="0.3">
      <c r="A4029" s="27">
        <v>412</v>
      </c>
      <c r="B4029" s="31">
        <v>44989</v>
      </c>
      <c r="C4029" s="31">
        <v>44914</v>
      </c>
      <c r="D4029" s="19" t="s">
        <v>1940</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57" t="s">
        <v>82</v>
      </c>
      <c r="K4029" s="51" t="str">
        <f ca="1">LeaveTracker[[#This Row],[Days]]&amp;" "&amp;LeaveTracker[[#This Row],[Type of Leave]]</f>
        <v>1 VL</v>
      </c>
      <c r="L4029" s="23">
        <f ca="1">NETWORKDAYS(LeaveTracker[[#This Row],[Start Date]],LeaveTracker[[#This Row],[End Date]],lstHolidays)</f>
        <v>1</v>
      </c>
      <c r="M4029" s="27"/>
    </row>
    <row r="4030" spans="1:13" ht="30" customHeight="1" x14ac:dyDescent="0.3">
      <c r="A4030" s="27">
        <f t="shared" si="37"/>
        <v>413</v>
      </c>
      <c r="B4030" s="31">
        <v>44989</v>
      </c>
      <c r="C4030" s="31">
        <v>44960</v>
      </c>
      <c r="D4030" s="19" t="s">
        <v>1888</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57" t="s">
        <v>81</v>
      </c>
      <c r="K4030" s="51" t="str">
        <f ca="1">LeaveTracker[[#This Row],[Days]]&amp;" "&amp;LeaveTracker[[#This Row],[Type of Leave]]</f>
        <v>1 SL</v>
      </c>
      <c r="L4030" s="23">
        <f ca="1">NETWORKDAYS(LeaveTracker[[#This Row],[Start Date]],LeaveTracker[[#This Row],[End Date]],lstHolidays)</f>
        <v>1</v>
      </c>
      <c r="M4030" s="27"/>
    </row>
    <row r="4031" spans="1:13" ht="30" customHeight="1" x14ac:dyDescent="0.3">
      <c r="A4031" s="27">
        <f t="shared" si="37"/>
        <v>414</v>
      </c>
      <c r="B4031" s="31">
        <v>44989</v>
      </c>
      <c r="C4031" s="31">
        <v>44956</v>
      </c>
      <c r="D4031" s="19" t="s">
        <v>1940</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57" t="s">
        <v>81</v>
      </c>
      <c r="K4031" s="51" t="str">
        <f>LeaveTracker[[#This Row],[Days]]&amp;" "&amp;LeaveTracker[[#This Row],[Type of Leave]]</f>
        <v>1 SL</v>
      </c>
      <c r="L4031" s="23">
        <v>1</v>
      </c>
      <c r="M4031" s="27"/>
    </row>
    <row r="4032" spans="1:13" ht="30" customHeight="1" x14ac:dyDescent="0.3">
      <c r="A4032" s="27">
        <f t="shared" si="37"/>
        <v>415</v>
      </c>
      <c r="B4032" s="31">
        <v>44989</v>
      </c>
      <c r="C4032" s="31">
        <v>44950</v>
      </c>
      <c r="D4032" s="19" t="s">
        <v>1888</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57" t="s">
        <v>82</v>
      </c>
      <c r="K4032" s="51" t="str">
        <f ca="1">LeaveTracker[[#This Row],[Days]]&amp;" "&amp;LeaveTracker[[#This Row],[Type of Leave]]</f>
        <v>1 VL</v>
      </c>
      <c r="L4032" s="23">
        <f ca="1">NETWORKDAYS(LeaveTracker[[#This Row],[Start Date]],LeaveTracker[[#This Row],[End Date]],lstHolidays)</f>
        <v>1</v>
      </c>
      <c r="M4032" s="27"/>
    </row>
    <row r="4033" spans="1:13" ht="30" customHeight="1" x14ac:dyDescent="0.3">
      <c r="A4033" s="27">
        <v>415</v>
      </c>
      <c r="B4033" s="31">
        <v>44989</v>
      </c>
      <c r="C4033" s="31">
        <v>44950</v>
      </c>
      <c r="D4033" s="19" t="s">
        <v>1888</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57" t="s">
        <v>82</v>
      </c>
      <c r="K4033" s="51" t="str">
        <f ca="1">LeaveTracker[[#This Row],[Days]]&amp;" "&amp;LeaveTracker[[#This Row],[Type of Leave]]</f>
        <v>1 VL</v>
      </c>
      <c r="L4033" s="23">
        <f ca="1">NETWORKDAYS(LeaveTracker[[#This Row],[Start Date]],LeaveTracker[[#This Row],[End Date]],lstHolidays)</f>
        <v>1</v>
      </c>
      <c r="M4033" s="27"/>
    </row>
    <row r="4034" spans="1:13" ht="30" customHeight="1" x14ac:dyDescent="0.3">
      <c r="A4034" s="27">
        <v>415</v>
      </c>
      <c r="B4034" s="31">
        <v>44989</v>
      </c>
      <c r="C4034" s="31">
        <v>44950</v>
      </c>
      <c r="D4034" s="19" t="s">
        <v>1888</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57" t="s">
        <v>82</v>
      </c>
      <c r="K4034" s="51" t="str">
        <f ca="1">LeaveTracker[[#This Row],[Days]]&amp;" "&amp;LeaveTracker[[#This Row],[Type of Leave]]</f>
        <v>1 VL</v>
      </c>
      <c r="L4034" s="23">
        <f ca="1">NETWORKDAYS(LeaveTracker[[#This Row],[Start Date]],LeaveTracker[[#This Row],[End Date]],lstHolidays)</f>
        <v>1</v>
      </c>
      <c r="M4034" s="27"/>
    </row>
    <row r="4035" spans="1:13" ht="30" customHeight="1" x14ac:dyDescent="0.3">
      <c r="A4035" s="27">
        <f t="shared" si="37"/>
        <v>416</v>
      </c>
      <c r="B4035" s="31">
        <v>44989</v>
      </c>
      <c r="C4035" s="31">
        <v>44938</v>
      </c>
      <c r="D4035" s="19" t="s">
        <v>1888</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57" t="s">
        <v>82</v>
      </c>
      <c r="K4035" s="51" t="str">
        <f ca="1">LeaveTracker[[#This Row],[Days]]&amp;" "&amp;LeaveTracker[[#This Row],[Type of Leave]]</f>
        <v>2 VL</v>
      </c>
      <c r="L4035" s="23">
        <f ca="1">NETWORKDAYS(LeaveTracker[[#This Row],[Start Date]],LeaveTracker[[#This Row],[End Date]],lstHolidays)</f>
        <v>2</v>
      </c>
      <c r="M4035" s="27"/>
    </row>
    <row r="4036" spans="1:13" ht="30" customHeight="1" x14ac:dyDescent="0.3">
      <c r="A4036" s="27">
        <f t="shared" si="37"/>
        <v>417</v>
      </c>
      <c r="B4036" s="31">
        <v>44989</v>
      </c>
      <c r="C4036" s="31">
        <v>44914</v>
      </c>
      <c r="D4036" s="19" t="s">
        <v>1888</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57" t="s">
        <v>81</v>
      </c>
      <c r="K4036" s="51" t="str">
        <f ca="1">LeaveTracker[[#This Row],[Days]]&amp;" "&amp;LeaveTracker[[#This Row],[Type of Leave]]</f>
        <v>1 SL</v>
      </c>
      <c r="L4036" s="23">
        <f ca="1">NETWORKDAYS(LeaveTracker[[#This Row],[Start Date]],LeaveTracker[[#This Row],[End Date]],lstHolidays)</f>
        <v>1</v>
      </c>
      <c r="M4036" s="27"/>
    </row>
    <row r="4037" spans="1:13" ht="30" customHeight="1" x14ac:dyDescent="0.3">
      <c r="A4037" s="27">
        <f t="shared" si="37"/>
        <v>418</v>
      </c>
      <c r="B4037" s="31">
        <v>44989</v>
      </c>
      <c r="C4037" s="31">
        <v>44937</v>
      </c>
      <c r="D4037" s="19" t="s">
        <v>1979</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57" t="s">
        <v>81</v>
      </c>
      <c r="K4037" s="51" t="str">
        <f ca="1">LeaveTracker[[#This Row],[Days]]&amp;" "&amp;LeaveTracker[[#This Row],[Type of Leave]]</f>
        <v>1 SL</v>
      </c>
      <c r="L4037" s="23">
        <f ca="1">NETWORKDAYS(LeaveTracker[[#This Row],[Start Date]],LeaveTracker[[#This Row],[End Date]],lstHolidays)</f>
        <v>1</v>
      </c>
      <c r="M4037" s="27"/>
    </row>
    <row r="4038" spans="1:13" ht="30" customHeight="1" x14ac:dyDescent="0.3">
      <c r="A4038" s="27">
        <f t="shared" si="37"/>
        <v>419</v>
      </c>
      <c r="B4038" s="31">
        <v>44989</v>
      </c>
      <c r="C4038" s="31">
        <v>44959</v>
      </c>
      <c r="D4038" s="19" t="s">
        <v>1979</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57" t="s">
        <v>81</v>
      </c>
      <c r="K4038" s="51" t="str">
        <f ca="1">LeaveTracker[[#This Row],[Days]]&amp;" "&amp;LeaveTracker[[#This Row],[Type of Leave]]</f>
        <v>2 SL</v>
      </c>
      <c r="L4038" s="23">
        <f ca="1">NETWORKDAYS(LeaveTracker[[#This Row],[Start Date]],LeaveTracker[[#This Row],[End Date]],lstHolidays)</f>
        <v>2</v>
      </c>
      <c r="M4038" s="27"/>
    </row>
    <row r="4039" spans="1:13" ht="30"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57" t="s">
        <v>81</v>
      </c>
      <c r="K4039" s="51" t="str">
        <f ca="1">LeaveTracker[[#This Row],[Days]]&amp;" "&amp;LeaveTracker[[#This Row],[Type of Leave]]</f>
        <v>1 SL</v>
      </c>
      <c r="L4039" s="23">
        <f ca="1">NETWORKDAYS(LeaveTracker[[#This Row],[Start Date]],LeaveTracker[[#This Row],[End Date]],lstHolidays)</f>
        <v>1</v>
      </c>
      <c r="M4039" s="27"/>
    </row>
    <row r="4040" spans="1:13" ht="30"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57" t="s">
        <v>299</v>
      </c>
      <c r="J4040" s="43" t="s">
        <v>2144</v>
      </c>
      <c r="K4040" s="51" t="str">
        <f ca="1">LeaveTracker[[#This Row],[Days]]&amp;" "&amp;LeaveTracker[[#This Row],[Type of Leave]]</f>
        <v>1 OTHER</v>
      </c>
      <c r="L4040" s="23">
        <f ca="1">NETWORKDAYS(LeaveTracker[[#This Row],[Start Date]],LeaveTracker[[#This Row],[End Date]],lstHolidays)</f>
        <v>1</v>
      </c>
      <c r="M4040" s="27"/>
    </row>
    <row r="4041" spans="1:13" ht="30" customHeight="1" x14ac:dyDescent="0.3">
      <c r="A4041" s="27">
        <f t="shared" si="37"/>
        <v>422</v>
      </c>
      <c r="B4041" s="31">
        <v>44989</v>
      </c>
      <c r="C4041" s="31">
        <v>44973</v>
      </c>
      <c r="D4041" s="19" t="s">
        <v>836</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57" t="s">
        <v>81</v>
      </c>
      <c r="K4041" s="51" t="str">
        <f ca="1">LeaveTracker[[#This Row],[Days]]&amp;" "&amp;LeaveTracker[[#This Row],[Type of Leave]]</f>
        <v>1 SL</v>
      </c>
      <c r="L4041" s="23">
        <f ca="1">NETWORKDAYS(LeaveTracker[[#This Row],[Start Date]],LeaveTracker[[#This Row],[End Date]],lstHolidays)</f>
        <v>1</v>
      </c>
      <c r="M4041" s="27"/>
    </row>
    <row r="4042" spans="1:13" ht="30" customHeight="1" x14ac:dyDescent="0.3">
      <c r="A4042" s="27">
        <f t="shared" si="37"/>
        <v>423</v>
      </c>
      <c r="B4042" s="31">
        <v>44989</v>
      </c>
      <c r="C4042" s="31">
        <v>44958</v>
      </c>
      <c r="D4042" s="19" t="s">
        <v>1831</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57" t="s">
        <v>82</v>
      </c>
      <c r="K4042" s="51" t="str">
        <f ca="1">LeaveTracker[[#This Row],[Days]]&amp;" "&amp;LeaveTracker[[#This Row],[Type of Leave]]</f>
        <v>2 VL</v>
      </c>
      <c r="L4042" s="23">
        <f ca="1">NETWORKDAYS(LeaveTracker[[#This Row],[Start Date]],LeaveTracker[[#This Row],[End Date]],lstHolidays)</f>
        <v>2</v>
      </c>
      <c r="M4042" s="27"/>
    </row>
    <row r="4043" spans="1:13" ht="30" customHeight="1" x14ac:dyDescent="0.3">
      <c r="A4043" s="27">
        <f t="shared" si="37"/>
        <v>424</v>
      </c>
      <c r="B4043" s="31">
        <v>44989</v>
      </c>
      <c r="C4043" s="31">
        <v>44958</v>
      </c>
      <c r="D4043" s="19" t="s">
        <v>1831</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57" t="s">
        <v>81</v>
      </c>
      <c r="K4043" s="51" t="str">
        <f ca="1">LeaveTracker[[#This Row],[Days]]&amp;" "&amp;LeaveTracker[[#This Row],[Type of Leave]]</f>
        <v>1 SL</v>
      </c>
      <c r="L4043" s="23">
        <f ca="1">NETWORKDAYS(LeaveTracker[[#This Row],[Start Date]],LeaveTracker[[#This Row],[End Date]],lstHolidays)</f>
        <v>1</v>
      </c>
      <c r="M4043" s="27"/>
    </row>
    <row r="4044" spans="1:13" ht="30" customHeight="1" x14ac:dyDescent="0.3">
      <c r="A4044" s="27">
        <f t="shared" si="37"/>
        <v>425</v>
      </c>
      <c r="B4044" s="31">
        <v>44989</v>
      </c>
      <c r="C4044" s="31">
        <v>44958</v>
      </c>
      <c r="D4044" s="19" t="s">
        <v>1831</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57" t="s">
        <v>299</v>
      </c>
      <c r="J4044" s="43" t="s">
        <v>2144</v>
      </c>
      <c r="K4044" s="51" t="str">
        <f ca="1">LeaveTracker[[#This Row],[Days]]&amp;" "&amp;LeaveTracker[[#This Row],[Type of Leave]]</f>
        <v>1 OTHER</v>
      </c>
      <c r="L4044" s="23">
        <f ca="1">NETWORKDAYS(LeaveTracker[[#This Row],[Start Date]],LeaveTracker[[#This Row],[End Date]],lstHolidays)</f>
        <v>1</v>
      </c>
      <c r="M4044" s="27"/>
    </row>
    <row r="4045" spans="1:13" ht="30" customHeight="1" x14ac:dyDescent="0.3">
      <c r="A4045" s="27">
        <f t="shared" si="37"/>
        <v>426</v>
      </c>
      <c r="B4045" s="31">
        <v>44989</v>
      </c>
      <c r="C4045" s="31">
        <v>44953</v>
      </c>
      <c r="D4045" s="19" t="s">
        <v>1831</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57" t="s">
        <v>81</v>
      </c>
      <c r="K4045" s="51" t="str">
        <f ca="1">LeaveTracker[[#This Row],[Days]]&amp;" "&amp;LeaveTracker[[#This Row],[Type of Leave]]</f>
        <v>1 SL</v>
      </c>
      <c r="L4045" s="23">
        <f ca="1">NETWORKDAYS(LeaveTracker[[#This Row],[Start Date]],LeaveTracker[[#This Row],[End Date]],lstHolidays)</f>
        <v>1</v>
      </c>
      <c r="M4045" s="27"/>
    </row>
    <row r="4046" spans="1:13" ht="30" customHeight="1" x14ac:dyDescent="0.3">
      <c r="A4046" s="27">
        <f t="shared" si="37"/>
        <v>427</v>
      </c>
      <c r="B4046" s="31">
        <v>44989</v>
      </c>
      <c r="C4046" s="31">
        <v>44936</v>
      </c>
      <c r="D4046" s="19" t="s">
        <v>1831</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57" t="s">
        <v>81</v>
      </c>
      <c r="K4046" s="51" t="str">
        <f ca="1">LeaveTracker[[#This Row],[Days]]&amp;" "&amp;LeaveTracker[[#This Row],[Type of Leave]]</f>
        <v>1 SL</v>
      </c>
      <c r="L4046" s="23">
        <f ca="1">NETWORKDAYS(LeaveTracker[[#This Row],[Start Date]],LeaveTracker[[#This Row],[End Date]],lstHolidays)</f>
        <v>1</v>
      </c>
      <c r="M4046" s="27"/>
    </row>
    <row r="4047" spans="1:13" ht="30" customHeight="1" x14ac:dyDescent="0.3">
      <c r="A4047" s="27">
        <f t="shared" si="37"/>
        <v>428</v>
      </c>
      <c r="B4047" s="31">
        <v>44989</v>
      </c>
      <c r="C4047" s="31">
        <v>44964</v>
      </c>
      <c r="D4047" s="19" t="s">
        <v>673</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57" t="s">
        <v>82</v>
      </c>
      <c r="K4047" s="51" t="str">
        <f ca="1">LeaveTracker[[#This Row],[Days]]&amp;" "&amp;LeaveTracker[[#This Row],[Type of Leave]]</f>
        <v>2 VL</v>
      </c>
      <c r="L4047" s="23">
        <f ca="1">NETWORKDAYS(LeaveTracker[[#This Row],[Start Date]],LeaveTracker[[#This Row],[End Date]],lstHolidays)</f>
        <v>2</v>
      </c>
      <c r="M4047" s="27"/>
    </row>
    <row r="4048" spans="1:13" ht="30" customHeight="1" x14ac:dyDescent="0.3">
      <c r="A4048" s="27">
        <f t="shared" si="37"/>
        <v>429</v>
      </c>
      <c r="B4048" s="31">
        <v>44989</v>
      </c>
      <c r="C4048" s="31">
        <v>44970</v>
      </c>
      <c r="D4048" s="19" t="s">
        <v>878</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57" t="s">
        <v>82</v>
      </c>
      <c r="K4048" s="51" t="str">
        <f ca="1">LeaveTracker[[#This Row],[Days]]&amp;" "&amp;LeaveTracker[[#This Row],[Type of Leave]]</f>
        <v>3 VL</v>
      </c>
      <c r="L4048" s="23">
        <f ca="1">NETWORKDAYS(LeaveTracker[[#This Row],[Start Date]],LeaveTracker[[#This Row],[End Date]],lstHolidays)</f>
        <v>3</v>
      </c>
      <c r="M4048" s="27"/>
    </row>
    <row r="4049" spans="1:13" ht="30" customHeight="1" x14ac:dyDescent="0.3">
      <c r="A4049" s="27">
        <f t="shared" si="37"/>
        <v>430</v>
      </c>
      <c r="B4049" s="31">
        <v>44989</v>
      </c>
      <c r="C4049" s="31">
        <v>44973</v>
      </c>
      <c r="D4049" s="19" t="s">
        <v>779</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57" t="s">
        <v>81</v>
      </c>
      <c r="K4049" s="51" t="str">
        <f ca="1">LeaveTracker[[#This Row],[Days]]&amp;" "&amp;LeaveTracker[[#This Row],[Type of Leave]]</f>
        <v>8 SL</v>
      </c>
      <c r="L4049" s="23">
        <f ca="1">NETWORKDAYS(LeaveTracker[[#This Row],[Start Date]],LeaveTracker[[#This Row],[End Date]],lstHolidays)</f>
        <v>8</v>
      </c>
      <c r="M4049" s="27"/>
    </row>
    <row r="4050" spans="1:13" ht="30" customHeight="1" x14ac:dyDescent="0.3">
      <c r="A4050" s="27">
        <f t="shared" si="37"/>
        <v>431</v>
      </c>
      <c r="B4050" s="31">
        <v>44989</v>
      </c>
      <c r="C4050" s="31">
        <v>44972</v>
      </c>
      <c r="D4050" s="19" t="s">
        <v>685</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57" t="s">
        <v>82</v>
      </c>
      <c r="K4050" s="51" t="str">
        <f ca="1">LeaveTracker[[#This Row],[Days]]&amp;" "&amp;LeaveTracker[[#This Row],[Type of Leave]]</f>
        <v>1 VL</v>
      </c>
      <c r="L4050" s="23">
        <f ca="1">NETWORKDAYS(LeaveTracker[[#This Row],[Start Date]],LeaveTracker[[#This Row],[End Date]],lstHolidays)</f>
        <v>1</v>
      </c>
      <c r="M4050" s="27"/>
    </row>
    <row r="4051" spans="1:13" ht="30" customHeight="1" x14ac:dyDescent="0.3">
      <c r="A4051" s="27">
        <v>431</v>
      </c>
      <c r="B4051" s="31">
        <v>44989</v>
      </c>
      <c r="C4051" s="31">
        <v>44972</v>
      </c>
      <c r="D4051" s="19" t="s">
        <v>685</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57" t="s">
        <v>82</v>
      </c>
      <c r="K4051" s="51" t="str">
        <f ca="1">LeaveTracker[[#This Row],[Days]]&amp;" "&amp;LeaveTracker[[#This Row],[Type of Leave]]</f>
        <v>1 VL</v>
      </c>
      <c r="L4051" s="23">
        <f ca="1">NETWORKDAYS(LeaveTracker[[#This Row],[Start Date]],LeaveTracker[[#This Row],[End Date]],lstHolidays)</f>
        <v>1</v>
      </c>
      <c r="M4051" s="27"/>
    </row>
    <row r="4052" spans="1:13" ht="30" customHeight="1" x14ac:dyDescent="0.3">
      <c r="A4052" s="27">
        <f t="shared" si="37"/>
        <v>432</v>
      </c>
      <c r="B4052" s="31">
        <v>44989</v>
      </c>
      <c r="C4052" s="31">
        <v>44925</v>
      </c>
      <c r="D4052" s="19" t="s">
        <v>1941</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57" t="s">
        <v>82</v>
      </c>
      <c r="K4052" s="51" t="str">
        <f ca="1">LeaveTracker[[#This Row],[Days]]&amp;" "&amp;LeaveTracker[[#This Row],[Type of Leave]]</f>
        <v>21 VL</v>
      </c>
      <c r="L4052" s="23">
        <f ca="1">NETWORKDAYS(LeaveTracker[[#This Row],[Start Date]],LeaveTracker[[#This Row],[End Date]],lstHolidays)</f>
        <v>21</v>
      </c>
      <c r="M4052" s="27"/>
    </row>
    <row r="4053" spans="1:13" ht="30" customHeight="1" x14ac:dyDescent="0.3">
      <c r="A4053" s="27">
        <f t="shared" ref="A4053" si="38">A4052+1</f>
        <v>433</v>
      </c>
      <c r="B4053" s="31">
        <v>44989</v>
      </c>
      <c r="C4053" s="31">
        <v>44932</v>
      </c>
      <c r="D4053" s="19" t="s">
        <v>1941</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57" t="s">
        <v>299</v>
      </c>
      <c r="J4053" s="43" t="s">
        <v>2159</v>
      </c>
      <c r="K4053" s="51" t="str">
        <f ca="1">LeaveTracker[[#This Row],[Days]]&amp;" "&amp;LeaveTracker[[#This Row],[Type of Leave]]</f>
        <v>19 OTHER</v>
      </c>
      <c r="L4053" s="23">
        <f ca="1">NETWORKDAYS(LeaveTracker[[#This Row],[Start Date]],LeaveTracker[[#This Row],[End Date]],lstHolidays)</f>
        <v>19</v>
      </c>
      <c r="M4053" s="27"/>
    </row>
    <row r="4054" spans="1:13" ht="30" customHeight="1" x14ac:dyDescent="0.3">
      <c r="A4054" s="27">
        <f t="shared" si="37"/>
        <v>434</v>
      </c>
      <c r="B4054" s="31">
        <v>44989</v>
      </c>
      <c r="C4054" s="31">
        <v>44960</v>
      </c>
      <c r="D4054" s="19" t="s">
        <v>626</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57" t="s">
        <v>299</v>
      </c>
      <c r="J4054" s="43" t="s">
        <v>105</v>
      </c>
      <c r="K4054" s="51" t="str">
        <f ca="1">LeaveTracker[[#This Row],[Days]]&amp;" "&amp;LeaveTracker[[#This Row],[Type of Leave]]</f>
        <v>1 OTHER</v>
      </c>
      <c r="L4054" s="23">
        <f ca="1">NETWORKDAYS(LeaveTracker[[#This Row],[Start Date]],LeaveTracker[[#This Row],[End Date]],lstHolidays)</f>
        <v>1</v>
      </c>
      <c r="M4054" s="27"/>
    </row>
    <row r="4055" spans="1:13" ht="30" customHeight="1" x14ac:dyDescent="0.3">
      <c r="A4055" s="27">
        <f t="shared" si="37"/>
        <v>435</v>
      </c>
      <c r="B4055" s="31">
        <v>44989</v>
      </c>
      <c r="C4055" s="31">
        <v>44972</v>
      </c>
      <c r="D4055" s="19" t="s">
        <v>574</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57" t="s">
        <v>81</v>
      </c>
      <c r="K4055" s="51" t="str">
        <f ca="1">LeaveTracker[[#This Row],[Days]]&amp;" "&amp;LeaveTracker[[#This Row],[Type of Leave]]</f>
        <v>1 SL</v>
      </c>
      <c r="L4055" s="23">
        <f ca="1">NETWORKDAYS(LeaveTracker[[#This Row],[Start Date]],LeaveTracker[[#This Row],[End Date]],lstHolidays)</f>
        <v>1</v>
      </c>
      <c r="M4055" s="27"/>
    </row>
    <row r="4056" spans="1:13" ht="30" customHeight="1" x14ac:dyDescent="0.3">
      <c r="A4056" s="27">
        <f t="shared" si="37"/>
        <v>436</v>
      </c>
      <c r="B4056" s="31">
        <v>44989</v>
      </c>
      <c r="C4056" s="31">
        <v>44971</v>
      </c>
      <c r="D4056" s="19" t="s">
        <v>576</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57" t="s">
        <v>299</v>
      </c>
      <c r="J4056" s="43" t="s">
        <v>105</v>
      </c>
      <c r="K4056" s="51" t="str">
        <f ca="1">LeaveTracker[[#This Row],[Days]]&amp;" "&amp;LeaveTracker[[#This Row],[Type of Leave]]</f>
        <v>2 OTHER</v>
      </c>
      <c r="L4056" s="23">
        <f ca="1">NETWORKDAYS(LeaveTracker[[#This Row],[Start Date]],LeaveTracker[[#This Row],[End Date]],lstHolidays)</f>
        <v>2</v>
      </c>
      <c r="M4056" s="27"/>
    </row>
    <row r="4057" spans="1:13" ht="30" customHeight="1" x14ac:dyDescent="0.3">
      <c r="A4057" s="27">
        <f t="shared" ref="A4057:A4120" si="39">A4056+1</f>
        <v>437</v>
      </c>
      <c r="B4057" s="31">
        <v>44989</v>
      </c>
      <c r="C4057" s="31">
        <v>44971</v>
      </c>
      <c r="D4057" s="19" t="s">
        <v>576</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57" t="s">
        <v>82</v>
      </c>
      <c r="K4057" s="51" t="str">
        <f ca="1">LeaveTracker[[#This Row],[Days]]&amp;" "&amp;LeaveTracker[[#This Row],[Type of Leave]]</f>
        <v>3 VL</v>
      </c>
      <c r="L4057" s="23">
        <f ca="1">NETWORKDAYS(LeaveTracker[[#This Row],[Start Date]],LeaveTracker[[#This Row],[End Date]],lstHolidays)</f>
        <v>3</v>
      </c>
      <c r="M4057" s="27"/>
    </row>
    <row r="4058" spans="1:13" ht="30" customHeight="1" x14ac:dyDescent="0.3">
      <c r="A4058" s="27">
        <f t="shared" si="39"/>
        <v>438</v>
      </c>
      <c r="B4058" s="31">
        <v>44989</v>
      </c>
      <c r="C4058" s="31">
        <v>44970</v>
      </c>
      <c r="D4058" s="19" t="s">
        <v>858</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57" t="s">
        <v>81</v>
      </c>
      <c r="K4058" s="51" t="str">
        <f ca="1">LeaveTracker[[#This Row],[Days]]&amp;" "&amp;LeaveTracker[[#This Row],[Type of Leave]]</f>
        <v>1 SL</v>
      </c>
      <c r="L4058" s="23">
        <f ca="1">NETWORKDAYS(LeaveTracker[[#This Row],[Start Date]],LeaveTracker[[#This Row],[End Date]],lstHolidays)</f>
        <v>1</v>
      </c>
      <c r="M4058" s="27"/>
    </row>
    <row r="4059" spans="1:13" ht="30" customHeight="1" x14ac:dyDescent="0.3">
      <c r="A4059" s="27">
        <f t="shared" si="39"/>
        <v>439</v>
      </c>
      <c r="B4059" s="31">
        <v>44989</v>
      </c>
      <c r="C4059" s="31">
        <v>44970</v>
      </c>
      <c r="D4059" s="19" t="s">
        <v>858</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57" t="s">
        <v>299</v>
      </c>
      <c r="J4059" s="43" t="s">
        <v>105</v>
      </c>
      <c r="K4059" s="51" t="str">
        <f ca="1">LeaveTracker[[#This Row],[Days]]&amp;" "&amp;LeaveTracker[[#This Row],[Type of Leave]]</f>
        <v>2 OTHER</v>
      </c>
      <c r="L4059" s="23">
        <f ca="1">NETWORKDAYS(LeaveTracker[[#This Row],[Start Date]],LeaveTracker[[#This Row],[End Date]],lstHolidays)</f>
        <v>2</v>
      </c>
      <c r="M4059" s="27"/>
    </row>
    <row r="4060" spans="1:13" ht="30"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57" t="s">
        <v>299</v>
      </c>
      <c r="J4060" s="43" t="s">
        <v>2117</v>
      </c>
      <c r="K4060" s="51" t="str">
        <f ca="1">LeaveTracker[[#This Row],[Days]]&amp;" "&amp;LeaveTracker[[#This Row],[Type of Leave]]</f>
        <v>1 OTHER</v>
      </c>
      <c r="L4060" s="23">
        <f ca="1">NETWORKDAYS(LeaveTracker[[#This Row],[Start Date]],LeaveTracker[[#This Row],[End Date]],lstHolidays)</f>
        <v>1</v>
      </c>
      <c r="M4060" s="27"/>
    </row>
    <row r="4061" spans="1:13" ht="30" customHeight="1" x14ac:dyDescent="0.3">
      <c r="A4061" s="27">
        <f t="shared" si="39"/>
        <v>441</v>
      </c>
      <c r="B4061" s="31">
        <v>44989</v>
      </c>
      <c r="C4061" s="31">
        <v>44967</v>
      </c>
      <c r="D4061" s="19" t="s">
        <v>571</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57" t="s">
        <v>81</v>
      </c>
      <c r="K4061" s="51" t="str">
        <f ca="1">LeaveTracker[[#This Row],[Days]]&amp;" "&amp;LeaveTracker[[#This Row],[Type of Leave]]</f>
        <v>2 SL</v>
      </c>
      <c r="L4061" s="23">
        <f ca="1">NETWORKDAYS(LeaveTracker[[#This Row],[Start Date]],LeaveTracker[[#This Row],[End Date]],lstHolidays)</f>
        <v>2</v>
      </c>
      <c r="M4061" s="27"/>
    </row>
    <row r="4062" spans="1:13" ht="30" customHeight="1" x14ac:dyDescent="0.3">
      <c r="A4062" s="27">
        <f t="shared" si="39"/>
        <v>442</v>
      </c>
      <c r="B4062" s="31">
        <v>44989</v>
      </c>
      <c r="C4062" s="31">
        <v>44971</v>
      </c>
      <c r="D4062" s="19" t="s">
        <v>1859</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57" t="s">
        <v>82</v>
      </c>
      <c r="K4062" s="51" t="str">
        <f ca="1">LeaveTracker[[#This Row],[Days]]&amp;" "&amp;LeaveTracker[[#This Row],[Type of Leave]]</f>
        <v>1 VL</v>
      </c>
      <c r="L4062" s="23">
        <f ca="1">NETWORKDAYS(LeaveTracker[[#This Row],[Start Date]],LeaveTracker[[#This Row],[End Date]],lstHolidays)</f>
        <v>1</v>
      </c>
      <c r="M4062" s="27"/>
    </row>
    <row r="4063" spans="1:13" ht="30" customHeight="1" x14ac:dyDescent="0.3">
      <c r="A4063" s="27">
        <v>442</v>
      </c>
      <c r="B4063" s="31">
        <v>44989</v>
      </c>
      <c r="C4063" s="31">
        <v>44971</v>
      </c>
      <c r="D4063" s="19" t="s">
        <v>1859</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57" t="s">
        <v>82</v>
      </c>
      <c r="K4063" s="51" t="str">
        <f ca="1">LeaveTracker[[#This Row],[Days]]&amp;" "&amp;LeaveTracker[[#This Row],[Type of Leave]]</f>
        <v>1 VL</v>
      </c>
      <c r="L4063" s="23">
        <f ca="1">NETWORKDAYS(LeaveTracker[[#This Row],[Start Date]],LeaveTracker[[#This Row],[End Date]],lstHolidays)</f>
        <v>1</v>
      </c>
      <c r="M4063" s="27"/>
    </row>
    <row r="4064" spans="1:13" ht="30" customHeight="1" x14ac:dyDescent="0.3">
      <c r="A4064" s="27">
        <f t="shared" si="39"/>
        <v>443</v>
      </c>
      <c r="B4064" s="31">
        <v>44989</v>
      </c>
      <c r="C4064" s="31">
        <v>44970</v>
      </c>
      <c r="D4064" s="19" t="s">
        <v>409</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57" t="s">
        <v>299</v>
      </c>
      <c r="J4064" s="43" t="s">
        <v>105</v>
      </c>
      <c r="K4064" s="51" t="str">
        <f ca="1">LeaveTracker[[#This Row],[Days]]&amp;" "&amp;LeaveTracker[[#This Row],[Type of Leave]]</f>
        <v>1 OTHER</v>
      </c>
      <c r="L4064" s="23">
        <f ca="1">NETWORKDAYS(LeaveTracker[[#This Row],[Start Date]],LeaveTracker[[#This Row],[End Date]],lstHolidays)</f>
        <v>1</v>
      </c>
      <c r="M4064" s="27"/>
    </row>
    <row r="4065" spans="1:13" ht="30" customHeight="1" x14ac:dyDescent="0.3">
      <c r="A4065" s="27">
        <f t="shared" si="39"/>
        <v>444</v>
      </c>
      <c r="B4065" s="31">
        <v>44989</v>
      </c>
      <c r="C4065" s="31">
        <v>44970</v>
      </c>
      <c r="D4065" s="19" t="s">
        <v>407</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57" t="s">
        <v>82</v>
      </c>
      <c r="K4065" s="51" t="str">
        <f ca="1">LeaveTracker[[#This Row],[Days]]&amp;" "&amp;LeaveTracker[[#This Row],[Type of Leave]]</f>
        <v>2 VL</v>
      </c>
      <c r="L4065" s="23">
        <f ca="1">NETWORKDAYS(LeaveTracker[[#This Row],[Start Date]],LeaveTracker[[#This Row],[End Date]],lstHolidays)</f>
        <v>2</v>
      </c>
      <c r="M4065" s="27"/>
    </row>
    <row r="4066" spans="1:13" ht="30"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57" t="s">
        <v>299</v>
      </c>
      <c r="J4066" s="43" t="s">
        <v>105</v>
      </c>
      <c r="K4066" s="51" t="str">
        <f ca="1">LeaveTracker[[#This Row],[Days]]&amp;" "&amp;LeaveTracker[[#This Row],[Type of Leave]]</f>
        <v>1 OTHER</v>
      </c>
      <c r="L4066" s="23">
        <f ca="1">NETWORKDAYS(LeaveTracker[[#This Row],[Start Date]],LeaveTracker[[#This Row],[End Date]],lstHolidays)</f>
        <v>1</v>
      </c>
      <c r="M4066" s="27"/>
    </row>
    <row r="4067" spans="1:13" ht="30" customHeight="1" x14ac:dyDescent="0.3">
      <c r="A4067" s="27">
        <f t="shared" si="39"/>
        <v>446</v>
      </c>
      <c r="B4067" s="31">
        <v>44989</v>
      </c>
      <c r="C4067" s="31">
        <v>44971</v>
      </c>
      <c r="D4067" s="19" t="s">
        <v>1063</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57" t="s">
        <v>299</v>
      </c>
      <c r="J4067" s="43" t="s">
        <v>105</v>
      </c>
      <c r="K4067" s="51" t="str">
        <f ca="1">LeaveTracker[[#This Row],[Days]]&amp;" "&amp;LeaveTracker[[#This Row],[Type of Leave]]</f>
        <v>1 OTHER</v>
      </c>
      <c r="L4067" s="23">
        <f ca="1">NETWORKDAYS(LeaveTracker[[#This Row],[Start Date]],LeaveTracker[[#This Row],[End Date]],lstHolidays)</f>
        <v>1</v>
      </c>
      <c r="M4067" s="27"/>
    </row>
    <row r="4068" spans="1:13" ht="30" customHeight="1" x14ac:dyDescent="0.3">
      <c r="A4068" s="27">
        <f t="shared" si="39"/>
        <v>447</v>
      </c>
      <c r="B4068" s="31">
        <v>44989</v>
      </c>
      <c r="C4068" s="31">
        <v>44971</v>
      </c>
      <c r="D4068" s="19" t="s">
        <v>1301</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57" t="s">
        <v>82</v>
      </c>
      <c r="K4068" s="51" t="str">
        <f ca="1">LeaveTracker[[#This Row],[Days]]&amp;" "&amp;LeaveTracker[[#This Row],[Type of Leave]]</f>
        <v>1 VL</v>
      </c>
      <c r="L4068" s="23">
        <f ca="1">NETWORKDAYS(LeaveTracker[[#This Row],[Start Date]],LeaveTracker[[#This Row],[End Date]],lstHolidays)</f>
        <v>1</v>
      </c>
      <c r="M4068" s="27"/>
    </row>
    <row r="4069" spans="1:13" ht="30" customHeight="1" x14ac:dyDescent="0.3">
      <c r="A4069" s="27">
        <f t="shared" si="39"/>
        <v>448</v>
      </c>
      <c r="B4069" s="31">
        <v>44989</v>
      </c>
      <c r="C4069" s="31">
        <v>44957</v>
      </c>
      <c r="D4069" s="19" t="s">
        <v>866</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57" t="s">
        <v>81</v>
      </c>
      <c r="K4069" s="51" t="str">
        <f ca="1">LeaveTracker[[#This Row],[Days]]&amp;" "&amp;LeaveTracker[[#This Row],[Type of Leave]]</f>
        <v>19 SL</v>
      </c>
      <c r="L4069" s="23">
        <f ca="1">NETWORKDAYS(LeaveTracker[[#This Row],[Start Date]],LeaveTracker[[#This Row],[End Date]],lstHolidays)</f>
        <v>19</v>
      </c>
      <c r="M4069" s="27"/>
    </row>
    <row r="4070" spans="1:13" ht="30" customHeight="1" x14ac:dyDescent="0.3">
      <c r="A4070" s="27">
        <f t="shared" si="39"/>
        <v>449</v>
      </c>
      <c r="B4070" s="31">
        <v>44989</v>
      </c>
      <c r="C4070" s="31">
        <v>44963</v>
      </c>
      <c r="D4070" s="19" t="s">
        <v>400</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57" t="s">
        <v>81</v>
      </c>
      <c r="K4070" s="51" t="str">
        <f ca="1">LeaveTracker[[#This Row],[Days]]&amp;" "&amp;LeaveTracker[[#This Row],[Type of Leave]]</f>
        <v>1 SL</v>
      </c>
      <c r="L4070" s="23">
        <f ca="1">NETWORKDAYS(LeaveTracker[[#This Row],[Start Date]],LeaveTracker[[#This Row],[End Date]],lstHolidays)</f>
        <v>1</v>
      </c>
      <c r="M4070" s="27"/>
    </row>
    <row r="4071" spans="1:13" ht="30" customHeight="1" x14ac:dyDescent="0.3">
      <c r="A4071" s="27">
        <f t="shared" si="39"/>
        <v>450</v>
      </c>
      <c r="B4071" s="31">
        <v>44989</v>
      </c>
      <c r="C4071" s="31">
        <v>44970</v>
      </c>
      <c r="D4071" s="19" t="s">
        <v>765</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57" t="s">
        <v>81</v>
      </c>
      <c r="K4071" s="51" t="str">
        <f ca="1">LeaveTracker[[#This Row],[Days]]&amp;" "&amp;LeaveTracker[[#This Row],[Type of Leave]]</f>
        <v>2 SL</v>
      </c>
      <c r="L4071" s="23">
        <f ca="1">NETWORKDAYS(LeaveTracker[[#This Row],[Start Date]],LeaveTracker[[#This Row],[End Date]],lstHolidays)</f>
        <v>2</v>
      </c>
      <c r="M4071" s="27"/>
    </row>
    <row r="4072" spans="1:13" ht="30" customHeight="1" x14ac:dyDescent="0.3">
      <c r="A4072" s="27">
        <f t="shared" si="39"/>
        <v>451</v>
      </c>
      <c r="B4072" s="31">
        <v>44989</v>
      </c>
      <c r="C4072" s="31">
        <v>44963</v>
      </c>
      <c r="D4072" s="19" t="s">
        <v>1312</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57" t="s">
        <v>299</v>
      </c>
      <c r="J4072" s="43" t="s">
        <v>105</v>
      </c>
      <c r="K4072" s="51" t="str">
        <f ca="1">LeaveTracker[[#This Row],[Days]]&amp;" "&amp;LeaveTracker[[#This Row],[Type of Leave]]</f>
        <v>1 OTHER</v>
      </c>
      <c r="L4072" s="23">
        <f ca="1">NETWORKDAYS(LeaveTracker[[#This Row],[Start Date]],LeaveTracker[[#This Row],[End Date]],lstHolidays)</f>
        <v>1</v>
      </c>
      <c r="M4072" s="27"/>
    </row>
    <row r="4073" spans="1:13" ht="30" customHeight="1" x14ac:dyDescent="0.3">
      <c r="A4073" s="27">
        <f t="shared" si="39"/>
        <v>452</v>
      </c>
      <c r="B4073" s="31">
        <v>44989</v>
      </c>
      <c r="C4073" s="31">
        <v>44960</v>
      </c>
      <c r="D4073" s="19" t="s">
        <v>2163</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57" t="s">
        <v>82</v>
      </c>
      <c r="K4073" s="51" t="str">
        <f ca="1">LeaveTracker[[#This Row],[Days]]&amp;" "&amp;LeaveTracker[[#This Row],[Type of Leave]]</f>
        <v>3 VL</v>
      </c>
      <c r="L4073" s="23">
        <f ca="1">NETWORKDAYS(LeaveTracker[[#This Row],[Start Date]],LeaveTracker[[#This Row],[End Date]],lstHolidays)</f>
        <v>3</v>
      </c>
      <c r="M4073" s="27"/>
    </row>
    <row r="4074" spans="1:13" ht="30" customHeight="1" x14ac:dyDescent="0.3">
      <c r="A4074" s="27">
        <f t="shared" si="39"/>
        <v>453</v>
      </c>
      <c r="B4074" s="31">
        <v>44989</v>
      </c>
      <c r="C4074" s="31">
        <v>44957</v>
      </c>
      <c r="D4074" s="19" t="s">
        <v>2163</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57" t="s">
        <v>81</v>
      </c>
      <c r="K4074" s="51" t="str">
        <f ca="1">LeaveTracker[[#This Row],[Days]]&amp;" "&amp;LeaveTracker[[#This Row],[Type of Leave]]</f>
        <v>1 SL</v>
      </c>
      <c r="L4074" s="23">
        <f ca="1">NETWORKDAYS(LeaveTracker[[#This Row],[Start Date]],LeaveTracker[[#This Row],[End Date]],lstHolidays)</f>
        <v>1</v>
      </c>
      <c r="M4074" s="27"/>
    </row>
    <row r="4075" spans="1:13" ht="30" customHeight="1" x14ac:dyDescent="0.3">
      <c r="A4075" s="27">
        <f t="shared" si="39"/>
        <v>454</v>
      </c>
      <c r="B4075" s="31">
        <v>44989</v>
      </c>
      <c r="C4075" s="31">
        <v>44959</v>
      </c>
      <c r="D4075" s="19" t="s">
        <v>1840</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57" t="s">
        <v>299</v>
      </c>
      <c r="J4075" s="43" t="s">
        <v>158</v>
      </c>
      <c r="K4075" s="51" t="str">
        <f ca="1">LeaveTracker[[#This Row],[Days]]&amp;" "&amp;LeaveTracker[[#This Row],[Type of Leave]]</f>
        <v>1 OTHER</v>
      </c>
      <c r="L4075" s="23">
        <f ca="1">NETWORKDAYS(LeaveTracker[[#This Row],[Start Date]],LeaveTracker[[#This Row],[End Date]],lstHolidays)</f>
        <v>1</v>
      </c>
      <c r="M4075" s="27"/>
    </row>
    <row r="4076" spans="1:13" ht="30" customHeight="1" x14ac:dyDescent="0.3">
      <c r="A4076" s="27">
        <f t="shared" si="39"/>
        <v>455</v>
      </c>
      <c r="B4076" s="31">
        <v>44989</v>
      </c>
      <c r="C4076" s="31">
        <v>44961</v>
      </c>
      <c r="D4076" s="19" t="s">
        <v>1980</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57" t="s">
        <v>81</v>
      </c>
      <c r="K4076" s="51" t="str">
        <f ca="1">LeaveTracker[[#This Row],[Days]]&amp;" "&amp;LeaveTracker[[#This Row],[Type of Leave]]</f>
        <v>1 SL</v>
      </c>
      <c r="L4076" s="23">
        <f ca="1">NETWORKDAYS(LeaveTracker[[#This Row],[Start Date]],LeaveTracker[[#This Row],[End Date]],lstHolidays)</f>
        <v>1</v>
      </c>
      <c r="M4076" s="27"/>
    </row>
    <row r="4077" spans="1:13" ht="30" customHeight="1" x14ac:dyDescent="0.3">
      <c r="A4077" s="27">
        <f t="shared" si="39"/>
        <v>456</v>
      </c>
      <c r="B4077" s="31">
        <v>44989</v>
      </c>
      <c r="C4077" s="31">
        <v>44929</v>
      </c>
      <c r="D4077" s="19" t="s">
        <v>1980</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57" t="s">
        <v>299</v>
      </c>
      <c r="J4077" s="43" t="s">
        <v>158</v>
      </c>
      <c r="K4077" s="51" t="str">
        <f ca="1">LeaveTracker[[#This Row],[Days]]&amp;" "&amp;LeaveTracker[[#This Row],[Type of Leave]]</f>
        <v>1 OTHER</v>
      </c>
      <c r="L4077" s="23">
        <f ca="1">NETWORKDAYS(LeaveTracker[[#This Row],[Start Date]],LeaveTracker[[#This Row],[End Date]],lstHolidays)</f>
        <v>1</v>
      </c>
      <c r="M4077" s="27"/>
    </row>
    <row r="4078" spans="1:13" ht="30" customHeight="1" x14ac:dyDescent="0.3">
      <c r="A4078" s="27">
        <f t="shared" si="39"/>
        <v>457</v>
      </c>
      <c r="B4078" s="31">
        <v>44989</v>
      </c>
      <c r="C4078" s="31">
        <v>44931</v>
      </c>
      <c r="D4078" s="19" t="s">
        <v>1823</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57" t="s">
        <v>299</v>
      </c>
      <c r="J4078" s="43" t="s">
        <v>105</v>
      </c>
      <c r="K4078" s="51" t="str">
        <f ca="1">LeaveTracker[[#This Row],[Days]]&amp;" "&amp;LeaveTracker[[#This Row],[Type of Leave]]</f>
        <v>1 OTHER</v>
      </c>
      <c r="L4078" s="23">
        <f ca="1">NETWORKDAYS(LeaveTracker[[#This Row],[Start Date]],LeaveTracker[[#This Row],[End Date]],lstHolidays)</f>
        <v>1</v>
      </c>
      <c r="M4078" s="27"/>
    </row>
    <row r="4079" spans="1:13" ht="30" customHeight="1" x14ac:dyDescent="0.3">
      <c r="A4079" s="27">
        <f t="shared" si="39"/>
        <v>458</v>
      </c>
      <c r="B4079" s="31">
        <v>44989</v>
      </c>
      <c r="C4079" s="31">
        <v>44974</v>
      </c>
      <c r="D4079" s="19" t="s">
        <v>881</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57" t="s">
        <v>81</v>
      </c>
      <c r="K4079" s="51" t="str">
        <f ca="1">LeaveTracker[[#This Row],[Days]]&amp;" "&amp;LeaveTracker[[#This Row],[Type of Leave]]</f>
        <v>1 SL</v>
      </c>
      <c r="L4079" s="23">
        <f ca="1">NETWORKDAYS(LeaveTracker[[#This Row],[Start Date]],LeaveTracker[[#This Row],[End Date]],lstHolidays)</f>
        <v>1</v>
      </c>
      <c r="M4079" s="27"/>
    </row>
    <row r="4080" spans="1:13" ht="30" customHeight="1" x14ac:dyDescent="0.3">
      <c r="A4080" s="27">
        <f t="shared" si="39"/>
        <v>459</v>
      </c>
      <c r="B4080" s="31">
        <v>44989</v>
      </c>
      <c r="C4080" s="31">
        <v>44972</v>
      </c>
      <c r="D4080" s="19" t="s">
        <v>1011</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57" t="s">
        <v>82</v>
      </c>
      <c r="K4080" s="51" t="str">
        <f ca="1">LeaveTracker[[#This Row],[Days]]&amp;" "&amp;LeaveTracker[[#This Row],[Type of Leave]]</f>
        <v>1 VL</v>
      </c>
      <c r="L4080" s="23">
        <f ca="1">NETWORKDAYS(LeaveTracker[[#This Row],[Start Date]],LeaveTracker[[#This Row],[End Date]],lstHolidays)</f>
        <v>1</v>
      </c>
      <c r="M4080" s="27"/>
    </row>
    <row r="4081" spans="1:13" ht="30" customHeight="1" x14ac:dyDescent="0.3">
      <c r="A4081" s="27">
        <f t="shared" si="39"/>
        <v>460</v>
      </c>
      <c r="B4081" s="31">
        <v>44989</v>
      </c>
      <c r="C4081" s="31">
        <v>44971</v>
      </c>
      <c r="D4081" s="19" t="s">
        <v>515</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57" t="s">
        <v>299</v>
      </c>
      <c r="J4081" s="43" t="s">
        <v>105</v>
      </c>
      <c r="K4081" s="51" t="str">
        <f ca="1">LeaveTracker[[#This Row],[Days]]&amp;" "&amp;LeaveTracker[[#This Row],[Type of Leave]]</f>
        <v>2 OTHER</v>
      </c>
      <c r="L4081" s="23">
        <f ca="1">NETWORKDAYS(LeaveTracker[[#This Row],[Start Date]],LeaveTracker[[#This Row],[End Date]],lstHolidays)</f>
        <v>2</v>
      </c>
      <c r="M4081" s="27"/>
    </row>
    <row r="4082" spans="1:13" ht="30" customHeight="1" x14ac:dyDescent="0.3">
      <c r="A4082" s="27">
        <f t="shared" si="39"/>
        <v>461</v>
      </c>
      <c r="B4082" s="31">
        <v>44989</v>
      </c>
      <c r="C4082" s="31">
        <v>44971</v>
      </c>
      <c r="D4082" s="19" t="s">
        <v>515</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57" t="s">
        <v>81</v>
      </c>
      <c r="K4082" s="51" t="str">
        <f ca="1">LeaveTracker[[#This Row],[Days]]&amp;" "&amp;LeaveTracker[[#This Row],[Type of Leave]]</f>
        <v>1 SL</v>
      </c>
      <c r="L4082" s="23">
        <f ca="1">NETWORKDAYS(LeaveTracker[[#This Row],[Start Date]],LeaveTracker[[#This Row],[End Date]],lstHolidays)</f>
        <v>1</v>
      </c>
      <c r="M4082" s="27"/>
    </row>
    <row r="4083" spans="1:13" ht="30" customHeight="1" x14ac:dyDescent="0.3">
      <c r="A4083" s="27">
        <f t="shared" si="39"/>
        <v>462</v>
      </c>
      <c r="B4083" s="31">
        <v>44989</v>
      </c>
      <c r="C4083" s="31">
        <v>44972</v>
      </c>
      <c r="D4083" s="19" t="s">
        <v>1011</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57" t="s">
        <v>81</v>
      </c>
      <c r="K4083" s="51" t="str">
        <f ca="1">LeaveTracker[[#This Row],[Days]]&amp;" "&amp;LeaveTracker[[#This Row],[Type of Leave]]</f>
        <v>1 SL</v>
      </c>
      <c r="L4083" s="23">
        <f ca="1">NETWORKDAYS(LeaveTracker[[#This Row],[Start Date]],LeaveTracker[[#This Row],[End Date]],lstHolidays)</f>
        <v>1</v>
      </c>
      <c r="M4083" s="27"/>
    </row>
    <row r="4084" spans="1:13" ht="30" customHeight="1" x14ac:dyDescent="0.3">
      <c r="A4084" s="27">
        <f t="shared" si="39"/>
        <v>463</v>
      </c>
      <c r="B4084" s="31">
        <v>44989</v>
      </c>
      <c r="C4084" s="31">
        <v>44977</v>
      </c>
      <c r="D4084" s="19" t="s">
        <v>597</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57" t="s">
        <v>81</v>
      </c>
      <c r="K4084" s="51" t="str">
        <f ca="1">LeaveTracker[[#This Row],[Days]]&amp;" "&amp;LeaveTracker[[#This Row],[Type of Leave]]</f>
        <v>1 SL</v>
      </c>
      <c r="L4084" s="23">
        <f ca="1">NETWORKDAYS(LeaveTracker[[#This Row],[Start Date]],LeaveTracker[[#This Row],[End Date]],lstHolidays)</f>
        <v>1</v>
      </c>
      <c r="M4084" s="27"/>
    </row>
    <row r="4085" spans="1:13" ht="30" customHeight="1" x14ac:dyDescent="0.3">
      <c r="A4085" s="27">
        <f t="shared" si="39"/>
        <v>464</v>
      </c>
      <c r="B4085" s="31">
        <v>44989</v>
      </c>
      <c r="C4085" s="31">
        <v>44972</v>
      </c>
      <c r="D4085" s="19" t="s">
        <v>1903</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57" t="s">
        <v>81</v>
      </c>
      <c r="K4085" s="51" t="str">
        <f ca="1">LeaveTracker[[#This Row],[Days]]&amp;" "&amp;LeaveTracker[[#This Row],[Type of Leave]]</f>
        <v>2 SL</v>
      </c>
      <c r="L4085" s="23">
        <f ca="1">NETWORKDAYS(LeaveTracker[[#This Row],[Start Date]],LeaveTracker[[#This Row],[End Date]],lstHolidays)</f>
        <v>2</v>
      </c>
      <c r="M4085" s="27"/>
    </row>
    <row r="4086" spans="1:13" ht="30" customHeight="1" x14ac:dyDescent="0.3">
      <c r="A4086" s="27">
        <v>464</v>
      </c>
      <c r="B4086" s="31">
        <v>44989</v>
      </c>
      <c r="C4086" s="31">
        <v>44977</v>
      </c>
      <c r="D4086" s="19" t="s">
        <v>398</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57" t="s">
        <v>81</v>
      </c>
      <c r="K4086" s="51" t="str">
        <f ca="1">LeaveTracker[[#This Row],[Days]]&amp;" "&amp;LeaveTracker[[#This Row],[Type of Leave]]</f>
        <v>1 SL</v>
      </c>
      <c r="L4086" s="23">
        <f ca="1">NETWORKDAYS(LeaveTracker[[#This Row],[Start Date]],LeaveTracker[[#This Row],[End Date]],lstHolidays)</f>
        <v>1</v>
      </c>
      <c r="M4086" s="27"/>
    </row>
    <row r="4087" spans="1:13" ht="30" customHeight="1" x14ac:dyDescent="0.3">
      <c r="A4087" s="27">
        <v>464</v>
      </c>
      <c r="B4087" s="31">
        <v>44989</v>
      </c>
      <c r="C4087" s="31">
        <v>44977</v>
      </c>
      <c r="D4087" s="19" t="s">
        <v>398</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57" t="s">
        <v>81</v>
      </c>
      <c r="K4087" s="51" t="str">
        <f ca="1">LeaveTracker[[#This Row],[Days]]&amp;" "&amp;LeaveTracker[[#This Row],[Type of Leave]]</f>
        <v>1 SL</v>
      </c>
      <c r="L4087" s="23">
        <f ca="1">NETWORKDAYS(LeaveTracker[[#This Row],[Start Date]],LeaveTracker[[#This Row],[End Date]],lstHolidays)</f>
        <v>1</v>
      </c>
      <c r="M4087" s="27"/>
    </row>
    <row r="4088" spans="1:13" ht="30" customHeight="1" x14ac:dyDescent="0.3">
      <c r="A4088" s="27">
        <f t="shared" si="39"/>
        <v>465</v>
      </c>
      <c r="B4088" s="31">
        <v>44989</v>
      </c>
      <c r="C4088" s="31">
        <v>44972</v>
      </c>
      <c r="D4088" s="19" t="s">
        <v>420</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57" t="s">
        <v>299</v>
      </c>
      <c r="J4088" s="43" t="s">
        <v>105</v>
      </c>
      <c r="K4088" s="51" t="str">
        <f ca="1">LeaveTracker[[#This Row],[Days]]&amp;" "&amp;LeaveTracker[[#This Row],[Type of Leave]]</f>
        <v>1 OTHER</v>
      </c>
      <c r="L4088" s="23">
        <f ca="1">NETWORKDAYS(LeaveTracker[[#This Row],[Start Date]],LeaveTracker[[#This Row],[End Date]],lstHolidays)</f>
        <v>1</v>
      </c>
      <c r="M4088" s="27"/>
    </row>
    <row r="4089" spans="1:13" ht="30" customHeight="1" x14ac:dyDescent="0.3">
      <c r="A4089" s="27">
        <f t="shared" si="39"/>
        <v>466</v>
      </c>
      <c r="B4089" s="31">
        <v>44989</v>
      </c>
      <c r="C4089" s="31">
        <v>44976</v>
      </c>
      <c r="D4089" s="19" t="s">
        <v>393</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57" t="s">
        <v>81</v>
      </c>
      <c r="K4089" s="51" t="str">
        <f ca="1">LeaveTracker[[#This Row],[Days]]&amp;" "&amp;LeaveTracker[[#This Row],[Type of Leave]]</f>
        <v>2 SL</v>
      </c>
      <c r="L4089" s="23">
        <f ca="1">NETWORKDAYS(LeaveTracker[[#This Row],[Start Date]],LeaveTracker[[#This Row],[End Date]],lstHolidays)</f>
        <v>2</v>
      </c>
      <c r="M4089" s="27"/>
    </row>
    <row r="4090" spans="1:13" ht="30" customHeight="1" x14ac:dyDescent="0.3">
      <c r="A4090" s="27">
        <f t="shared" si="39"/>
        <v>467</v>
      </c>
      <c r="B4090" s="31">
        <v>44989</v>
      </c>
      <c r="C4090" s="31">
        <v>44967</v>
      </c>
      <c r="D4090" s="19" t="s">
        <v>393</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57" t="s">
        <v>82</v>
      </c>
      <c r="K4090" s="51" t="str">
        <f ca="1">LeaveTracker[[#This Row],[Days]]&amp;" "&amp;LeaveTracker[[#This Row],[Type of Leave]]</f>
        <v>1 VL</v>
      </c>
      <c r="L4090" s="23">
        <f ca="1">NETWORKDAYS(LeaveTracker[[#This Row],[Start Date]],LeaveTracker[[#This Row],[End Date]],lstHolidays)</f>
        <v>1</v>
      </c>
      <c r="M4090" s="27"/>
    </row>
    <row r="4091" spans="1:13" ht="30" customHeight="1" x14ac:dyDescent="0.3">
      <c r="A4091" s="27">
        <f t="shared" si="39"/>
        <v>468</v>
      </c>
      <c r="B4091" s="31">
        <v>44989</v>
      </c>
      <c r="C4091" s="31">
        <v>44967</v>
      </c>
      <c r="D4091" s="19" t="s">
        <v>413</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57" t="s">
        <v>299</v>
      </c>
      <c r="J4091" s="43" t="s">
        <v>105</v>
      </c>
      <c r="K4091" s="51" t="str">
        <f ca="1">LeaveTracker[[#This Row],[Days]]&amp;" "&amp;LeaveTracker[[#This Row],[Type of Leave]]</f>
        <v>3 OTHER</v>
      </c>
      <c r="L4091" s="23">
        <f ca="1">NETWORKDAYS(LeaveTracker[[#This Row],[Start Date]],LeaveTracker[[#This Row],[End Date]],lstHolidays)</f>
        <v>3</v>
      </c>
      <c r="M4091" s="27"/>
    </row>
    <row r="4092" spans="1:13" ht="30" customHeight="1" x14ac:dyDescent="0.3">
      <c r="A4092" s="27">
        <f t="shared" si="39"/>
        <v>469</v>
      </c>
      <c r="B4092" s="31">
        <v>44989</v>
      </c>
      <c r="C4092" s="31">
        <v>44967</v>
      </c>
      <c r="D4092" s="19" t="s">
        <v>413</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57" t="s">
        <v>82</v>
      </c>
      <c r="K4092" s="51" t="str">
        <f ca="1">LeaveTracker[[#This Row],[Days]]&amp;" "&amp;LeaveTracker[[#This Row],[Type of Leave]]</f>
        <v>4 VL</v>
      </c>
      <c r="L4092" s="23">
        <f ca="1">NETWORKDAYS(LeaveTracker[[#This Row],[Start Date]],LeaveTracker[[#This Row],[End Date]],lstHolidays)</f>
        <v>4</v>
      </c>
      <c r="M4092" s="27"/>
    </row>
    <row r="4093" spans="1:13" ht="30" customHeight="1" x14ac:dyDescent="0.3">
      <c r="A4093" s="27">
        <f t="shared" si="39"/>
        <v>470</v>
      </c>
      <c r="B4093" s="31">
        <v>44989</v>
      </c>
      <c r="C4093" s="31">
        <v>44977</v>
      </c>
      <c r="D4093" s="19" t="s">
        <v>1020</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57" t="s">
        <v>299</v>
      </c>
      <c r="J4093" s="43" t="s">
        <v>158</v>
      </c>
      <c r="K4093" s="51" t="str">
        <f ca="1">LeaveTracker[[#This Row],[Days]]&amp;" "&amp;LeaveTracker[[#This Row],[Type of Leave]]</f>
        <v>1 OTHER</v>
      </c>
      <c r="L4093" s="23">
        <f ca="1">NETWORKDAYS(LeaveTracker[[#This Row],[Start Date]],LeaveTracker[[#This Row],[End Date]],lstHolidays)</f>
        <v>1</v>
      </c>
      <c r="M4093" s="27"/>
    </row>
    <row r="4094" spans="1:13" ht="30" customHeight="1" x14ac:dyDescent="0.3">
      <c r="A4094" s="27">
        <f t="shared" si="39"/>
        <v>471</v>
      </c>
      <c r="B4094" s="31">
        <v>44989</v>
      </c>
      <c r="C4094" s="31">
        <v>44971</v>
      </c>
      <c r="D4094" s="19" t="s">
        <v>1020</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57" t="s">
        <v>81</v>
      </c>
      <c r="K4094" s="51" t="str">
        <f ca="1">LeaveTracker[[#This Row],[Days]]&amp;" "&amp;LeaveTracker[[#This Row],[Type of Leave]]</f>
        <v>1 SL</v>
      </c>
      <c r="L4094" s="23">
        <f ca="1">NETWORKDAYS(LeaveTracker[[#This Row],[Start Date]],LeaveTracker[[#This Row],[End Date]],lstHolidays)</f>
        <v>1</v>
      </c>
      <c r="M4094" s="27"/>
    </row>
    <row r="4095" spans="1:13" ht="30" customHeight="1" x14ac:dyDescent="0.3">
      <c r="A4095" s="27">
        <v>471</v>
      </c>
      <c r="B4095" s="31">
        <v>44989</v>
      </c>
      <c r="C4095" s="31">
        <v>44971</v>
      </c>
      <c r="D4095" s="19" t="s">
        <v>1020</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57" t="s">
        <v>81</v>
      </c>
      <c r="K4095" s="51" t="str">
        <f ca="1">LeaveTracker[[#This Row],[Days]]&amp;" "&amp;LeaveTracker[[#This Row],[Type of Leave]]</f>
        <v>1 SL</v>
      </c>
      <c r="L4095" s="23">
        <f ca="1">NETWORKDAYS(LeaveTracker[[#This Row],[Start Date]],LeaveTracker[[#This Row],[End Date]],lstHolidays)</f>
        <v>1</v>
      </c>
      <c r="M4095" s="27"/>
    </row>
    <row r="4096" spans="1:13" ht="30" customHeight="1" x14ac:dyDescent="0.3">
      <c r="A4096" s="27">
        <f t="shared" si="39"/>
        <v>472</v>
      </c>
      <c r="B4096" s="31">
        <v>44989</v>
      </c>
      <c r="C4096" s="31">
        <v>44982</v>
      </c>
      <c r="D4096" s="19" t="s">
        <v>1891</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57" t="s">
        <v>81</v>
      </c>
      <c r="K4096" s="51" t="str">
        <f ca="1">LeaveTracker[[#This Row],[Days]]&amp;" "&amp;LeaveTracker[[#This Row],[Type of Leave]]</f>
        <v>1 SL</v>
      </c>
      <c r="L4096" s="23">
        <f ca="1">NETWORKDAYS(LeaveTracker[[#This Row],[Start Date]],LeaveTracker[[#This Row],[End Date]],lstHolidays)</f>
        <v>1</v>
      </c>
      <c r="M4096" s="27"/>
    </row>
    <row r="4097" spans="1:13" ht="30" customHeight="1" x14ac:dyDescent="0.3">
      <c r="A4097" s="27">
        <f t="shared" si="39"/>
        <v>473</v>
      </c>
      <c r="B4097" s="31">
        <v>44989</v>
      </c>
      <c r="C4097" s="31">
        <v>44958</v>
      </c>
      <c r="D4097" s="19" t="s">
        <v>1891</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57" t="s">
        <v>81</v>
      </c>
      <c r="K4097" s="51" t="str">
        <f ca="1">LeaveTracker[[#This Row],[Days]]&amp;" "&amp;LeaveTracker[[#This Row],[Type of Leave]]</f>
        <v>2 SL</v>
      </c>
      <c r="L4097" s="23">
        <f ca="1">NETWORKDAYS(LeaveTracker[[#This Row],[Start Date]],LeaveTracker[[#This Row],[End Date]],lstHolidays)</f>
        <v>2</v>
      </c>
      <c r="M4097" s="27"/>
    </row>
    <row r="4098" spans="1:13" ht="30" customHeight="1" x14ac:dyDescent="0.3">
      <c r="A4098" s="27">
        <f t="shared" si="39"/>
        <v>474</v>
      </c>
      <c r="B4098" s="31">
        <v>44989</v>
      </c>
      <c r="C4098" s="31" t="s">
        <v>2158</v>
      </c>
      <c r="D4098" s="19" t="s">
        <v>1839</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57" t="s">
        <v>81</v>
      </c>
      <c r="K4098" s="51" t="str">
        <f ca="1">LeaveTracker[[#This Row],[Days]]&amp;" "&amp;LeaveTracker[[#This Row],[Type of Leave]]</f>
        <v>1 SL</v>
      </c>
      <c r="L4098" s="23">
        <f ca="1">NETWORKDAYS(LeaveTracker[[#This Row],[Start Date]],LeaveTracker[[#This Row],[End Date]],lstHolidays)</f>
        <v>1</v>
      </c>
      <c r="M4098" s="27"/>
    </row>
    <row r="4099" spans="1:13" ht="30" customHeight="1" x14ac:dyDescent="0.3">
      <c r="A4099" s="27">
        <f t="shared" si="39"/>
        <v>475</v>
      </c>
      <c r="B4099" s="31">
        <v>44989</v>
      </c>
      <c r="C4099" s="31">
        <v>44968</v>
      </c>
      <c r="D4099" s="19" t="s">
        <v>1910</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57" t="s">
        <v>82</v>
      </c>
      <c r="K4099" s="51" t="str">
        <f ca="1">LeaveTracker[[#This Row],[Days]]&amp;" "&amp;LeaveTracker[[#This Row],[Type of Leave]]</f>
        <v>1 VL</v>
      </c>
      <c r="L4099" s="23">
        <f ca="1">NETWORKDAYS(LeaveTracker[[#This Row],[Start Date]],LeaveTracker[[#This Row],[End Date]],lstHolidays)</f>
        <v>1</v>
      </c>
      <c r="M4099" s="27"/>
    </row>
    <row r="4100" spans="1:13" ht="30" customHeight="1" x14ac:dyDescent="0.3">
      <c r="A4100" s="27">
        <f t="shared" si="39"/>
        <v>476</v>
      </c>
      <c r="B4100" s="31">
        <v>44989</v>
      </c>
      <c r="C4100" s="31">
        <v>44937</v>
      </c>
      <c r="D4100" s="19" t="s">
        <v>1910</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57" t="s">
        <v>82</v>
      </c>
      <c r="K4100" s="51" t="str">
        <f ca="1">LeaveTracker[[#This Row],[Days]]&amp;" "&amp;LeaveTracker[[#This Row],[Type of Leave]]</f>
        <v>2 VL</v>
      </c>
      <c r="L4100" s="23">
        <f ca="1">NETWORKDAYS(LeaveTracker[[#This Row],[Start Date]],LeaveTracker[[#This Row],[End Date]],lstHolidays)</f>
        <v>2</v>
      </c>
      <c r="M4100" s="27"/>
    </row>
    <row r="4101" spans="1:13" ht="30" customHeight="1" x14ac:dyDescent="0.3">
      <c r="A4101" s="27">
        <v>476</v>
      </c>
      <c r="B4101" s="31">
        <v>44989</v>
      </c>
      <c r="C4101" s="31">
        <v>44937</v>
      </c>
      <c r="D4101" s="19" t="s">
        <v>1910</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57" t="s">
        <v>82</v>
      </c>
      <c r="K4101" s="51" t="str">
        <f ca="1">LeaveTracker[[#This Row],[Days]]&amp;" "&amp;LeaveTracker[[#This Row],[Type of Leave]]</f>
        <v>2 VL</v>
      </c>
      <c r="L4101" s="23">
        <f ca="1">NETWORKDAYS(LeaveTracker[[#This Row],[Start Date]],LeaveTracker[[#This Row],[End Date]],lstHolidays)</f>
        <v>2</v>
      </c>
      <c r="M4101" s="27"/>
    </row>
    <row r="4102" spans="1:13" ht="30" customHeight="1" x14ac:dyDescent="0.3">
      <c r="A4102" s="27">
        <f t="shared" si="39"/>
        <v>477</v>
      </c>
      <c r="B4102" s="31">
        <v>44989</v>
      </c>
      <c r="C4102" s="31">
        <v>44937</v>
      </c>
      <c r="D4102" s="19" t="s">
        <v>1910</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57" t="s">
        <v>299</v>
      </c>
      <c r="J4102" s="43" t="s">
        <v>105</v>
      </c>
      <c r="K4102" s="51" t="str">
        <f ca="1">LeaveTracker[[#This Row],[Days]]&amp;" "&amp;LeaveTracker[[#This Row],[Type of Leave]]</f>
        <v>1 OTHER</v>
      </c>
      <c r="L4102" s="23">
        <f ca="1">NETWORKDAYS(LeaveTracker[[#This Row],[Start Date]],LeaveTracker[[#This Row],[End Date]],lstHolidays)</f>
        <v>1</v>
      </c>
      <c r="M4102" s="27"/>
    </row>
    <row r="4103" spans="1:13" ht="30" customHeight="1" x14ac:dyDescent="0.3">
      <c r="A4103" s="27">
        <f t="shared" si="39"/>
        <v>478</v>
      </c>
      <c r="B4103" s="31">
        <v>44989</v>
      </c>
      <c r="C4103" s="31">
        <v>44942</v>
      </c>
      <c r="D4103" s="19" t="s">
        <v>1844</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57" t="s">
        <v>299</v>
      </c>
      <c r="J4103" s="43" t="s">
        <v>105</v>
      </c>
      <c r="K4103" s="51" t="str">
        <f ca="1">LeaveTracker[[#This Row],[Days]]&amp;" "&amp;LeaveTracker[[#This Row],[Type of Leave]]</f>
        <v>2 OTHER</v>
      </c>
      <c r="L4103" s="23">
        <f ca="1">NETWORKDAYS(LeaveTracker[[#This Row],[Start Date]],LeaveTracker[[#This Row],[End Date]],lstHolidays)</f>
        <v>2</v>
      </c>
      <c r="M4103" s="27"/>
    </row>
    <row r="4104" spans="1:13" ht="30" customHeight="1" x14ac:dyDescent="0.3">
      <c r="A4104" s="27">
        <f t="shared" si="39"/>
        <v>479</v>
      </c>
      <c r="B4104" s="31">
        <v>44989</v>
      </c>
      <c r="C4104" s="31">
        <v>44942</v>
      </c>
      <c r="D4104" s="19" t="s">
        <v>1844</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57" t="s">
        <v>81</v>
      </c>
      <c r="K4104" s="51" t="str">
        <f ca="1">LeaveTracker[[#This Row],[Days]]&amp;" "&amp;LeaveTracker[[#This Row],[Type of Leave]]</f>
        <v>3 SL</v>
      </c>
      <c r="L4104" s="23">
        <f ca="1">NETWORKDAYS(LeaveTracker[[#This Row],[Start Date]],LeaveTracker[[#This Row],[End Date]],lstHolidays)</f>
        <v>3</v>
      </c>
      <c r="M4104" s="27"/>
    </row>
    <row r="4105" spans="1:13" ht="30" customHeight="1" x14ac:dyDescent="0.3">
      <c r="A4105" s="27">
        <f t="shared" si="39"/>
        <v>480</v>
      </c>
      <c r="B4105" s="31">
        <v>44989</v>
      </c>
      <c r="C4105" s="31">
        <v>44963</v>
      </c>
      <c r="D4105" s="19" t="s">
        <v>1844</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57" t="s">
        <v>81</v>
      </c>
      <c r="K4105" s="51" t="str">
        <f ca="1">LeaveTracker[[#This Row],[Days]]&amp;" "&amp;LeaveTracker[[#This Row],[Type of Leave]]</f>
        <v>3 SL</v>
      </c>
      <c r="L4105" s="23">
        <f ca="1">NETWORKDAYS(LeaveTracker[[#This Row],[Start Date]],LeaveTracker[[#This Row],[End Date]],lstHolidays)</f>
        <v>3</v>
      </c>
      <c r="M4105" s="27"/>
    </row>
    <row r="4106" spans="1:13" ht="30" customHeight="1" x14ac:dyDescent="0.3">
      <c r="A4106" s="27">
        <f t="shared" si="39"/>
        <v>481</v>
      </c>
      <c r="B4106" s="31">
        <v>44989</v>
      </c>
      <c r="C4106" s="31">
        <v>44916</v>
      </c>
      <c r="D4106" s="19" t="s">
        <v>1844</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57" t="s">
        <v>81</v>
      </c>
      <c r="K4106" s="51" t="str">
        <f ca="1">LeaveTracker[[#This Row],[Days]]&amp;" "&amp;LeaveTracker[[#This Row],[Type of Leave]]</f>
        <v>2 SL</v>
      </c>
      <c r="L4106" s="23">
        <f ca="1">NETWORKDAYS(LeaveTracker[[#This Row],[Start Date]],LeaveTracker[[#This Row],[End Date]],lstHolidays)</f>
        <v>2</v>
      </c>
      <c r="M4106" s="27"/>
    </row>
    <row r="4107" spans="1:13" ht="30" customHeight="1" x14ac:dyDescent="0.3">
      <c r="A4107" s="27">
        <f t="shared" si="39"/>
        <v>482</v>
      </c>
      <c r="B4107" s="31">
        <v>44989</v>
      </c>
      <c r="C4107" s="31">
        <v>44922</v>
      </c>
      <c r="D4107" s="19" t="s">
        <v>1844</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57" t="s">
        <v>81</v>
      </c>
      <c r="K4107" s="51" t="str">
        <f ca="1">LeaveTracker[[#This Row],[Days]]&amp;" "&amp;LeaveTracker[[#This Row],[Type of Leave]]</f>
        <v>1 SL</v>
      </c>
      <c r="L4107" s="23">
        <f ca="1">NETWORKDAYS(LeaveTracker[[#This Row],[Start Date]],LeaveTracker[[#This Row],[End Date]],lstHolidays)</f>
        <v>1</v>
      </c>
      <c r="M4107" s="27"/>
    </row>
    <row r="4108" spans="1:13" ht="30" customHeight="1" x14ac:dyDescent="0.3">
      <c r="A4108" s="27">
        <f t="shared" si="39"/>
        <v>483</v>
      </c>
      <c r="B4108" s="31">
        <v>44989</v>
      </c>
      <c r="C4108" s="31">
        <v>44929</v>
      </c>
      <c r="D4108" s="19" t="s">
        <v>1844</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57" t="s">
        <v>81</v>
      </c>
      <c r="K4108" s="51" t="str">
        <f ca="1">LeaveTracker[[#This Row],[Days]]&amp;" "&amp;LeaveTracker[[#This Row],[Type of Leave]]</f>
        <v>2 SL</v>
      </c>
      <c r="L4108" s="23">
        <f ca="1">NETWORKDAYS(LeaveTracker[[#This Row],[Start Date]],LeaveTracker[[#This Row],[End Date]],lstHolidays)</f>
        <v>2</v>
      </c>
      <c r="M4108" s="27"/>
    </row>
    <row r="4109" spans="1:13" ht="30" customHeight="1" x14ac:dyDescent="0.3">
      <c r="A4109" s="27">
        <f t="shared" si="39"/>
        <v>484</v>
      </c>
      <c r="B4109" s="31">
        <v>44989</v>
      </c>
      <c r="C4109" s="31">
        <v>44932</v>
      </c>
      <c r="D4109" s="19" t="s">
        <v>1862</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57" t="s">
        <v>81</v>
      </c>
      <c r="K4109" s="51" t="str">
        <f ca="1">LeaveTracker[[#This Row],[Days]]&amp;" "&amp;LeaveTracker[[#This Row],[Type of Leave]]</f>
        <v>2 SL</v>
      </c>
      <c r="L4109" s="23">
        <f ca="1">NETWORKDAYS(LeaveTracker[[#This Row],[Start Date]],LeaveTracker[[#This Row],[End Date]],lstHolidays)</f>
        <v>2</v>
      </c>
      <c r="M4109" s="27"/>
    </row>
    <row r="4110" spans="1:13" ht="30" customHeight="1" x14ac:dyDescent="0.3">
      <c r="A4110" s="27">
        <f t="shared" si="39"/>
        <v>485</v>
      </c>
      <c r="B4110" s="31">
        <v>44989</v>
      </c>
      <c r="C4110" s="31">
        <v>44896</v>
      </c>
      <c r="D4110" s="19" t="s">
        <v>1774</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57" t="s">
        <v>81</v>
      </c>
      <c r="K4110" s="51" t="str">
        <f ca="1">LeaveTracker[[#This Row],[Days]]&amp;" "&amp;LeaveTracker[[#This Row],[Type of Leave]]</f>
        <v>1 SL</v>
      </c>
      <c r="L4110" s="23">
        <f ca="1">NETWORKDAYS(LeaveTracker[[#This Row],[Start Date]],LeaveTracker[[#This Row],[End Date]],lstHolidays)</f>
        <v>1</v>
      </c>
      <c r="M4110" s="27"/>
    </row>
    <row r="4111" spans="1:13" ht="30" customHeight="1" x14ac:dyDescent="0.3">
      <c r="A4111" s="27">
        <f t="shared" si="39"/>
        <v>486</v>
      </c>
      <c r="B4111" s="31">
        <v>44989</v>
      </c>
      <c r="C4111" s="31">
        <v>44916</v>
      </c>
      <c r="D4111" s="19" t="s">
        <v>1774</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57" t="s">
        <v>82</v>
      </c>
      <c r="K4111" s="51" t="str">
        <f ca="1">LeaveTracker[[#This Row],[Days]]&amp;" "&amp;LeaveTracker[[#This Row],[Type of Leave]]</f>
        <v>4 VL</v>
      </c>
      <c r="L4111" s="23">
        <f ca="1">NETWORKDAYS(LeaveTracker[[#This Row],[Start Date]],LeaveTracker[[#This Row],[End Date]],lstHolidays)</f>
        <v>4</v>
      </c>
      <c r="M4111" s="27"/>
    </row>
    <row r="4112" spans="1:13" ht="30" customHeight="1" x14ac:dyDescent="0.3">
      <c r="A4112" s="27">
        <f t="shared" si="39"/>
        <v>487</v>
      </c>
      <c r="B4112" s="31">
        <v>44989</v>
      </c>
      <c r="C4112" s="31">
        <v>44911</v>
      </c>
      <c r="D4112" s="19" t="s">
        <v>2166</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57" t="s">
        <v>82</v>
      </c>
      <c r="K4112" s="51" t="str">
        <f ca="1">LeaveTracker[[#This Row],[Days]]&amp;" "&amp;LeaveTracker[[#This Row],[Type of Leave]]</f>
        <v>4 VL</v>
      </c>
      <c r="L4112" s="23">
        <f ca="1">NETWORKDAYS(LeaveTracker[[#This Row],[Start Date]],LeaveTracker[[#This Row],[End Date]],lstHolidays)</f>
        <v>4</v>
      </c>
      <c r="M4112" s="27"/>
    </row>
    <row r="4113" spans="1:13" ht="30" customHeight="1" x14ac:dyDescent="0.3">
      <c r="A4113" s="27">
        <f t="shared" si="39"/>
        <v>488</v>
      </c>
      <c r="B4113" s="31">
        <v>44989</v>
      </c>
      <c r="C4113" s="31">
        <v>44939</v>
      </c>
      <c r="D4113" s="19" t="s">
        <v>1782</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57" t="s">
        <v>299</v>
      </c>
      <c r="J4113" s="43" t="s">
        <v>105</v>
      </c>
      <c r="K4113" s="51" t="str">
        <f ca="1">LeaveTracker[[#This Row],[Days]]&amp;" "&amp;LeaveTracker[[#This Row],[Type of Leave]]</f>
        <v>1 OTHER</v>
      </c>
      <c r="L4113" s="23">
        <f ca="1">NETWORKDAYS(LeaveTracker[[#This Row],[Start Date]],LeaveTracker[[#This Row],[End Date]],lstHolidays)</f>
        <v>1</v>
      </c>
      <c r="M4113" s="27"/>
    </row>
    <row r="4114" spans="1:13" ht="30" customHeight="1" x14ac:dyDescent="0.3">
      <c r="A4114" s="27">
        <f t="shared" si="39"/>
        <v>489</v>
      </c>
      <c r="B4114" s="31">
        <v>44989</v>
      </c>
      <c r="C4114" s="31">
        <v>44957</v>
      </c>
      <c r="D4114" s="19" t="s">
        <v>1782</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57" t="s">
        <v>299</v>
      </c>
      <c r="J4114" s="43" t="s">
        <v>105</v>
      </c>
      <c r="K4114" s="51" t="str">
        <f ca="1">LeaveTracker[[#This Row],[Days]]&amp;" "&amp;LeaveTracker[[#This Row],[Type of Leave]]</f>
        <v>1 OTHER</v>
      </c>
      <c r="L4114" s="23">
        <f ca="1">NETWORKDAYS(LeaveTracker[[#This Row],[Start Date]],LeaveTracker[[#This Row],[End Date]],lstHolidays)</f>
        <v>1</v>
      </c>
      <c r="M4114" s="27"/>
    </row>
    <row r="4115" spans="1:13" ht="30" customHeight="1" x14ac:dyDescent="0.3">
      <c r="A4115" s="27">
        <f t="shared" si="39"/>
        <v>490</v>
      </c>
      <c r="B4115" s="31">
        <v>44989</v>
      </c>
      <c r="C4115" s="31">
        <v>44915</v>
      </c>
      <c r="D4115" s="19" t="s">
        <v>1810</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57" t="s">
        <v>82</v>
      </c>
      <c r="K4115" s="51" t="str">
        <f ca="1">LeaveTracker[[#This Row],[Days]]&amp;" "&amp;LeaveTracker[[#This Row],[Type of Leave]]</f>
        <v>3 VL</v>
      </c>
      <c r="L4115" s="23">
        <f ca="1">NETWORKDAYS(LeaveTracker[[#This Row],[Start Date]],LeaveTracker[[#This Row],[End Date]],lstHolidays)</f>
        <v>3</v>
      </c>
      <c r="M4115" s="27"/>
    </row>
    <row r="4116" spans="1:13" ht="30" customHeight="1" x14ac:dyDescent="0.3">
      <c r="A4116" s="27">
        <f t="shared" si="39"/>
        <v>491</v>
      </c>
      <c r="B4116" s="31">
        <v>44989</v>
      </c>
      <c r="C4116" s="31">
        <v>44951</v>
      </c>
      <c r="D4116" s="19" t="s">
        <v>1810</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57" t="s">
        <v>81</v>
      </c>
      <c r="K4116" s="51" t="str">
        <f ca="1">LeaveTracker[[#This Row],[Days]]&amp;" "&amp;LeaveTracker[[#This Row],[Type of Leave]]</f>
        <v>2 SL</v>
      </c>
      <c r="L4116" s="23">
        <f ca="1">NETWORKDAYS(LeaveTracker[[#This Row],[Start Date]],LeaveTracker[[#This Row],[End Date]],lstHolidays)</f>
        <v>2</v>
      </c>
      <c r="M4116" s="27"/>
    </row>
    <row r="4117" spans="1:13" ht="30" customHeight="1" x14ac:dyDescent="0.3">
      <c r="A4117" s="27">
        <f t="shared" si="39"/>
        <v>492</v>
      </c>
      <c r="B4117" s="31">
        <v>44989</v>
      </c>
      <c r="C4117" s="31">
        <v>44945</v>
      </c>
      <c r="D4117" s="19" t="s">
        <v>1776</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57" t="s">
        <v>299</v>
      </c>
      <c r="J4117" s="43" t="s">
        <v>105</v>
      </c>
      <c r="K4117" s="51" t="str">
        <f ca="1">LeaveTracker[[#This Row],[Days]]&amp;" "&amp;LeaveTracker[[#This Row],[Type of Leave]]</f>
        <v>1 OTHER</v>
      </c>
      <c r="L4117" s="23">
        <f ca="1">NETWORKDAYS(LeaveTracker[[#This Row],[Start Date]],LeaveTracker[[#This Row],[End Date]],lstHolidays)</f>
        <v>1</v>
      </c>
      <c r="M4117" s="27"/>
    </row>
    <row r="4118" spans="1:13" ht="30" customHeight="1" x14ac:dyDescent="0.3">
      <c r="A4118" s="27">
        <f t="shared" si="39"/>
        <v>493</v>
      </c>
      <c r="B4118" s="31">
        <v>44989</v>
      </c>
      <c r="C4118" s="31">
        <v>44956</v>
      </c>
      <c r="D4118" s="19" t="s">
        <v>1776</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57" t="s">
        <v>81</v>
      </c>
      <c r="K4118" s="51" t="str">
        <f ca="1">LeaveTracker[[#This Row],[Days]]&amp;" "&amp;LeaveTracker[[#This Row],[Type of Leave]]</f>
        <v>1 SL</v>
      </c>
      <c r="L4118" s="23">
        <f ca="1">NETWORKDAYS(LeaveTracker[[#This Row],[Start Date]],LeaveTracker[[#This Row],[End Date]],lstHolidays)</f>
        <v>1</v>
      </c>
      <c r="M4118" s="27"/>
    </row>
    <row r="4119" spans="1:13" ht="30" customHeight="1" x14ac:dyDescent="0.3">
      <c r="A4119" s="27">
        <f t="shared" si="39"/>
        <v>494</v>
      </c>
      <c r="B4119" s="31">
        <v>44989</v>
      </c>
      <c r="C4119" s="31">
        <v>44960</v>
      </c>
      <c r="D4119" s="19" t="s">
        <v>1776</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57" t="s">
        <v>82</v>
      </c>
      <c r="K4119" s="51" t="str">
        <f ca="1">LeaveTracker[[#This Row],[Days]]&amp;" "&amp;LeaveTracker[[#This Row],[Type of Leave]]</f>
        <v>1 VL</v>
      </c>
      <c r="L4119" s="23">
        <f ca="1">NETWORKDAYS(LeaveTracker[[#This Row],[Start Date]],LeaveTracker[[#This Row],[End Date]],lstHolidays)</f>
        <v>1</v>
      </c>
      <c r="M4119" s="27"/>
    </row>
    <row r="4120" spans="1:13" ht="30" customHeight="1" x14ac:dyDescent="0.3">
      <c r="A4120" s="27">
        <f t="shared" si="39"/>
        <v>495</v>
      </c>
      <c r="B4120" s="31">
        <v>44989</v>
      </c>
      <c r="C4120" s="31">
        <v>44943</v>
      </c>
      <c r="D4120" s="19" t="s">
        <v>1785</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57" t="s">
        <v>81</v>
      </c>
      <c r="K4120" s="51" t="str">
        <f ca="1">LeaveTracker[[#This Row],[Days]]&amp;" "&amp;LeaveTracker[[#This Row],[Type of Leave]]</f>
        <v>5 SL</v>
      </c>
      <c r="L4120" s="23">
        <f ca="1">NETWORKDAYS(LeaveTracker[[#This Row],[Start Date]],LeaveTracker[[#This Row],[End Date]],lstHolidays)</f>
        <v>5</v>
      </c>
      <c r="M4120" s="27"/>
    </row>
    <row r="4121" spans="1:13" ht="30" customHeight="1" x14ac:dyDescent="0.3">
      <c r="A4121" s="27">
        <f t="shared" ref="A4121:A4184" si="40">A4120+1</f>
        <v>496</v>
      </c>
      <c r="B4121" s="31">
        <v>44989</v>
      </c>
      <c r="C4121" s="31">
        <v>44937</v>
      </c>
      <c r="D4121" s="19" t="s">
        <v>1895</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57" t="s">
        <v>299</v>
      </c>
      <c r="J4121" s="43" t="s">
        <v>105</v>
      </c>
      <c r="K4121" s="51" t="str">
        <f ca="1">LeaveTracker[[#This Row],[Days]]&amp;" "&amp;LeaveTracker[[#This Row],[Type of Leave]]</f>
        <v>1 OTHER</v>
      </c>
      <c r="L4121" s="23">
        <f ca="1">NETWORKDAYS(LeaveTracker[[#This Row],[Start Date]],LeaveTracker[[#This Row],[End Date]],lstHolidays)</f>
        <v>1</v>
      </c>
      <c r="M4121" s="27"/>
    </row>
    <row r="4122" spans="1:13" ht="30" customHeight="1" x14ac:dyDescent="0.3">
      <c r="A4122" s="27">
        <f t="shared" si="40"/>
        <v>497</v>
      </c>
      <c r="B4122" s="31">
        <v>44989</v>
      </c>
      <c r="C4122" s="31">
        <v>44930</v>
      </c>
      <c r="D4122" s="19" t="s">
        <v>1778</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57" t="s">
        <v>81</v>
      </c>
      <c r="K4122" s="51" t="str">
        <f ca="1">LeaveTracker[[#This Row],[Days]]&amp;" "&amp;LeaveTracker[[#This Row],[Type of Leave]]</f>
        <v>6 SL</v>
      </c>
      <c r="L4122" s="23">
        <f ca="1">NETWORKDAYS(LeaveTracker[[#This Row],[Start Date]],LeaveTracker[[#This Row],[End Date]],lstHolidays)</f>
        <v>6</v>
      </c>
      <c r="M4122" s="27"/>
    </row>
    <row r="4123" spans="1:13" ht="30" customHeight="1" x14ac:dyDescent="0.3">
      <c r="A4123" s="27">
        <f t="shared" si="40"/>
        <v>498</v>
      </c>
      <c r="B4123" s="31">
        <v>44989</v>
      </c>
      <c r="C4123" s="31">
        <v>44914</v>
      </c>
      <c r="D4123" s="19" t="s">
        <v>1782</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57" t="s">
        <v>81</v>
      </c>
      <c r="K4123" s="51" t="str">
        <f ca="1">LeaveTracker[[#This Row],[Days]]&amp;" "&amp;LeaveTracker[[#This Row],[Type of Leave]]</f>
        <v>1 SL</v>
      </c>
      <c r="L4123" s="23">
        <f ca="1">NETWORKDAYS(LeaveTracker[[#This Row],[Start Date]],LeaveTracker[[#This Row],[End Date]],lstHolidays)</f>
        <v>1</v>
      </c>
      <c r="M4123" s="27"/>
    </row>
    <row r="4124" spans="1:13" ht="30" customHeight="1" x14ac:dyDescent="0.3">
      <c r="A4124" s="27">
        <f t="shared" si="40"/>
        <v>499</v>
      </c>
      <c r="B4124" s="31">
        <v>44989</v>
      </c>
      <c r="C4124" s="31">
        <v>44930</v>
      </c>
      <c r="D4124" s="19" t="s">
        <v>1782</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57" t="s">
        <v>299</v>
      </c>
      <c r="J4124" s="43" t="s">
        <v>105</v>
      </c>
      <c r="K4124" s="51" t="str">
        <f ca="1">LeaveTracker[[#This Row],[Days]]&amp;" "&amp;LeaveTracker[[#This Row],[Type of Leave]]</f>
        <v>1 OTHER</v>
      </c>
      <c r="L4124" s="23">
        <f ca="1">NETWORKDAYS(LeaveTracker[[#This Row],[Start Date]],LeaveTracker[[#This Row],[End Date]],lstHolidays)</f>
        <v>1</v>
      </c>
      <c r="M4124" s="27"/>
    </row>
    <row r="4125" spans="1:13" ht="30" customHeight="1" x14ac:dyDescent="0.3">
      <c r="A4125" s="27">
        <f t="shared" si="40"/>
        <v>500</v>
      </c>
      <c r="B4125" s="31">
        <v>44989</v>
      </c>
      <c r="C4125" s="31">
        <v>44957</v>
      </c>
      <c r="D4125" s="19" t="s">
        <v>1841</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57" t="s">
        <v>81</v>
      </c>
      <c r="K4125" s="51" t="str">
        <f ca="1">LeaveTracker[[#This Row],[Days]]&amp;" "&amp;LeaveTracker[[#This Row],[Type of Leave]]</f>
        <v>1 SL</v>
      </c>
      <c r="L4125" s="23">
        <f ca="1">NETWORKDAYS(LeaveTracker[[#This Row],[Start Date]],LeaveTracker[[#This Row],[End Date]],lstHolidays)</f>
        <v>1</v>
      </c>
      <c r="M4125" s="27"/>
    </row>
    <row r="4126" spans="1:13" ht="30" customHeight="1" x14ac:dyDescent="0.3">
      <c r="A4126" s="27">
        <v>500</v>
      </c>
      <c r="B4126" s="31">
        <v>44989</v>
      </c>
      <c r="C4126" s="31">
        <v>44957</v>
      </c>
      <c r="D4126" s="19" t="s">
        <v>1841</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57" t="s">
        <v>81</v>
      </c>
      <c r="K4126" s="51" t="str">
        <f ca="1">LeaveTracker[[#This Row],[Days]]&amp;" "&amp;LeaveTracker[[#This Row],[Type of Leave]]</f>
        <v>1 SL</v>
      </c>
      <c r="L4126" s="23">
        <f ca="1">NETWORKDAYS(LeaveTracker[[#This Row],[Start Date]],LeaveTracker[[#This Row],[End Date]],lstHolidays)</f>
        <v>1</v>
      </c>
      <c r="M4126" s="27"/>
    </row>
    <row r="4127" spans="1:13" ht="30" customHeight="1" x14ac:dyDescent="0.3">
      <c r="A4127" s="27">
        <f t="shared" si="40"/>
        <v>501</v>
      </c>
      <c r="B4127" s="31">
        <v>44989</v>
      </c>
      <c r="C4127" s="31">
        <v>44973</v>
      </c>
      <c r="D4127" s="19" t="s">
        <v>1964</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57" t="s">
        <v>81</v>
      </c>
      <c r="K4127" s="51" t="str">
        <f ca="1">LeaveTracker[[#This Row],[Days]]&amp;" "&amp;LeaveTracker[[#This Row],[Type of Leave]]</f>
        <v>2 SL</v>
      </c>
      <c r="L4127" s="23">
        <f ca="1">NETWORKDAYS(LeaveTracker[[#This Row],[Start Date]],LeaveTracker[[#This Row],[End Date]],lstHolidays)</f>
        <v>2</v>
      </c>
      <c r="M4127" s="27"/>
    </row>
    <row r="4128" spans="1:13" ht="30" customHeight="1" x14ac:dyDescent="0.3">
      <c r="A4128" s="27">
        <v>501</v>
      </c>
      <c r="B4128" s="31">
        <v>44989</v>
      </c>
      <c r="C4128" s="31">
        <v>44973</v>
      </c>
      <c r="D4128" s="19" t="s">
        <v>1964</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57" t="s">
        <v>81</v>
      </c>
      <c r="K4128" s="51" t="str">
        <f ca="1">LeaveTracker[[#This Row],[Days]]&amp;" "&amp;LeaveTracker[[#This Row],[Type of Leave]]</f>
        <v>1 SL</v>
      </c>
      <c r="L4128" s="23">
        <f ca="1">NETWORKDAYS(LeaveTracker[[#This Row],[Start Date]],LeaveTracker[[#This Row],[End Date]],lstHolidays)</f>
        <v>1</v>
      </c>
      <c r="M4128" s="27"/>
    </row>
    <row r="4129" spans="1:13" ht="30" customHeight="1" x14ac:dyDescent="0.3">
      <c r="A4129" s="27">
        <v>501</v>
      </c>
      <c r="B4129" s="31">
        <v>44989</v>
      </c>
      <c r="C4129" s="31">
        <v>44973</v>
      </c>
      <c r="D4129" s="19" t="s">
        <v>1964</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57" t="s">
        <v>81</v>
      </c>
      <c r="K4129" s="51" t="str">
        <f ca="1">LeaveTracker[[#This Row],[Days]]&amp;" "&amp;LeaveTracker[[#This Row],[Type of Leave]]</f>
        <v>1 SL</v>
      </c>
      <c r="L4129" s="23">
        <f ca="1">NETWORKDAYS(LeaveTracker[[#This Row],[Start Date]],LeaveTracker[[#This Row],[End Date]],lstHolidays)</f>
        <v>1</v>
      </c>
      <c r="M4129" s="27"/>
    </row>
    <row r="4130" spans="1:13" ht="30" customHeight="1" x14ac:dyDescent="0.3">
      <c r="A4130" s="27">
        <v>501</v>
      </c>
      <c r="B4130" s="31">
        <v>44989</v>
      </c>
      <c r="C4130" s="31">
        <v>44973</v>
      </c>
      <c r="D4130" s="19" t="s">
        <v>1964</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57" t="s">
        <v>81</v>
      </c>
      <c r="K4130" s="51" t="str">
        <f ca="1">LeaveTracker[[#This Row],[Days]]&amp;" "&amp;LeaveTracker[[#This Row],[Type of Leave]]</f>
        <v>4 SL</v>
      </c>
      <c r="L4130" s="23">
        <f ca="1">NETWORKDAYS(LeaveTracker[[#This Row],[Start Date]],LeaveTracker[[#This Row],[End Date]],lstHolidays)</f>
        <v>4</v>
      </c>
      <c r="M4130" s="27"/>
    </row>
    <row r="4131" spans="1:13" ht="30" customHeight="1" x14ac:dyDescent="0.3">
      <c r="A4131" s="27">
        <f t="shared" si="40"/>
        <v>502</v>
      </c>
      <c r="B4131" s="31">
        <v>44989</v>
      </c>
      <c r="C4131" s="31">
        <v>44914</v>
      </c>
      <c r="D4131" s="19" t="s">
        <v>1787</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57" t="s">
        <v>299</v>
      </c>
      <c r="J4131" s="43" t="s">
        <v>2144</v>
      </c>
      <c r="K4131" s="51" t="str">
        <f ca="1">LeaveTracker[[#This Row],[Days]]&amp;" "&amp;LeaveTracker[[#This Row],[Type of Leave]]</f>
        <v>0 OTHER</v>
      </c>
      <c r="L4131" s="23">
        <f ca="1">NETWORKDAYS(LeaveTracker[[#This Row],[Start Date]],LeaveTracker[[#This Row],[End Date]],lstHolidays)</f>
        <v>0</v>
      </c>
      <c r="M4131" s="27"/>
    </row>
    <row r="4132" spans="1:13" ht="30" customHeight="1" x14ac:dyDescent="0.3">
      <c r="A4132" s="27">
        <f t="shared" si="40"/>
        <v>503</v>
      </c>
      <c r="B4132" s="31">
        <v>44989</v>
      </c>
      <c r="C4132" s="31">
        <v>44915</v>
      </c>
      <c r="D4132" s="19" t="s">
        <v>1787</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57" t="s">
        <v>82</v>
      </c>
      <c r="K4132" s="51" t="str">
        <f ca="1">LeaveTracker[[#This Row],[Days]]&amp;" "&amp;LeaveTracker[[#This Row],[Type of Leave]]</f>
        <v>3 VL</v>
      </c>
      <c r="L4132" s="23">
        <f ca="1">NETWORKDAYS(LeaveTracker[[#This Row],[Start Date]],LeaveTracker[[#This Row],[End Date]],lstHolidays)</f>
        <v>3</v>
      </c>
      <c r="M4132" s="27"/>
    </row>
    <row r="4133" spans="1:13" ht="30" customHeight="1" x14ac:dyDescent="0.3">
      <c r="A4133" s="27">
        <f t="shared" si="40"/>
        <v>504</v>
      </c>
      <c r="B4133" s="31">
        <v>44989</v>
      </c>
      <c r="C4133" s="31">
        <v>44943</v>
      </c>
      <c r="D4133" s="19" t="s">
        <v>1786</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57" t="s">
        <v>82</v>
      </c>
      <c r="K4133" s="51" t="str">
        <f ca="1">LeaveTracker[[#This Row],[Days]]&amp;" "&amp;LeaveTracker[[#This Row],[Type of Leave]]</f>
        <v>1 VL</v>
      </c>
      <c r="L4133" s="23">
        <f ca="1">NETWORKDAYS(LeaveTracker[[#This Row],[Start Date]],LeaveTracker[[#This Row],[End Date]],lstHolidays)</f>
        <v>1</v>
      </c>
      <c r="M4133" s="27"/>
    </row>
    <row r="4134" spans="1:13" ht="30" customHeight="1" x14ac:dyDescent="0.3">
      <c r="A4134" s="27">
        <v>504</v>
      </c>
      <c r="B4134" s="31">
        <v>44989</v>
      </c>
      <c r="C4134" s="31">
        <v>44943</v>
      </c>
      <c r="D4134" s="19" t="s">
        <v>1786</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57" t="s">
        <v>82</v>
      </c>
      <c r="K4134" s="51" t="str">
        <f ca="1">LeaveTracker[[#This Row],[Days]]&amp;" "&amp;LeaveTracker[[#This Row],[Type of Leave]]</f>
        <v>1 VL</v>
      </c>
      <c r="L4134" s="23">
        <f ca="1">NETWORKDAYS(LeaveTracker[[#This Row],[Start Date]],LeaveTracker[[#This Row],[End Date]],lstHolidays)</f>
        <v>1</v>
      </c>
      <c r="M4134" s="27"/>
    </row>
    <row r="4135" spans="1:13" ht="30" customHeight="1" x14ac:dyDescent="0.3">
      <c r="A4135" s="27">
        <f t="shared" si="40"/>
        <v>505</v>
      </c>
      <c r="B4135" s="31">
        <v>44989</v>
      </c>
      <c r="C4135" s="31">
        <v>44931</v>
      </c>
      <c r="D4135" s="19" t="s">
        <v>1776</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57" t="s">
        <v>81</v>
      </c>
      <c r="K4135" s="51" t="str">
        <f ca="1">LeaveTracker[[#This Row],[Days]]&amp;" "&amp;LeaveTracker[[#This Row],[Type of Leave]]</f>
        <v>1 SL</v>
      </c>
      <c r="L4135" s="23">
        <f ca="1">NETWORKDAYS(LeaveTracker[[#This Row],[Start Date]],LeaveTracker[[#This Row],[End Date]],lstHolidays)</f>
        <v>1</v>
      </c>
      <c r="M4135" s="27"/>
    </row>
    <row r="4136" spans="1:13" ht="30" customHeight="1" x14ac:dyDescent="0.3">
      <c r="A4136" s="27">
        <f t="shared" si="40"/>
        <v>506</v>
      </c>
      <c r="B4136" s="31">
        <v>44989</v>
      </c>
      <c r="C4136" s="31">
        <v>44953</v>
      </c>
      <c r="D4136" s="19" t="s">
        <v>1822</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57" t="s">
        <v>81</v>
      </c>
      <c r="K4136" s="51" t="str">
        <f ca="1">LeaveTracker[[#This Row],[Days]]&amp;" "&amp;LeaveTracker[[#This Row],[Type of Leave]]</f>
        <v>1 SL</v>
      </c>
      <c r="L4136" s="23">
        <f ca="1">NETWORKDAYS(LeaveTracker[[#This Row],[Start Date]],LeaveTracker[[#This Row],[End Date]],lstHolidays)</f>
        <v>1</v>
      </c>
      <c r="M4136" s="27"/>
    </row>
    <row r="4137" spans="1:13" ht="30" customHeight="1" x14ac:dyDescent="0.3">
      <c r="A4137" s="27">
        <f t="shared" si="40"/>
        <v>507</v>
      </c>
      <c r="B4137" s="31">
        <v>44989</v>
      </c>
      <c r="C4137" s="31">
        <v>44960</v>
      </c>
      <c r="D4137" s="19" t="s">
        <v>1822</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57" t="s">
        <v>81</v>
      </c>
      <c r="K4137" s="51" t="str">
        <f ca="1">LeaveTracker[[#This Row],[Days]]&amp;" "&amp;LeaveTracker[[#This Row],[Type of Leave]]</f>
        <v>3 SL</v>
      </c>
      <c r="L4137" s="23">
        <f ca="1">NETWORKDAYS(LeaveTracker[[#This Row],[Start Date]],LeaveTracker[[#This Row],[End Date]],lstHolidays)</f>
        <v>3</v>
      </c>
      <c r="M4137" s="27"/>
    </row>
    <row r="4138" spans="1:13" ht="30" customHeight="1" x14ac:dyDescent="0.3">
      <c r="A4138" s="27">
        <f t="shared" si="40"/>
        <v>508</v>
      </c>
      <c r="B4138" s="31">
        <v>44989</v>
      </c>
      <c r="C4138" s="31">
        <v>44960</v>
      </c>
      <c r="D4138" s="19" t="s">
        <v>1822</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57" t="s">
        <v>82</v>
      </c>
      <c r="K4138" s="51" t="str">
        <f ca="1">LeaveTracker[[#This Row],[Days]]&amp;" "&amp;LeaveTracker[[#This Row],[Type of Leave]]</f>
        <v>2 VL</v>
      </c>
      <c r="L4138" s="23">
        <f ca="1">NETWORKDAYS(LeaveTracker[[#This Row],[Start Date]],LeaveTracker[[#This Row],[End Date]],lstHolidays)</f>
        <v>2</v>
      </c>
      <c r="M4138" s="27"/>
    </row>
    <row r="4139" spans="1:13" ht="30" customHeight="1" x14ac:dyDescent="0.3">
      <c r="A4139" s="27">
        <f t="shared" si="40"/>
        <v>509</v>
      </c>
      <c r="B4139" s="31">
        <v>44989</v>
      </c>
      <c r="C4139" s="31">
        <v>44938</v>
      </c>
      <c r="D4139" s="19" t="s">
        <v>1823</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57" t="s">
        <v>81</v>
      </c>
      <c r="K4139" s="51" t="str">
        <f ca="1">LeaveTracker[[#This Row],[Days]]&amp;" "&amp;LeaveTracker[[#This Row],[Type of Leave]]</f>
        <v>1 SL</v>
      </c>
      <c r="L4139" s="23">
        <f ca="1">NETWORKDAYS(LeaveTracker[[#This Row],[Start Date]],LeaveTracker[[#This Row],[End Date]],lstHolidays)</f>
        <v>1</v>
      </c>
      <c r="M4139" s="27"/>
    </row>
    <row r="4140" spans="1:13" ht="30" customHeight="1" x14ac:dyDescent="0.3">
      <c r="A4140" s="27">
        <v>509</v>
      </c>
      <c r="B4140" s="31">
        <v>44989</v>
      </c>
      <c r="C4140" s="31">
        <v>44938</v>
      </c>
      <c r="D4140" s="19" t="s">
        <v>1823</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57" t="s">
        <v>81</v>
      </c>
      <c r="K4140" s="51" t="str">
        <f ca="1">LeaveTracker[[#This Row],[Days]]&amp;" "&amp;LeaveTracker[[#This Row],[Type of Leave]]</f>
        <v>1 SL</v>
      </c>
      <c r="L4140" s="23">
        <f ca="1">NETWORKDAYS(LeaveTracker[[#This Row],[Start Date]],LeaveTracker[[#This Row],[End Date]],lstHolidays)</f>
        <v>1</v>
      </c>
      <c r="M4140" s="27"/>
    </row>
    <row r="4141" spans="1:13" ht="30" customHeight="1" x14ac:dyDescent="0.3">
      <c r="A4141" s="27">
        <f t="shared" si="40"/>
        <v>510</v>
      </c>
      <c r="B4141" s="31">
        <v>44989</v>
      </c>
      <c r="C4141" s="31">
        <v>44939</v>
      </c>
      <c r="D4141" s="19" t="s">
        <v>1881</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57" t="s">
        <v>299</v>
      </c>
      <c r="J4141" s="43" t="s">
        <v>105</v>
      </c>
      <c r="K4141" s="51" t="str">
        <f ca="1">LeaveTracker[[#This Row],[Days]]&amp;" "&amp;LeaveTracker[[#This Row],[Type of Leave]]</f>
        <v>1 OTHER</v>
      </c>
      <c r="L4141" s="23">
        <f ca="1">NETWORKDAYS(LeaveTracker[[#This Row],[Start Date]],LeaveTracker[[#This Row],[End Date]],lstHolidays)</f>
        <v>1</v>
      </c>
      <c r="M4141" s="27"/>
    </row>
    <row r="4142" spans="1:13" ht="30" customHeight="1" x14ac:dyDescent="0.3">
      <c r="A4142" s="27">
        <f t="shared" si="40"/>
        <v>511</v>
      </c>
      <c r="B4142" s="31">
        <v>44989</v>
      </c>
      <c r="C4142" s="31">
        <v>44944</v>
      </c>
      <c r="D4142" s="19" t="s">
        <v>1983</v>
      </c>
      <c r="E4142" s="51" t="str">
        <f>IF(ISBLANK(LeaveTracker[[#This Row],[Employee Name]]),"-----",VLOOKUP(LeaveTracker[[#This Row],[Employee Name]],Employees[[Employee Name]:[Office]],7))</f>
        <v>ADMIN</v>
      </c>
      <c r="F4142" s="51" t="str">
        <f>IF(ISBLANK(LeaveTracker[[#This Row],[Employee Name]]),"-----",VLOOKUP(LeaveTracker[[#This Row],[Employee Name]],Employees[[Employee Name]:[Office]],6))</f>
        <v>CASUAL</v>
      </c>
      <c r="G4142" s="24">
        <v>44951</v>
      </c>
      <c r="H4142" s="24">
        <v>44951</v>
      </c>
      <c r="I4142" s="57"/>
      <c r="K4142" s="51" t="str">
        <f ca="1">LeaveTracker[[#This Row],[Days]]&amp;" "&amp;LeaveTracker[[#This Row],[Type of Leave]]</f>
        <v xml:space="preserve">1 </v>
      </c>
      <c r="L4142" s="23">
        <f ca="1">NETWORKDAYS(LeaveTracker[[#This Row],[Start Date]],LeaveTracker[[#This Row],[End Date]],lstHolidays)</f>
        <v>1</v>
      </c>
      <c r="M4142" s="27"/>
    </row>
    <row r="4143" spans="1:13" ht="30" customHeight="1" x14ac:dyDescent="0.3">
      <c r="A4143" s="27">
        <f t="shared" si="40"/>
        <v>512</v>
      </c>
      <c r="B4143" s="31">
        <v>44989</v>
      </c>
      <c r="C4143" s="31">
        <v>44961</v>
      </c>
      <c r="D4143" s="19" t="s">
        <v>1983</v>
      </c>
      <c r="E4143" s="51" t="str">
        <f>IF(ISBLANK(LeaveTracker[[#This Row],[Employee Name]]),"-----",VLOOKUP(LeaveTracker[[#This Row],[Employee Name]],Employees[[Employee Name]:[Office]],7))</f>
        <v>ADMIN</v>
      </c>
      <c r="F4143" s="51" t="str">
        <f>IF(ISBLANK(LeaveTracker[[#This Row],[Employee Name]]),"-----",VLOOKUP(LeaveTracker[[#This Row],[Employee Name]],Employees[[Employee Name]:[Office]],6))</f>
        <v>CASUAL</v>
      </c>
      <c r="G4143" s="24">
        <v>44967</v>
      </c>
      <c r="H4143" s="24">
        <v>44968</v>
      </c>
      <c r="I4143" s="57" t="s">
        <v>82</v>
      </c>
      <c r="K4143" s="51" t="str">
        <f ca="1">LeaveTracker[[#This Row],[Days]]&amp;" "&amp;LeaveTracker[[#This Row],[Type of Leave]]</f>
        <v>1 VL</v>
      </c>
      <c r="L4143" s="23">
        <f ca="1">NETWORKDAYS(LeaveTracker[[#This Row],[Start Date]],LeaveTracker[[#This Row],[End Date]],lstHolidays)</f>
        <v>1</v>
      </c>
      <c r="M4143" s="27"/>
    </row>
    <row r="4144" spans="1:13" ht="30" customHeight="1" x14ac:dyDescent="0.3">
      <c r="A4144" s="27">
        <f t="shared" si="40"/>
        <v>513</v>
      </c>
      <c r="B4144" s="31">
        <v>44989</v>
      </c>
      <c r="C4144" s="31">
        <v>44931</v>
      </c>
      <c r="D4144" s="19" t="s">
        <v>1879</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57" t="s">
        <v>81</v>
      </c>
      <c r="K4144" s="51" t="str">
        <f ca="1">LeaveTracker[[#This Row],[Days]]&amp;" "&amp;LeaveTracker[[#This Row],[Type of Leave]]</f>
        <v>2 SL</v>
      </c>
      <c r="L4144" s="23">
        <f ca="1">NETWORKDAYS(LeaveTracker[[#This Row],[Start Date]],LeaveTracker[[#This Row],[End Date]],lstHolidays)</f>
        <v>2</v>
      </c>
      <c r="M4144" s="27"/>
    </row>
    <row r="4145" spans="1:13" ht="30" customHeight="1" x14ac:dyDescent="0.3">
      <c r="A4145" s="27">
        <f t="shared" si="40"/>
        <v>514</v>
      </c>
      <c r="B4145" s="31">
        <v>44989</v>
      </c>
      <c r="C4145" s="31">
        <v>44929</v>
      </c>
      <c r="D4145" s="19" t="s">
        <v>1109</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57" t="s">
        <v>299</v>
      </c>
      <c r="K4145" s="51" t="str">
        <f ca="1">LeaveTracker[[#This Row],[Days]]&amp;" "&amp;LeaveTracker[[#This Row],[Type of Leave]]</f>
        <v>0 OTHER</v>
      </c>
      <c r="L4145" s="23">
        <f ca="1">NETWORKDAYS(LeaveTracker[[#This Row],[Start Date]],LeaveTracker[[#This Row],[End Date]],lstHolidays)</f>
        <v>0</v>
      </c>
      <c r="M4145" s="27"/>
    </row>
    <row r="4146" spans="1:13" ht="30" customHeight="1" x14ac:dyDescent="0.3">
      <c r="A4146" s="27">
        <f t="shared" si="40"/>
        <v>515</v>
      </c>
      <c r="B4146" s="31">
        <v>44989</v>
      </c>
      <c r="C4146" s="31">
        <v>44963</v>
      </c>
      <c r="D4146" s="19" t="s">
        <v>1880</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57" t="s">
        <v>81</v>
      </c>
      <c r="K4146" s="51" t="str">
        <f ca="1">LeaveTracker[[#This Row],[Days]]&amp;" "&amp;LeaveTracker[[#This Row],[Type of Leave]]</f>
        <v>1 SL</v>
      </c>
      <c r="L4146" s="23">
        <f ca="1">NETWORKDAYS(LeaveTracker[[#This Row],[Start Date]],LeaveTracker[[#This Row],[End Date]],lstHolidays)</f>
        <v>1</v>
      </c>
      <c r="M4146" s="27"/>
    </row>
    <row r="4147" spans="1:13" ht="30" customHeight="1" x14ac:dyDescent="0.3">
      <c r="A4147" s="27">
        <f t="shared" si="40"/>
        <v>516</v>
      </c>
      <c r="B4147" s="31">
        <v>44989</v>
      </c>
      <c r="C4147" s="31">
        <v>44973</v>
      </c>
      <c r="D4147" s="19" t="s">
        <v>543</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57" t="s">
        <v>81</v>
      </c>
      <c r="K4147" s="51" t="str">
        <f ca="1">LeaveTracker[[#This Row],[Days]]&amp;" "&amp;LeaveTracker[[#This Row],[Type of Leave]]</f>
        <v>1 SL</v>
      </c>
      <c r="L4147" s="23">
        <f ca="1">NETWORKDAYS(LeaveTracker[[#This Row],[Start Date]],LeaveTracker[[#This Row],[End Date]],lstHolidays)</f>
        <v>1</v>
      </c>
      <c r="M4147" s="27"/>
    </row>
    <row r="4148" spans="1:13" ht="30" customHeight="1" x14ac:dyDescent="0.3">
      <c r="A4148" s="27">
        <f t="shared" si="40"/>
        <v>517</v>
      </c>
      <c r="B4148" s="31">
        <v>44989</v>
      </c>
      <c r="C4148" s="31">
        <v>44972</v>
      </c>
      <c r="D4148" s="19" t="s">
        <v>722</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57" t="s">
        <v>81</v>
      </c>
      <c r="K4148" s="51" t="str">
        <f ca="1">LeaveTracker[[#This Row],[Days]]&amp;" "&amp;LeaveTracker[[#This Row],[Type of Leave]]</f>
        <v>1 SL</v>
      </c>
      <c r="L4148" s="23">
        <f ca="1">NETWORKDAYS(LeaveTracker[[#This Row],[Start Date]],LeaveTracker[[#This Row],[End Date]],lstHolidays)</f>
        <v>1</v>
      </c>
      <c r="M4148" s="27"/>
    </row>
    <row r="4149" spans="1:13" ht="30" customHeight="1" x14ac:dyDescent="0.3">
      <c r="A4149" s="27">
        <f t="shared" si="40"/>
        <v>518</v>
      </c>
      <c r="B4149" s="31">
        <v>44989</v>
      </c>
      <c r="C4149" s="31">
        <v>44971</v>
      </c>
      <c r="D4149" s="19" t="s">
        <v>232</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57" t="s">
        <v>81</v>
      </c>
      <c r="K4149" s="51" t="str">
        <f ca="1">LeaveTracker[[#This Row],[Days]]&amp;" "&amp;LeaveTracker[[#This Row],[Type of Leave]]</f>
        <v>1 SL</v>
      </c>
      <c r="L4149" s="23">
        <f ca="1">NETWORKDAYS(LeaveTracker[[#This Row],[Start Date]],LeaveTracker[[#This Row],[End Date]],lstHolidays)</f>
        <v>1</v>
      </c>
      <c r="M4149" s="27"/>
    </row>
    <row r="4150" spans="1:13" ht="30" customHeight="1" x14ac:dyDescent="0.3">
      <c r="A4150" s="27">
        <f t="shared" si="40"/>
        <v>519</v>
      </c>
      <c r="B4150" s="31">
        <v>44989</v>
      </c>
      <c r="C4150" s="31">
        <v>44971</v>
      </c>
      <c r="D4150" s="19" t="s">
        <v>620</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57" t="s">
        <v>299</v>
      </c>
      <c r="J4150" s="43" t="s">
        <v>275</v>
      </c>
      <c r="K4150" s="51" t="str">
        <f>LeaveTracker[[#This Row],[Days]]&amp;" "&amp;LeaveTracker[[#This Row],[Type of Leave]]</f>
        <v>2 OTHER</v>
      </c>
      <c r="L4150" s="23">
        <v>2</v>
      </c>
      <c r="M4150" s="27"/>
    </row>
    <row r="4151" spans="1:13" ht="30" customHeight="1" x14ac:dyDescent="0.3">
      <c r="A4151" s="27">
        <f t="shared" si="40"/>
        <v>520</v>
      </c>
      <c r="B4151" s="31">
        <v>44989</v>
      </c>
      <c r="C4151" s="31">
        <v>44970</v>
      </c>
      <c r="D4151" s="19" t="s">
        <v>2151</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57" t="s">
        <v>81</v>
      </c>
      <c r="K4151" s="51" t="str">
        <f>LeaveTracker[[#This Row],[Days]]&amp;" "&amp;LeaveTracker[[#This Row],[Type of Leave]]</f>
        <v>20 SL</v>
      </c>
      <c r="L4151" s="23">
        <v>20</v>
      </c>
      <c r="M4151" s="27"/>
    </row>
    <row r="4152" spans="1:13" ht="30" customHeight="1" x14ac:dyDescent="0.3">
      <c r="A4152" s="27">
        <f t="shared" si="40"/>
        <v>521</v>
      </c>
      <c r="B4152" s="31">
        <v>44989</v>
      </c>
      <c r="C4152" s="31">
        <v>44967</v>
      </c>
      <c r="D4152" s="19" t="s">
        <v>747</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57" t="s">
        <v>299</v>
      </c>
      <c r="J4152" s="43" t="s">
        <v>105</v>
      </c>
      <c r="K4152" s="51" t="str">
        <f ca="1">LeaveTracker[[#This Row],[Days]]&amp;" "&amp;LeaveTracker[[#This Row],[Type of Leave]]</f>
        <v>2 OTHER</v>
      </c>
      <c r="L4152" s="23">
        <f ca="1">NETWORKDAYS(LeaveTracker[[#This Row],[Start Date]],LeaveTracker[[#This Row],[End Date]],lstHolidays)</f>
        <v>2</v>
      </c>
      <c r="M4152" s="27"/>
    </row>
    <row r="4153" spans="1:13" ht="30" customHeight="1" x14ac:dyDescent="0.3">
      <c r="A4153" s="27">
        <f t="shared" si="40"/>
        <v>522</v>
      </c>
      <c r="B4153" s="31">
        <v>44989</v>
      </c>
      <c r="D4153" s="19" t="s">
        <v>695</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57" t="s">
        <v>299</v>
      </c>
      <c r="J4153" s="43" t="s">
        <v>214</v>
      </c>
      <c r="K4153" s="51" t="str">
        <f ca="1">LeaveTracker[[#This Row],[Days]]&amp;" "&amp;LeaveTracker[[#This Row],[Type of Leave]]</f>
        <v>2 OTHER</v>
      </c>
      <c r="L4153" s="23">
        <f ca="1">NETWORKDAYS(LeaveTracker[[#This Row],[Start Date]],LeaveTracker[[#This Row],[End Date]],lstHolidays)</f>
        <v>2</v>
      </c>
      <c r="M4153" s="27"/>
    </row>
    <row r="4154" spans="1:13" ht="30" customHeight="1" x14ac:dyDescent="0.3">
      <c r="A4154" s="27">
        <f t="shared" si="40"/>
        <v>523</v>
      </c>
      <c r="B4154" s="31">
        <v>44989</v>
      </c>
      <c r="C4154" s="31">
        <v>44966</v>
      </c>
      <c r="D4154" s="19" t="s">
        <v>1062</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57" t="s">
        <v>299</v>
      </c>
      <c r="J4154" s="43" t="s">
        <v>105</v>
      </c>
      <c r="K4154" s="51" t="str">
        <f ca="1">LeaveTracker[[#This Row],[Days]]&amp;" "&amp;LeaveTracker[[#This Row],[Type of Leave]]</f>
        <v>1 OTHER</v>
      </c>
      <c r="L4154" s="23">
        <f ca="1">NETWORKDAYS(LeaveTracker[[#This Row],[Start Date]],LeaveTracker[[#This Row],[End Date]],lstHolidays)</f>
        <v>1</v>
      </c>
      <c r="M4154" s="27"/>
    </row>
    <row r="4155" spans="1:13" ht="30" customHeight="1" x14ac:dyDescent="0.3">
      <c r="A4155" s="27">
        <f t="shared" si="40"/>
        <v>524</v>
      </c>
      <c r="B4155" s="31">
        <v>44989</v>
      </c>
      <c r="C4155" s="31">
        <v>44889</v>
      </c>
      <c r="D4155" s="19" t="s">
        <v>1819</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57" t="s">
        <v>81</v>
      </c>
      <c r="K4155" s="51" t="str">
        <f ca="1">LeaveTracker[[#This Row],[Days]]&amp;" "&amp;LeaveTracker[[#This Row],[Type of Leave]]</f>
        <v>2 SL</v>
      </c>
      <c r="L4155" s="23">
        <f ca="1">NETWORKDAYS(LeaveTracker[[#This Row],[Start Date]],LeaveTracker[[#This Row],[End Date]],lstHolidays)</f>
        <v>2</v>
      </c>
      <c r="M4155" s="27"/>
    </row>
    <row r="4156" spans="1:13" ht="30" customHeight="1" x14ac:dyDescent="0.3">
      <c r="A4156" s="27">
        <f t="shared" si="40"/>
        <v>525</v>
      </c>
      <c r="B4156" s="31">
        <v>44989</v>
      </c>
      <c r="C4156" s="31">
        <v>44889</v>
      </c>
      <c r="D4156" s="19" t="s">
        <v>1819</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57" t="s">
        <v>81</v>
      </c>
      <c r="K4156" s="51" t="str">
        <f ca="1">LeaveTracker[[#This Row],[Days]]&amp;" "&amp;LeaveTracker[[#This Row],[Type of Leave]]</f>
        <v>2 SL</v>
      </c>
      <c r="L4156" s="23">
        <f ca="1">NETWORKDAYS(LeaveTracker[[#This Row],[Start Date]],LeaveTracker[[#This Row],[End Date]],lstHolidays)</f>
        <v>2</v>
      </c>
      <c r="M4156" s="27"/>
    </row>
    <row r="4157" spans="1:13" ht="30" customHeight="1" x14ac:dyDescent="0.3">
      <c r="A4157" s="27">
        <f t="shared" si="40"/>
        <v>526</v>
      </c>
      <c r="B4157" s="31">
        <v>44989</v>
      </c>
      <c r="C4157" s="31">
        <v>44936</v>
      </c>
      <c r="D4157" s="19" t="s">
        <v>2103</v>
      </c>
      <c r="E4157" s="51" t="str">
        <f>IF(ISBLANK(LeaveTracker[[#This Row],[Employee Name]]),"-----",VLOOKUP(LeaveTracker[[#This Row],[Employee Name]],Employees[[Employee Name]:[Office]],7))</f>
        <v>PIO</v>
      </c>
      <c r="F4157" s="51">
        <f>IF(ISBLANK(LeaveTracker[[#This Row],[Employee Name]]),"-----",VLOOKUP(LeaveTracker[[#This Row],[Employee Name]],Employees[[Employee Name]:[Office]],6))</f>
        <v>0</v>
      </c>
      <c r="G4157" s="24">
        <v>44935</v>
      </c>
      <c r="H4157" s="24">
        <v>44935</v>
      </c>
      <c r="I4157" s="57" t="s">
        <v>81</v>
      </c>
      <c r="K4157" s="51" t="str">
        <f ca="1">LeaveTracker[[#This Row],[Days]]&amp;" "&amp;LeaveTracker[[#This Row],[Type of Leave]]</f>
        <v>1 SL</v>
      </c>
      <c r="L4157" s="23">
        <f ca="1">NETWORKDAYS(LeaveTracker[[#This Row],[Start Date]],LeaveTracker[[#This Row],[End Date]],lstHolidays)</f>
        <v>1</v>
      </c>
      <c r="M4157" s="27"/>
    </row>
    <row r="4158" spans="1:13" ht="30" customHeight="1" x14ac:dyDescent="0.3">
      <c r="A4158" s="27">
        <f t="shared" si="40"/>
        <v>527</v>
      </c>
      <c r="B4158" s="31">
        <v>44989</v>
      </c>
      <c r="D4158" s="19" t="s">
        <v>1809</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57" t="s">
        <v>81</v>
      </c>
      <c r="K4158" s="51" t="str">
        <f>LeaveTracker[[#This Row],[Days]]&amp;" "&amp;LeaveTracker[[#This Row],[Type of Leave]]</f>
        <v>21 SL</v>
      </c>
      <c r="L4158" s="23">
        <v>21</v>
      </c>
      <c r="M4158" s="27"/>
    </row>
    <row r="4159" spans="1:13" ht="30" customHeight="1" x14ac:dyDescent="0.3">
      <c r="A4159" s="27">
        <f t="shared" si="40"/>
        <v>528</v>
      </c>
      <c r="B4159" s="31">
        <v>44989</v>
      </c>
      <c r="C4159" s="31">
        <v>44958</v>
      </c>
      <c r="D4159" s="19" t="s">
        <v>1823</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57" t="s">
        <v>81</v>
      </c>
      <c r="K4159" s="51" t="str">
        <f ca="1">LeaveTracker[[#This Row],[Days]]&amp;" "&amp;LeaveTracker[[#This Row],[Type of Leave]]</f>
        <v>1 SL</v>
      </c>
      <c r="L4159" s="23">
        <f ca="1">NETWORKDAYS(LeaveTracker[[#This Row],[Start Date]],LeaveTracker[[#This Row],[End Date]],lstHolidays)</f>
        <v>1</v>
      </c>
      <c r="M4159" s="27"/>
    </row>
    <row r="4160" spans="1:13" ht="30" customHeight="1" x14ac:dyDescent="0.3">
      <c r="A4160" s="27">
        <f t="shared" si="40"/>
        <v>529</v>
      </c>
      <c r="B4160" s="31">
        <v>44989</v>
      </c>
      <c r="C4160" s="31">
        <v>44958</v>
      </c>
      <c r="D4160" s="19" t="s">
        <v>1980</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57" t="s">
        <v>81</v>
      </c>
      <c r="K4160" s="51" t="str">
        <f ca="1">LeaveTracker[[#This Row],[Days]]&amp;" "&amp;LeaveTracker[[#This Row],[Type of Leave]]</f>
        <v>0 SL</v>
      </c>
      <c r="L4160" s="23">
        <f ca="1">NETWORKDAYS(LeaveTracker[[#This Row],[Start Date]],LeaveTracker[[#This Row],[End Date]],lstHolidays)</f>
        <v>0</v>
      </c>
      <c r="M4160" s="27"/>
    </row>
    <row r="4161" spans="1:13" ht="30" customHeight="1" x14ac:dyDescent="0.3">
      <c r="A4161" s="27">
        <f t="shared" si="40"/>
        <v>530</v>
      </c>
      <c r="B4161" s="31">
        <v>44989</v>
      </c>
      <c r="C4161" s="31">
        <v>44966</v>
      </c>
      <c r="D4161" s="19" t="s">
        <v>2035</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57" t="s">
        <v>82</v>
      </c>
      <c r="K4161" s="51" t="str">
        <f ca="1">LeaveTracker[[#This Row],[Days]]&amp;" "&amp;LeaveTracker[[#This Row],[Type of Leave]]</f>
        <v>1 VL</v>
      </c>
      <c r="L4161" s="23">
        <f ca="1">NETWORKDAYS(LeaveTracker[[#This Row],[Start Date]],LeaveTracker[[#This Row],[End Date]],lstHolidays)</f>
        <v>1</v>
      </c>
      <c r="M4161" s="27"/>
    </row>
    <row r="4162" spans="1:13" ht="30" customHeight="1" x14ac:dyDescent="0.3">
      <c r="A4162" s="27">
        <f t="shared" si="40"/>
        <v>531</v>
      </c>
      <c r="B4162" s="31">
        <v>44989</v>
      </c>
      <c r="C4162" s="31">
        <v>44977</v>
      </c>
      <c r="D4162" s="19" t="s">
        <v>232</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57" t="s">
        <v>81</v>
      </c>
      <c r="K4162" s="51" t="str">
        <f ca="1">LeaveTracker[[#This Row],[Days]]&amp;" "&amp;LeaveTracker[[#This Row],[Type of Leave]]</f>
        <v>1 SL</v>
      </c>
      <c r="L4162" s="23">
        <f ca="1">NETWORKDAYS(LeaveTracker[[#This Row],[Start Date]],LeaveTracker[[#This Row],[End Date]],lstHolidays)</f>
        <v>1</v>
      </c>
      <c r="M4162" s="27"/>
    </row>
    <row r="4163" spans="1:13" ht="30" customHeight="1" x14ac:dyDescent="0.3">
      <c r="A4163" s="27">
        <f t="shared" si="40"/>
        <v>532</v>
      </c>
      <c r="B4163" s="31">
        <v>44989</v>
      </c>
      <c r="C4163" s="31">
        <v>44974</v>
      </c>
      <c r="D4163" s="19" t="s">
        <v>695</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57" t="s">
        <v>82</v>
      </c>
      <c r="K4163" s="51" t="str">
        <f ca="1">LeaveTracker[[#This Row],[Days]]&amp;" "&amp;LeaveTracker[[#This Row],[Type of Leave]]</f>
        <v>1 VL</v>
      </c>
      <c r="L4163" s="23">
        <f ca="1">NETWORKDAYS(LeaveTracker[[#This Row],[Start Date]],LeaveTracker[[#This Row],[End Date]],lstHolidays)</f>
        <v>1</v>
      </c>
      <c r="M4163" s="27"/>
    </row>
    <row r="4164" spans="1:13" ht="30" customHeight="1" x14ac:dyDescent="0.3">
      <c r="A4164" s="27">
        <f t="shared" si="40"/>
        <v>533</v>
      </c>
      <c r="B4164" s="31">
        <v>44989</v>
      </c>
      <c r="C4164" s="31">
        <v>44980</v>
      </c>
      <c r="D4164" s="19" t="s">
        <v>852</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57" t="s">
        <v>82</v>
      </c>
      <c r="K4164" s="51" t="str">
        <f ca="1">LeaveTracker[[#This Row],[Days]]&amp;" "&amp;LeaveTracker[[#This Row],[Type of Leave]]</f>
        <v>3 VL</v>
      </c>
      <c r="L4164" s="23">
        <f ca="1">NETWORKDAYS(LeaveTracker[[#This Row],[Start Date]],LeaveTracker[[#This Row],[End Date]],lstHolidays)</f>
        <v>3</v>
      </c>
      <c r="M4164" s="27"/>
    </row>
    <row r="4165" spans="1:13" ht="30" customHeight="1" x14ac:dyDescent="0.3">
      <c r="A4165" s="27">
        <f t="shared" si="40"/>
        <v>534</v>
      </c>
      <c r="B4165" s="31">
        <v>44989</v>
      </c>
      <c r="D4165" s="19" t="s">
        <v>852</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57" t="s">
        <v>82</v>
      </c>
      <c r="K4165" s="51" t="str">
        <f ca="1">LeaveTracker[[#This Row],[Days]]&amp;" "&amp;LeaveTracker[[#This Row],[Type of Leave]]</f>
        <v>1 VL</v>
      </c>
      <c r="L4165" s="23">
        <f ca="1">NETWORKDAYS(LeaveTracker[[#This Row],[Start Date]],LeaveTracker[[#This Row],[End Date]],lstHolidays)</f>
        <v>1</v>
      </c>
      <c r="M4165" s="27"/>
    </row>
    <row r="4166" spans="1:13" ht="30" customHeight="1" x14ac:dyDescent="0.3">
      <c r="A4166" s="27">
        <f t="shared" si="40"/>
        <v>535</v>
      </c>
      <c r="B4166" s="31">
        <v>44989</v>
      </c>
      <c r="C4166" s="31">
        <v>44956</v>
      </c>
      <c r="D4166" s="19" t="s">
        <v>1983</v>
      </c>
      <c r="E4166" s="51" t="str">
        <f>IF(ISBLANK(LeaveTracker[[#This Row],[Employee Name]]),"-----",VLOOKUP(LeaveTracker[[#This Row],[Employee Name]],Employees[[Employee Name]:[Office]],7))</f>
        <v>ADMIN</v>
      </c>
      <c r="F4166" s="51" t="str">
        <f>IF(ISBLANK(LeaveTracker[[#This Row],[Employee Name]]),"-----",VLOOKUP(LeaveTracker[[#This Row],[Employee Name]],Employees[[Employee Name]:[Office]],6))</f>
        <v>CASUAL</v>
      </c>
      <c r="G4166" s="24">
        <v>44954</v>
      </c>
      <c r="H4166" s="24">
        <v>44954</v>
      </c>
      <c r="I4166" s="57" t="s">
        <v>81</v>
      </c>
      <c r="K4166" s="51" t="str">
        <f ca="1">LeaveTracker[[#This Row],[Days]]&amp;" "&amp;LeaveTracker[[#This Row],[Type of Leave]]</f>
        <v>0 SL</v>
      </c>
      <c r="L4166" s="23">
        <f ca="1">NETWORKDAYS(LeaveTracker[[#This Row],[Start Date]],LeaveTracker[[#This Row],[End Date]],lstHolidays)</f>
        <v>0</v>
      </c>
      <c r="M4166" s="27"/>
    </row>
    <row r="4167" spans="1:13" ht="30" customHeight="1" x14ac:dyDescent="0.3">
      <c r="A4167" s="27">
        <f t="shared" si="40"/>
        <v>536</v>
      </c>
      <c r="B4167" s="31">
        <v>44989</v>
      </c>
      <c r="C4167" s="31">
        <v>44854</v>
      </c>
      <c r="D4167" s="19" t="s">
        <v>1825</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57" t="s">
        <v>81</v>
      </c>
      <c r="K4167" s="51" t="str">
        <f ca="1">LeaveTracker[[#This Row],[Days]]&amp;" "&amp;LeaveTracker[[#This Row],[Type of Leave]]</f>
        <v>1 SL</v>
      </c>
      <c r="L4167" s="23">
        <f ca="1">NETWORKDAYS(LeaveTracker[[#This Row],[Start Date]],LeaveTracker[[#This Row],[End Date]],lstHolidays)</f>
        <v>1</v>
      </c>
      <c r="M4167" s="27"/>
    </row>
    <row r="4168" spans="1:13" ht="30" customHeight="1" x14ac:dyDescent="0.3">
      <c r="A4168" s="27">
        <f t="shared" si="40"/>
        <v>537</v>
      </c>
      <c r="B4168" s="31">
        <v>44989</v>
      </c>
      <c r="C4168" s="31">
        <v>44894</v>
      </c>
      <c r="D4168" s="19" t="s">
        <v>1825</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57" t="s">
        <v>81</v>
      </c>
      <c r="K4168" s="51" t="str">
        <f ca="1">LeaveTracker[[#This Row],[Days]]&amp;" "&amp;LeaveTracker[[#This Row],[Type of Leave]]</f>
        <v>3 SL</v>
      </c>
      <c r="L4168" s="23">
        <f ca="1">NETWORKDAYS(LeaveTracker[[#This Row],[Start Date]],LeaveTracker[[#This Row],[End Date]],lstHolidays)</f>
        <v>3</v>
      </c>
      <c r="M4168" s="27"/>
    </row>
    <row r="4169" spans="1:13" ht="30" customHeight="1" x14ac:dyDescent="0.3">
      <c r="A4169" s="27">
        <f t="shared" si="40"/>
        <v>538</v>
      </c>
      <c r="B4169" s="31">
        <v>44989</v>
      </c>
      <c r="C4169" s="31">
        <v>44888</v>
      </c>
      <c r="D4169" s="19" t="s">
        <v>1932</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57" t="s">
        <v>81</v>
      </c>
      <c r="K4169" s="51" t="str">
        <f ca="1">LeaveTracker[[#This Row],[Days]]&amp;" "&amp;LeaveTracker[[#This Row],[Type of Leave]]</f>
        <v>1 SL</v>
      </c>
      <c r="L4169" s="23">
        <f ca="1">NETWORKDAYS(LeaveTracker[[#This Row],[Start Date]],LeaveTracker[[#This Row],[End Date]],lstHolidays)</f>
        <v>1</v>
      </c>
      <c r="M4169" s="27"/>
    </row>
    <row r="4170" spans="1:13" ht="30" customHeight="1" x14ac:dyDescent="0.3">
      <c r="A4170" s="27">
        <f t="shared" si="40"/>
        <v>539</v>
      </c>
      <c r="B4170" s="31">
        <v>44989</v>
      </c>
      <c r="D4170" s="19" t="s">
        <v>1893</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57" t="s">
        <v>81</v>
      </c>
      <c r="K4170" s="51" t="str">
        <f ca="1">LeaveTracker[[#This Row],[Days]]&amp;" "&amp;LeaveTracker[[#This Row],[Type of Leave]]</f>
        <v>1 SL</v>
      </c>
      <c r="L4170" s="23">
        <f ca="1">NETWORKDAYS(LeaveTracker[[#This Row],[Start Date]],LeaveTracker[[#This Row],[End Date]],lstHolidays)</f>
        <v>1</v>
      </c>
      <c r="M4170" s="27"/>
    </row>
    <row r="4171" spans="1:13" ht="30" customHeight="1" x14ac:dyDescent="0.3">
      <c r="A4171" s="27">
        <f t="shared" si="40"/>
        <v>540</v>
      </c>
      <c r="B4171" s="31">
        <v>44989</v>
      </c>
      <c r="C4171" s="31">
        <v>44959</v>
      </c>
      <c r="D4171" s="19" t="s">
        <v>2100</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57" t="s">
        <v>82</v>
      </c>
      <c r="K4171" s="51" t="str">
        <f ca="1">LeaveTracker[[#This Row],[Days]]&amp;" "&amp;LeaveTracker[[#This Row],[Type of Leave]]</f>
        <v>11 VL</v>
      </c>
      <c r="L4171" s="23">
        <f ca="1">NETWORKDAYS(LeaveTracker[[#This Row],[Start Date]],LeaveTracker[[#This Row],[End Date]],lstHolidays)</f>
        <v>11</v>
      </c>
      <c r="M4171" s="27"/>
    </row>
    <row r="4172" spans="1:13" ht="30" customHeight="1" x14ac:dyDescent="0.3">
      <c r="A4172" s="27">
        <f t="shared" si="40"/>
        <v>541</v>
      </c>
      <c r="B4172" s="31">
        <v>44989</v>
      </c>
      <c r="D4172" s="19" t="s">
        <v>2100</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57" t="s">
        <v>82</v>
      </c>
      <c r="K4172" s="51" t="str">
        <f ca="1">LeaveTracker[[#This Row],[Days]]&amp;" "&amp;LeaveTracker[[#This Row],[Type of Leave]]</f>
        <v>19 VL</v>
      </c>
      <c r="L4172" s="23">
        <f ca="1">NETWORKDAYS(LeaveTracker[[#This Row],[Start Date]],LeaveTracker[[#This Row],[End Date]],lstHolidays)</f>
        <v>19</v>
      </c>
      <c r="M4172" s="27"/>
    </row>
    <row r="4173" spans="1:13" ht="30" customHeight="1" x14ac:dyDescent="0.3">
      <c r="A4173" s="27">
        <f t="shared" si="40"/>
        <v>542</v>
      </c>
      <c r="B4173" s="31">
        <v>44989</v>
      </c>
      <c r="C4173" s="31">
        <v>44950</v>
      </c>
      <c r="D4173" s="19" t="s">
        <v>1862</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57" t="s">
        <v>81</v>
      </c>
      <c r="K4173" s="51" t="str">
        <f ca="1">LeaveTracker[[#This Row],[Days]]&amp;" "&amp;LeaveTracker[[#This Row],[Type of Leave]]</f>
        <v>1 SL</v>
      </c>
      <c r="L4173" s="23">
        <f ca="1">NETWORKDAYS(LeaveTracker[[#This Row],[Start Date]],LeaveTracker[[#This Row],[End Date]],lstHolidays)</f>
        <v>1</v>
      </c>
      <c r="M4173" s="27"/>
    </row>
    <row r="4174" spans="1:13" ht="30" customHeight="1" x14ac:dyDescent="0.3">
      <c r="A4174" s="27">
        <f t="shared" si="40"/>
        <v>543</v>
      </c>
      <c r="B4174" s="31">
        <v>44989</v>
      </c>
      <c r="D4174" s="19" t="s">
        <v>1779</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57" t="s">
        <v>299</v>
      </c>
      <c r="J4174" s="43" t="s">
        <v>214</v>
      </c>
      <c r="K4174" s="51" t="str">
        <f ca="1">LeaveTracker[[#This Row],[Days]]&amp;" "&amp;LeaveTracker[[#This Row],[Type of Leave]]</f>
        <v>1 OTHER</v>
      </c>
      <c r="L4174" s="23">
        <f ca="1">NETWORKDAYS(LeaveTracker[[#This Row],[Start Date]],LeaveTracker[[#This Row],[End Date]],lstHolidays)</f>
        <v>1</v>
      </c>
      <c r="M4174" s="27"/>
    </row>
    <row r="4175" spans="1:13" ht="30" customHeight="1" x14ac:dyDescent="0.3">
      <c r="A4175" s="27">
        <f t="shared" si="40"/>
        <v>544</v>
      </c>
      <c r="B4175" s="31">
        <v>44989</v>
      </c>
      <c r="C4175" s="31">
        <v>44951</v>
      </c>
      <c r="D4175" s="19" t="s">
        <v>2138</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57" t="s">
        <v>82</v>
      </c>
      <c r="K4175" s="51" t="str">
        <f ca="1">LeaveTracker[[#This Row],[Days]]&amp;" "&amp;LeaveTracker[[#This Row],[Type of Leave]]</f>
        <v>1 VL</v>
      </c>
      <c r="L4175" s="23">
        <f ca="1">NETWORKDAYS(LeaveTracker[[#This Row],[Start Date]],LeaveTracker[[#This Row],[End Date]],lstHolidays)</f>
        <v>1</v>
      </c>
      <c r="M4175" s="27"/>
    </row>
    <row r="4176" spans="1:13" ht="30"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57" t="s">
        <v>299</v>
      </c>
      <c r="J4176" s="43" t="s">
        <v>105</v>
      </c>
      <c r="K4176" s="51" t="str">
        <f ca="1">LeaveTracker[[#This Row],[Days]]&amp;" "&amp;LeaveTracker[[#This Row],[Type of Leave]]</f>
        <v>2 OTHER</v>
      </c>
      <c r="L4176" s="23">
        <f ca="1">NETWORKDAYS(LeaveTracker[[#This Row],[Start Date]],LeaveTracker[[#This Row],[End Date]],lstHolidays)</f>
        <v>2</v>
      </c>
      <c r="M4176" s="27"/>
    </row>
    <row r="4177" spans="1:13" ht="30"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57" t="s">
        <v>299</v>
      </c>
      <c r="J4177" s="43" t="s">
        <v>105</v>
      </c>
      <c r="K4177" s="51" t="str">
        <f ca="1">LeaveTracker[[#This Row],[Days]]&amp;" "&amp;LeaveTracker[[#This Row],[Type of Leave]]</f>
        <v>1 OTHER</v>
      </c>
      <c r="L4177" s="23">
        <f ca="1">NETWORKDAYS(LeaveTracker[[#This Row],[Start Date]],LeaveTracker[[#This Row],[End Date]],lstHolidays)</f>
        <v>1</v>
      </c>
      <c r="M4177" s="27"/>
    </row>
    <row r="4178" spans="1:13" ht="30"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57" t="s">
        <v>82</v>
      </c>
      <c r="K4178" s="51" t="str">
        <f ca="1">LeaveTracker[[#This Row],[Days]]&amp;" "&amp;LeaveTracker[[#This Row],[Type of Leave]]</f>
        <v>2 VL</v>
      </c>
      <c r="L4178" s="23">
        <f ca="1">NETWORKDAYS(LeaveTracker[[#This Row],[Start Date]],LeaveTracker[[#This Row],[End Date]],lstHolidays)</f>
        <v>2</v>
      </c>
      <c r="M4178" s="27"/>
    </row>
    <row r="4179" spans="1:13" ht="30" customHeight="1" x14ac:dyDescent="0.3">
      <c r="A4179" s="27">
        <f t="shared" si="40"/>
        <v>547</v>
      </c>
      <c r="B4179" s="31">
        <v>44989</v>
      </c>
      <c r="C4179" s="31">
        <v>44964</v>
      </c>
      <c r="D4179" s="19" t="s">
        <v>673</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57" t="s">
        <v>82</v>
      </c>
      <c r="K4179" s="51" t="str">
        <f ca="1">LeaveTracker[[#This Row],[Days]]&amp;" "&amp;LeaveTracker[[#This Row],[Type of Leave]]</f>
        <v>2 VL</v>
      </c>
      <c r="L4179" s="23">
        <f ca="1">NETWORKDAYS(LeaveTracker[[#This Row],[Start Date]],LeaveTracker[[#This Row],[End Date]],lstHolidays)</f>
        <v>2</v>
      </c>
      <c r="M4179" s="27"/>
    </row>
    <row r="4180" spans="1:13" ht="30" customHeight="1" x14ac:dyDescent="0.3">
      <c r="A4180" s="27">
        <f t="shared" si="40"/>
        <v>548</v>
      </c>
      <c r="B4180" s="31">
        <v>44989</v>
      </c>
      <c r="C4180" s="31">
        <v>44973</v>
      </c>
      <c r="D4180" s="19" t="s">
        <v>1861</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57" t="s">
        <v>81</v>
      </c>
      <c r="K4180" s="51" t="str">
        <f ca="1">LeaveTracker[[#This Row],[Days]]&amp;" "&amp;LeaveTracker[[#This Row],[Type of Leave]]</f>
        <v>2 SL</v>
      </c>
      <c r="L4180" s="23">
        <f ca="1">NETWORKDAYS(LeaveTracker[[#This Row],[Start Date]],LeaveTracker[[#This Row],[End Date]],lstHolidays)</f>
        <v>2</v>
      </c>
      <c r="M4180" s="27"/>
    </row>
    <row r="4181" spans="1:13" ht="30" customHeight="1" x14ac:dyDescent="0.3">
      <c r="A4181" s="27">
        <f t="shared" si="40"/>
        <v>549</v>
      </c>
      <c r="B4181" s="31">
        <v>44989</v>
      </c>
      <c r="C4181" s="31">
        <v>44960</v>
      </c>
      <c r="D4181" s="19" t="s">
        <v>1756</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57" t="s">
        <v>82</v>
      </c>
      <c r="K4181" s="51" t="str">
        <f ca="1">LeaveTracker[[#This Row],[Days]]&amp;" "&amp;LeaveTracker[[#This Row],[Type of Leave]]</f>
        <v>4 VL</v>
      </c>
      <c r="L4181" s="23">
        <f ca="1">NETWORKDAYS(LeaveTracker[[#This Row],[Start Date]],LeaveTracker[[#This Row],[End Date]],lstHolidays)</f>
        <v>4</v>
      </c>
      <c r="M4181" s="27"/>
    </row>
    <row r="4182" spans="1:13" ht="30" customHeight="1" x14ac:dyDescent="0.3">
      <c r="A4182" s="27">
        <f t="shared" si="40"/>
        <v>550</v>
      </c>
      <c r="B4182" s="31">
        <v>44989</v>
      </c>
      <c r="D4182" s="19" t="s">
        <v>334</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57" t="s">
        <v>81</v>
      </c>
      <c r="K4182" s="51" t="str">
        <f ca="1">LeaveTracker[[#This Row],[Days]]&amp;" "&amp;LeaveTracker[[#This Row],[Type of Leave]]</f>
        <v>1 SL</v>
      </c>
      <c r="L4182" s="23">
        <f ca="1">NETWORKDAYS(LeaveTracker[[#This Row],[Start Date]],LeaveTracker[[#This Row],[End Date]],lstHolidays)</f>
        <v>1</v>
      </c>
      <c r="M4182" s="27"/>
    </row>
    <row r="4183" spans="1:13" ht="30" customHeight="1" x14ac:dyDescent="0.3">
      <c r="A4183" s="27">
        <f t="shared" si="40"/>
        <v>551</v>
      </c>
      <c r="B4183" s="31">
        <v>44989</v>
      </c>
      <c r="C4183" s="31">
        <v>44970</v>
      </c>
      <c r="D4183" s="19" t="s">
        <v>1846</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57"/>
      <c r="K4183" s="51" t="str">
        <f ca="1">LeaveTracker[[#This Row],[Days]]&amp;" "&amp;LeaveTracker[[#This Row],[Type of Leave]]</f>
        <v xml:space="preserve">1 </v>
      </c>
      <c r="L4183" s="23">
        <f ca="1">NETWORKDAYS(LeaveTracker[[#This Row],[Start Date]],LeaveTracker[[#This Row],[End Date]],lstHolidays)</f>
        <v>1</v>
      </c>
      <c r="M4183" s="27"/>
    </row>
    <row r="4184" spans="1:13" ht="30" customHeight="1" x14ac:dyDescent="0.3">
      <c r="A4184" s="27">
        <f t="shared" si="40"/>
        <v>552</v>
      </c>
      <c r="B4184" s="31">
        <v>44989</v>
      </c>
      <c r="C4184" s="31">
        <v>44952</v>
      </c>
      <c r="D4184" s="19" t="s">
        <v>732</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57" t="s">
        <v>299</v>
      </c>
      <c r="J4184" s="43" t="s">
        <v>105</v>
      </c>
      <c r="K4184" s="51" t="str">
        <f ca="1">LeaveTracker[[#This Row],[Days]]&amp;" "&amp;LeaveTracker[[#This Row],[Type of Leave]]</f>
        <v>1 OTHER</v>
      </c>
      <c r="L4184" s="23">
        <f ca="1">NETWORKDAYS(LeaveTracker[[#This Row],[Start Date]],LeaveTracker[[#This Row],[End Date]],lstHolidays)</f>
        <v>1</v>
      </c>
      <c r="M4184" s="27"/>
    </row>
    <row r="4185" spans="1:13" ht="30" customHeight="1" x14ac:dyDescent="0.3">
      <c r="A4185" s="27">
        <f t="shared" ref="A4185:A4248" si="41">A4184+1</f>
        <v>553</v>
      </c>
      <c r="B4185" s="31">
        <v>44989</v>
      </c>
      <c r="C4185" s="31">
        <v>44958</v>
      </c>
      <c r="D4185" s="19" t="s">
        <v>673</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57" t="s">
        <v>81</v>
      </c>
      <c r="K4185" s="51" t="str">
        <f ca="1">LeaveTracker[[#This Row],[Days]]&amp;" "&amp;LeaveTracker[[#This Row],[Type of Leave]]</f>
        <v>1 SL</v>
      </c>
      <c r="L4185" s="23">
        <f ca="1">NETWORKDAYS(LeaveTracker[[#This Row],[Start Date]],LeaveTracker[[#This Row],[End Date]],lstHolidays)</f>
        <v>1</v>
      </c>
      <c r="M4185" s="27"/>
    </row>
    <row r="4186" spans="1:13" ht="30" customHeight="1" x14ac:dyDescent="0.3">
      <c r="A4186" s="27">
        <f t="shared" si="41"/>
        <v>554</v>
      </c>
      <c r="B4186" s="31">
        <v>44989</v>
      </c>
      <c r="C4186" s="31">
        <v>44958</v>
      </c>
      <c r="D4186" s="19" t="s">
        <v>364</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57" t="s">
        <v>299</v>
      </c>
      <c r="J4186" s="43" t="s">
        <v>105</v>
      </c>
      <c r="K4186" s="51" t="str">
        <f ca="1">LeaveTracker[[#This Row],[Days]]&amp;" "&amp;LeaveTracker[[#This Row],[Type of Leave]]</f>
        <v>2 OTHER</v>
      </c>
      <c r="L4186" s="23">
        <f ca="1">NETWORKDAYS(LeaveTracker[[#This Row],[Start Date]],LeaveTracker[[#This Row],[End Date]],lstHolidays)</f>
        <v>2</v>
      </c>
      <c r="M4186" s="27"/>
    </row>
    <row r="4187" spans="1:13" ht="30" customHeight="1" x14ac:dyDescent="0.3">
      <c r="A4187" s="27">
        <f t="shared" si="41"/>
        <v>555</v>
      </c>
      <c r="B4187" s="31">
        <v>44989</v>
      </c>
      <c r="C4187" s="31">
        <v>44959</v>
      </c>
      <c r="D4187" s="19" t="s">
        <v>836</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57" t="s">
        <v>81</v>
      </c>
      <c r="K4187" s="51" t="str">
        <f ca="1">LeaveTracker[[#This Row],[Days]]&amp;" "&amp;LeaveTracker[[#This Row],[Type of Leave]]</f>
        <v>1 SL</v>
      </c>
      <c r="L4187" s="23">
        <f ca="1">NETWORKDAYS(LeaveTracker[[#This Row],[Start Date]],LeaveTracker[[#This Row],[End Date]],lstHolidays)</f>
        <v>1</v>
      </c>
      <c r="M4187" s="27"/>
    </row>
    <row r="4188" spans="1:13" ht="30" customHeight="1" x14ac:dyDescent="0.3">
      <c r="A4188" s="27">
        <f t="shared" si="41"/>
        <v>556</v>
      </c>
      <c r="B4188" s="31">
        <v>44989</v>
      </c>
      <c r="C4188" s="31">
        <v>44977</v>
      </c>
      <c r="D4188" s="19" t="s">
        <v>1886</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57" t="s">
        <v>81</v>
      </c>
      <c r="K4188" s="51" t="str">
        <f ca="1">LeaveTracker[[#This Row],[Days]]&amp;" "&amp;LeaveTracker[[#This Row],[Type of Leave]]</f>
        <v>1 SL</v>
      </c>
      <c r="L4188" s="23">
        <f ca="1">NETWORKDAYS(LeaveTracker[[#This Row],[Start Date]],LeaveTracker[[#This Row],[End Date]],lstHolidays)</f>
        <v>1</v>
      </c>
      <c r="M4188" s="27"/>
    </row>
    <row r="4189" spans="1:13" ht="30" customHeight="1" x14ac:dyDescent="0.3">
      <c r="A4189" s="27">
        <f t="shared" si="41"/>
        <v>557</v>
      </c>
      <c r="B4189" s="31">
        <v>44989</v>
      </c>
      <c r="C4189" s="31">
        <v>44970</v>
      </c>
      <c r="D4189" s="19" t="s">
        <v>1979</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57" t="s">
        <v>82</v>
      </c>
      <c r="K4189" s="51" t="str">
        <f ca="1">LeaveTracker[[#This Row],[Days]]&amp;" "&amp;LeaveTracker[[#This Row],[Type of Leave]]</f>
        <v>5 VL</v>
      </c>
      <c r="L4189" s="23">
        <f ca="1">NETWORKDAYS(LeaveTracker[[#This Row],[Start Date]],LeaveTracker[[#This Row],[End Date]],lstHolidays)</f>
        <v>5</v>
      </c>
      <c r="M4189" s="27"/>
    </row>
    <row r="4190" spans="1:13" ht="30" customHeight="1" x14ac:dyDescent="0.3">
      <c r="A4190" s="27">
        <f t="shared" si="41"/>
        <v>558</v>
      </c>
      <c r="B4190" s="31">
        <v>44989</v>
      </c>
      <c r="C4190" s="31">
        <v>44972</v>
      </c>
      <c r="D4190" s="19" t="s">
        <v>1886</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57" t="s">
        <v>81</v>
      </c>
      <c r="K4190" s="51" t="str">
        <f ca="1">LeaveTracker[[#This Row],[Days]]&amp;" "&amp;LeaveTracker[[#This Row],[Type of Leave]]</f>
        <v>1 SL</v>
      </c>
      <c r="L4190" s="23">
        <f ca="1">NETWORKDAYS(LeaveTracker[[#This Row],[Start Date]],LeaveTracker[[#This Row],[End Date]],lstHolidays)</f>
        <v>1</v>
      </c>
      <c r="M4190" s="27"/>
    </row>
    <row r="4191" spans="1:13" ht="30" customHeight="1" x14ac:dyDescent="0.3">
      <c r="A4191" s="27">
        <f t="shared" si="41"/>
        <v>559</v>
      </c>
      <c r="B4191" s="31">
        <v>44989</v>
      </c>
      <c r="C4191" s="31">
        <v>44972</v>
      </c>
      <c r="D4191" s="19" t="s">
        <v>1831</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57" t="s">
        <v>81</v>
      </c>
      <c r="K4191" s="51" t="str">
        <f ca="1">LeaveTracker[[#This Row],[Days]]&amp;" "&amp;LeaveTracker[[#This Row],[Type of Leave]]</f>
        <v>1 SL</v>
      </c>
      <c r="L4191" s="23">
        <f ca="1">NETWORKDAYS(LeaveTracker[[#This Row],[Start Date]],LeaveTracker[[#This Row],[End Date]],lstHolidays)</f>
        <v>1</v>
      </c>
      <c r="M4191" s="27"/>
    </row>
    <row r="4192" spans="1:13" ht="30" customHeight="1" x14ac:dyDescent="0.3">
      <c r="A4192" s="27">
        <f t="shared" si="41"/>
        <v>560</v>
      </c>
      <c r="B4192" s="31">
        <v>44989</v>
      </c>
      <c r="C4192" s="31">
        <v>44971</v>
      </c>
      <c r="D4192" s="19" t="s">
        <v>1873</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57" t="s">
        <v>81</v>
      </c>
      <c r="K4192" s="51" t="str">
        <f ca="1">LeaveTracker[[#This Row],[Days]]&amp;" "&amp;LeaveTracker[[#This Row],[Type of Leave]]</f>
        <v>1 SL</v>
      </c>
      <c r="L4192" s="23">
        <f ca="1">NETWORKDAYS(LeaveTracker[[#This Row],[Start Date]],LeaveTracker[[#This Row],[End Date]],lstHolidays)</f>
        <v>1</v>
      </c>
      <c r="M4192" s="27"/>
    </row>
    <row r="4193" spans="1:13" ht="30" customHeight="1" x14ac:dyDescent="0.3">
      <c r="A4193" s="27">
        <f t="shared" si="41"/>
        <v>561</v>
      </c>
      <c r="B4193" s="31">
        <v>44989</v>
      </c>
      <c r="C4193" s="31">
        <v>44971</v>
      </c>
      <c r="D4193" s="19" t="s">
        <v>1940</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57" t="s">
        <v>81</v>
      </c>
      <c r="K4193" s="51" t="str">
        <f ca="1">LeaveTracker[[#This Row],[Days]]&amp;" "&amp;LeaveTracker[[#This Row],[Type of Leave]]</f>
        <v>2 SL</v>
      </c>
      <c r="L4193" s="23">
        <f ca="1">NETWORKDAYS(LeaveTracker[[#This Row],[Start Date]],LeaveTracker[[#This Row],[End Date]],lstHolidays)</f>
        <v>2</v>
      </c>
      <c r="M4193" s="27"/>
    </row>
    <row r="4194" spans="1:13" ht="30" customHeight="1" x14ac:dyDescent="0.3">
      <c r="A4194" s="27">
        <f t="shared" si="41"/>
        <v>562</v>
      </c>
      <c r="B4194" s="31">
        <v>44989</v>
      </c>
      <c r="C4194" s="31">
        <v>44972</v>
      </c>
      <c r="D4194" s="19" t="s">
        <v>1926</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57" t="s">
        <v>82</v>
      </c>
      <c r="K4194" s="51" t="str">
        <f ca="1">LeaveTracker[[#This Row],[Days]]&amp;" "&amp;LeaveTracker[[#This Row],[Type of Leave]]</f>
        <v>0 VL</v>
      </c>
      <c r="L4194" s="23">
        <f ca="1">NETWORKDAYS(LeaveTracker[[#This Row],[Start Date]],LeaveTracker[[#This Row],[End Date]],lstHolidays)</f>
        <v>0</v>
      </c>
      <c r="M4194" s="27"/>
    </row>
    <row r="4195" spans="1:13" ht="30" customHeight="1" x14ac:dyDescent="0.3">
      <c r="A4195" s="27">
        <f t="shared" si="41"/>
        <v>563</v>
      </c>
      <c r="B4195" s="31">
        <v>44989</v>
      </c>
      <c r="C4195" s="31">
        <v>44977</v>
      </c>
      <c r="D4195" s="19" t="s">
        <v>1886</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57" t="s">
        <v>82</v>
      </c>
      <c r="K4195" s="51" t="str">
        <f ca="1">LeaveTracker[[#This Row],[Days]]&amp;" "&amp;LeaveTracker[[#This Row],[Type of Leave]]</f>
        <v>1 VL</v>
      </c>
      <c r="L4195" s="23">
        <f ca="1">NETWORKDAYS(LeaveTracker[[#This Row],[Start Date]],LeaveTracker[[#This Row],[End Date]],lstHolidays)</f>
        <v>1</v>
      </c>
      <c r="M4195" s="27"/>
    </row>
    <row r="4196" spans="1:13" ht="30" customHeight="1" x14ac:dyDescent="0.3">
      <c r="A4196" s="27">
        <v>563</v>
      </c>
      <c r="B4196" s="31">
        <v>44989</v>
      </c>
      <c r="C4196" s="31">
        <v>44977</v>
      </c>
      <c r="D4196" s="19" t="s">
        <v>1886</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57" t="s">
        <v>82</v>
      </c>
      <c r="K4196" s="51" t="str">
        <f ca="1">LeaveTracker[[#This Row],[Days]]&amp;" "&amp;LeaveTracker[[#This Row],[Type of Leave]]</f>
        <v>1 VL</v>
      </c>
      <c r="L4196" s="23">
        <f ca="1">NETWORKDAYS(LeaveTracker[[#This Row],[Start Date]],LeaveTracker[[#This Row],[End Date]],lstHolidays)</f>
        <v>1</v>
      </c>
      <c r="M4196" s="27"/>
    </row>
    <row r="4197" spans="1:13" ht="30" customHeight="1" x14ac:dyDescent="0.3">
      <c r="A4197" s="27">
        <v>563</v>
      </c>
      <c r="B4197" s="31">
        <v>44989</v>
      </c>
      <c r="C4197" s="31">
        <v>44977</v>
      </c>
      <c r="D4197" s="19" t="s">
        <v>1886</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57" t="s">
        <v>82</v>
      </c>
      <c r="K4197" s="51" t="str">
        <f ca="1">LeaveTracker[[#This Row],[Days]]&amp;" "&amp;LeaveTracker[[#This Row],[Type of Leave]]</f>
        <v>1 VL</v>
      </c>
      <c r="L4197" s="23">
        <f ca="1">NETWORKDAYS(LeaveTracker[[#This Row],[Start Date]],LeaveTracker[[#This Row],[End Date]],lstHolidays)</f>
        <v>1</v>
      </c>
      <c r="M4197" s="27"/>
    </row>
    <row r="4198" spans="1:13" ht="30" customHeight="1" x14ac:dyDescent="0.3">
      <c r="A4198" s="27">
        <f t="shared" si="41"/>
        <v>564</v>
      </c>
      <c r="B4198" s="31">
        <v>44989</v>
      </c>
      <c r="C4198" s="31">
        <v>44974</v>
      </c>
      <c r="D4198" s="19" t="s">
        <v>1885</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57" t="s">
        <v>81</v>
      </c>
      <c r="K4198" s="51" t="str">
        <f ca="1">LeaveTracker[[#This Row],[Days]]&amp;" "&amp;LeaveTracker[[#This Row],[Type of Leave]]</f>
        <v>1 SL</v>
      </c>
      <c r="L4198" s="23">
        <f ca="1">NETWORKDAYS(LeaveTracker[[#This Row],[Start Date]],LeaveTracker[[#This Row],[End Date]],lstHolidays)</f>
        <v>1</v>
      </c>
      <c r="M4198" s="27"/>
    </row>
    <row r="4199" spans="1:13" ht="30" customHeight="1" x14ac:dyDescent="0.3">
      <c r="A4199" s="27">
        <f t="shared" si="41"/>
        <v>565</v>
      </c>
      <c r="B4199" s="31">
        <v>44989</v>
      </c>
      <c r="C4199" s="31">
        <v>44967</v>
      </c>
      <c r="D4199" s="19" t="s">
        <v>1829</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57" t="s">
        <v>299</v>
      </c>
      <c r="J4199" s="43" t="s">
        <v>105</v>
      </c>
      <c r="K4199" s="51" t="str">
        <f ca="1">LeaveTracker[[#This Row],[Days]]&amp;" "&amp;LeaveTracker[[#This Row],[Type of Leave]]</f>
        <v>1 OTHER</v>
      </c>
      <c r="L4199" s="23">
        <f ca="1">NETWORKDAYS(LeaveTracker[[#This Row],[Start Date]],LeaveTracker[[#This Row],[End Date]],lstHolidays)</f>
        <v>1</v>
      </c>
      <c r="M4199" s="27"/>
    </row>
    <row r="4200" spans="1:13" ht="30" customHeight="1" x14ac:dyDescent="0.3">
      <c r="A4200" s="27">
        <f t="shared" si="41"/>
        <v>566</v>
      </c>
      <c r="B4200" s="31">
        <v>44989</v>
      </c>
      <c r="C4200" s="31">
        <v>44977</v>
      </c>
      <c r="D4200" s="19" t="s">
        <v>1888</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57" t="s">
        <v>81</v>
      </c>
      <c r="K4200" s="51" t="str">
        <f ca="1">LeaveTracker[[#This Row],[Days]]&amp;" "&amp;LeaveTracker[[#This Row],[Type of Leave]]</f>
        <v>1 SL</v>
      </c>
      <c r="L4200" s="23">
        <f ca="1">NETWORKDAYS(LeaveTracker[[#This Row],[Start Date]],LeaveTracker[[#This Row],[End Date]],lstHolidays)</f>
        <v>1</v>
      </c>
      <c r="M4200" s="27"/>
    </row>
    <row r="4201" spans="1:13" ht="30" customHeight="1" x14ac:dyDescent="0.3">
      <c r="A4201" s="27">
        <f t="shared" si="41"/>
        <v>567</v>
      </c>
      <c r="B4201" s="31">
        <v>44989</v>
      </c>
      <c r="C4201" s="31">
        <v>44984</v>
      </c>
      <c r="D4201" s="19" t="s">
        <v>1940</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57" t="s">
        <v>82</v>
      </c>
      <c r="K4201" s="51" t="str">
        <f ca="1">LeaveTracker[[#This Row],[Days]]&amp;" "&amp;LeaveTracker[[#This Row],[Type of Leave]]</f>
        <v>5 VL</v>
      </c>
      <c r="L4201" s="23">
        <f ca="1">NETWORKDAYS(LeaveTracker[[#This Row],[Start Date]],LeaveTracker[[#This Row],[End Date]],lstHolidays)</f>
        <v>5</v>
      </c>
      <c r="M4201" s="27"/>
    </row>
    <row r="4202" spans="1:13" ht="30" customHeight="1" x14ac:dyDescent="0.3">
      <c r="A4202" s="27">
        <f t="shared" si="41"/>
        <v>568</v>
      </c>
      <c r="B4202" s="31">
        <v>44989</v>
      </c>
      <c r="C4202" s="31">
        <v>44979</v>
      </c>
      <c r="D4202" s="19" t="s">
        <v>1940</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57" t="s">
        <v>81</v>
      </c>
      <c r="K4202" s="51" t="str">
        <f ca="1">LeaveTracker[[#This Row],[Days]]&amp;" "&amp;LeaveTracker[[#This Row],[Type of Leave]]</f>
        <v>1 SL</v>
      </c>
      <c r="L4202" s="23">
        <f ca="1">NETWORKDAYS(LeaveTracker[[#This Row],[Start Date]],LeaveTracker[[#This Row],[End Date]],lstHolidays)</f>
        <v>1</v>
      </c>
      <c r="M4202" s="27"/>
    </row>
    <row r="4203" spans="1:13" ht="30" customHeight="1" x14ac:dyDescent="0.3">
      <c r="A4203" s="27">
        <f t="shared" si="41"/>
        <v>569</v>
      </c>
      <c r="B4203" s="31">
        <v>44989</v>
      </c>
      <c r="C4203" s="31">
        <v>44980</v>
      </c>
      <c r="D4203" s="19" t="s">
        <v>1829</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57" t="s">
        <v>299</v>
      </c>
      <c r="J4203" s="43" t="s">
        <v>105</v>
      </c>
      <c r="K4203" s="51" t="str">
        <f ca="1">LeaveTracker[[#This Row],[Days]]&amp;" "&amp;LeaveTracker[[#This Row],[Type of Leave]]</f>
        <v>1 OTHER</v>
      </c>
      <c r="L4203" s="23">
        <f ca="1">NETWORKDAYS(LeaveTracker[[#This Row],[Start Date]],LeaveTracker[[#This Row],[End Date]],lstHolidays)</f>
        <v>1</v>
      </c>
      <c r="M4203" s="27"/>
    </row>
    <row r="4204" spans="1:13" ht="30" customHeight="1" x14ac:dyDescent="0.3">
      <c r="A4204" s="27">
        <f t="shared" si="41"/>
        <v>570</v>
      </c>
      <c r="B4204" s="31">
        <v>44989</v>
      </c>
      <c r="C4204" s="31">
        <v>44980</v>
      </c>
      <c r="D4204" s="19" t="s">
        <v>1873</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57" t="s">
        <v>81</v>
      </c>
      <c r="K4204" s="51" t="str">
        <f ca="1">LeaveTracker[[#This Row],[Days]]&amp;" "&amp;LeaveTracker[[#This Row],[Type of Leave]]</f>
        <v>1 SL</v>
      </c>
      <c r="L4204" s="23">
        <f ca="1">NETWORKDAYS(LeaveTracker[[#This Row],[Start Date]],LeaveTracker[[#This Row],[End Date]],lstHolidays)</f>
        <v>1</v>
      </c>
      <c r="M4204" s="27"/>
    </row>
    <row r="4205" spans="1:13" ht="30" customHeight="1" x14ac:dyDescent="0.3">
      <c r="A4205" s="27">
        <v>570</v>
      </c>
      <c r="B4205" s="31">
        <v>44989</v>
      </c>
      <c r="C4205" s="31">
        <v>44980</v>
      </c>
      <c r="D4205" s="19" t="s">
        <v>1873</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57" t="s">
        <v>81</v>
      </c>
      <c r="K4205" s="51" t="str">
        <f ca="1">LeaveTracker[[#This Row],[Days]]&amp;" "&amp;LeaveTracker[[#This Row],[Type of Leave]]</f>
        <v>1 SL</v>
      </c>
      <c r="L4205" s="23">
        <f ca="1">NETWORKDAYS(LeaveTracker[[#This Row],[Start Date]],LeaveTracker[[#This Row],[End Date]],lstHolidays)</f>
        <v>1</v>
      </c>
      <c r="M4205" s="27"/>
    </row>
    <row r="4206" spans="1:13" ht="30" customHeight="1" x14ac:dyDescent="0.3">
      <c r="A4206" s="27">
        <f t="shared" si="41"/>
        <v>571</v>
      </c>
      <c r="B4206" s="31">
        <v>44989</v>
      </c>
      <c r="C4206" s="31">
        <v>44938</v>
      </c>
      <c r="D4206" s="19" t="s">
        <v>1827</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57" t="s">
        <v>81</v>
      </c>
      <c r="K4206" s="51" t="str">
        <f ca="1">LeaveTracker[[#This Row],[Days]]&amp;" "&amp;LeaveTracker[[#This Row],[Type of Leave]]</f>
        <v>2 SL</v>
      </c>
      <c r="L4206" s="23">
        <f ca="1">NETWORKDAYS(LeaveTracker[[#This Row],[Start Date]],LeaveTracker[[#This Row],[End Date]],lstHolidays)</f>
        <v>2</v>
      </c>
      <c r="M4206" s="27"/>
    </row>
    <row r="4207" spans="1:13" ht="30" customHeight="1" x14ac:dyDescent="0.3">
      <c r="A4207" s="27">
        <f t="shared" si="41"/>
        <v>572</v>
      </c>
      <c r="B4207" s="31">
        <v>44989</v>
      </c>
      <c r="C4207" s="31">
        <v>44960</v>
      </c>
      <c r="D4207" s="19" t="s">
        <v>1827</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57" t="s">
        <v>82</v>
      </c>
      <c r="K4207" s="51" t="str">
        <f ca="1">LeaveTracker[[#This Row],[Days]]&amp;" "&amp;LeaveTracker[[#This Row],[Type of Leave]]</f>
        <v>2 VL</v>
      </c>
      <c r="L4207" s="23">
        <f ca="1">NETWORKDAYS(LeaveTracker[[#This Row],[Start Date]],LeaveTracker[[#This Row],[End Date]],lstHolidays)</f>
        <v>2</v>
      </c>
      <c r="M4207" s="27"/>
    </row>
    <row r="4208" spans="1:13" ht="30" customHeight="1" x14ac:dyDescent="0.3">
      <c r="A4208" s="27">
        <f t="shared" si="41"/>
        <v>573</v>
      </c>
      <c r="B4208" s="31">
        <v>44989</v>
      </c>
      <c r="C4208" s="31">
        <v>44917</v>
      </c>
      <c r="D4208" s="19" t="s">
        <v>1827</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57" t="s">
        <v>81</v>
      </c>
      <c r="K4208" s="51" t="str">
        <f ca="1">LeaveTracker[[#This Row],[Days]]&amp;" "&amp;LeaveTracker[[#This Row],[Type of Leave]]</f>
        <v>1 SL</v>
      </c>
      <c r="L4208" s="23">
        <f ca="1">NETWORKDAYS(LeaveTracker[[#This Row],[Start Date]],LeaveTracker[[#This Row],[End Date]],lstHolidays)</f>
        <v>1</v>
      </c>
      <c r="M4208" s="27"/>
    </row>
    <row r="4209" spans="1:13" ht="30" customHeight="1" x14ac:dyDescent="0.3">
      <c r="A4209" s="27">
        <f t="shared" si="41"/>
        <v>574</v>
      </c>
      <c r="B4209" s="31">
        <v>44989</v>
      </c>
      <c r="C4209" s="31">
        <v>44949</v>
      </c>
      <c r="D4209" s="19" t="s">
        <v>1873</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57" t="s">
        <v>81</v>
      </c>
      <c r="K4209" s="51" t="str">
        <f>LeaveTracker[[#This Row],[Days]]&amp;" "&amp;LeaveTracker[[#This Row],[Type of Leave]]</f>
        <v>3 SL</v>
      </c>
      <c r="L4209" s="23">
        <v>3</v>
      </c>
      <c r="M4209" s="27"/>
    </row>
    <row r="4210" spans="1:13" ht="30" customHeight="1" x14ac:dyDescent="0.3">
      <c r="A4210" s="27">
        <f t="shared" si="41"/>
        <v>575</v>
      </c>
      <c r="B4210" s="31">
        <v>44989</v>
      </c>
      <c r="C4210" s="31">
        <v>44950</v>
      </c>
      <c r="D4210" s="19" t="s">
        <v>1885</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57" t="s">
        <v>81</v>
      </c>
      <c r="K4210" s="51" t="str">
        <f ca="1">LeaveTracker[[#This Row],[Days]]&amp;" "&amp;LeaveTracker[[#This Row],[Type of Leave]]</f>
        <v>1 SL</v>
      </c>
      <c r="L4210" s="23">
        <f ca="1">NETWORKDAYS(LeaveTracker[[#This Row],[Start Date]],LeaveTracker[[#This Row],[End Date]],lstHolidays)</f>
        <v>1</v>
      </c>
      <c r="M4210" s="27"/>
    </row>
    <row r="4211" spans="1:13" ht="30" customHeight="1" x14ac:dyDescent="0.3">
      <c r="A4211" s="27">
        <v>575</v>
      </c>
      <c r="B4211" s="31">
        <v>44989</v>
      </c>
      <c r="C4211" s="31">
        <v>44950</v>
      </c>
      <c r="D4211" s="19" t="s">
        <v>1885</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57" t="s">
        <v>81</v>
      </c>
      <c r="K4211" s="51" t="str">
        <f ca="1">LeaveTracker[[#This Row],[Days]]&amp;" "&amp;LeaveTracker[[#This Row],[Type of Leave]]</f>
        <v>1 SL</v>
      </c>
      <c r="L4211" s="23">
        <f ca="1">NETWORKDAYS(LeaveTracker[[#This Row],[Start Date]],LeaveTracker[[#This Row],[End Date]],lstHolidays)</f>
        <v>1</v>
      </c>
      <c r="M4211" s="27"/>
    </row>
    <row r="4212" spans="1:13" ht="30" customHeight="1" x14ac:dyDescent="0.3">
      <c r="A4212" s="27">
        <f t="shared" si="41"/>
        <v>576</v>
      </c>
      <c r="B4212" s="31">
        <v>44989</v>
      </c>
      <c r="C4212" s="31">
        <v>44942</v>
      </c>
      <c r="D4212" s="19" t="s">
        <v>1885</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57" t="s">
        <v>82</v>
      </c>
      <c r="K4212" s="51" t="str">
        <f ca="1">LeaveTracker[[#This Row],[Days]]&amp;" "&amp;LeaveTracker[[#This Row],[Type of Leave]]</f>
        <v>2 VL</v>
      </c>
      <c r="L4212" s="23">
        <f ca="1">NETWORKDAYS(LeaveTracker[[#This Row],[Start Date]],LeaveTracker[[#This Row],[End Date]],lstHolidays)</f>
        <v>2</v>
      </c>
      <c r="M4212" s="27"/>
    </row>
    <row r="4213" spans="1:13" ht="30" customHeight="1" x14ac:dyDescent="0.3">
      <c r="A4213" s="27">
        <f t="shared" si="41"/>
        <v>577</v>
      </c>
      <c r="B4213" s="31">
        <v>44989</v>
      </c>
      <c r="C4213" s="31">
        <v>44935</v>
      </c>
      <c r="D4213" s="19" t="s">
        <v>1873</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57" t="s">
        <v>81</v>
      </c>
      <c r="K4213" s="51" t="str">
        <f ca="1">LeaveTracker[[#This Row],[Days]]&amp;" "&amp;LeaveTracker[[#This Row],[Type of Leave]]</f>
        <v>1 SL</v>
      </c>
      <c r="L4213" s="23">
        <f ca="1">NETWORKDAYS(LeaveTracker[[#This Row],[Start Date]],LeaveTracker[[#This Row],[End Date]],lstHolidays)</f>
        <v>1</v>
      </c>
      <c r="M4213" s="27"/>
    </row>
    <row r="4214" spans="1:13" ht="30" customHeight="1" x14ac:dyDescent="0.3">
      <c r="A4214" s="27">
        <f t="shared" si="41"/>
        <v>578</v>
      </c>
      <c r="B4214" s="31">
        <v>44989</v>
      </c>
      <c r="C4214" s="31">
        <v>44951</v>
      </c>
      <c r="D4214" s="19" t="s">
        <v>1829</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57" t="s">
        <v>81</v>
      </c>
      <c r="K4214" s="51" t="str">
        <f ca="1">LeaveTracker[[#This Row],[Days]]&amp;" "&amp;LeaveTracker[[#This Row],[Type of Leave]]</f>
        <v>1 SL</v>
      </c>
      <c r="L4214" s="23">
        <f ca="1">NETWORKDAYS(LeaveTracker[[#This Row],[Start Date]],LeaveTracker[[#This Row],[End Date]],lstHolidays)</f>
        <v>1</v>
      </c>
      <c r="M4214" s="27"/>
    </row>
    <row r="4215" spans="1:13" ht="30" customHeight="1" x14ac:dyDescent="0.3">
      <c r="A4215" s="27">
        <v>578</v>
      </c>
      <c r="B4215" s="31">
        <v>44989</v>
      </c>
      <c r="C4215" s="31">
        <v>44951</v>
      </c>
      <c r="D4215" s="19" t="s">
        <v>1829</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57" t="s">
        <v>81</v>
      </c>
      <c r="K4215" s="51" t="str">
        <f ca="1">LeaveTracker[[#This Row],[Days]]&amp;" "&amp;LeaveTracker[[#This Row],[Type of Leave]]</f>
        <v>1 SL</v>
      </c>
      <c r="L4215" s="23">
        <f ca="1">NETWORKDAYS(LeaveTracker[[#This Row],[Start Date]],LeaveTracker[[#This Row],[End Date]],lstHolidays)</f>
        <v>1</v>
      </c>
      <c r="M4215" s="27"/>
    </row>
    <row r="4216" spans="1:13" ht="30" customHeight="1" x14ac:dyDescent="0.3">
      <c r="A4216" s="27">
        <f t="shared" si="41"/>
        <v>579</v>
      </c>
      <c r="B4216" s="31">
        <v>44989</v>
      </c>
      <c r="C4216" s="31">
        <v>44937</v>
      </c>
      <c r="D4216" s="19" t="s">
        <v>1908</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57" t="s">
        <v>81</v>
      </c>
      <c r="K4216" s="51" t="str">
        <f ca="1">LeaveTracker[[#This Row],[Days]]&amp;" "&amp;LeaveTracker[[#This Row],[Type of Leave]]</f>
        <v>1 SL</v>
      </c>
      <c r="L4216" s="23">
        <f ca="1">NETWORKDAYS(LeaveTracker[[#This Row],[Start Date]],LeaveTracker[[#This Row],[End Date]],lstHolidays)</f>
        <v>1</v>
      </c>
      <c r="M4216" s="27"/>
    </row>
    <row r="4217" spans="1:13" ht="30" customHeight="1" x14ac:dyDescent="0.3">
      <c r="A4217" s="27">
        <f t="shared" si="41"/>
        <v>580</v>
      </c>
      <c r="B4217" s="31">
        <v>44989</v>
      </c>
      <c r="C4217" s="31">
        <v>44957</v>
      </c>
      <c r="D4217" s="19" t="s">
        <v>1908</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57" t="s">
        <v>81</v>
      </c>
      <c r="K4217" s="51" t="str">
        <f ca="1">LeaveTracker[[#This Row],[Days]]&amp;" "&amp;LeaveTracker[[#This Row],[Type of Leave]]</f>
        <v>2 SL</v>
      </c>
      <c r="L4217" s="23">
        <f ca="1">NETWORKDAYS(LeaveTracker[[#This Row],[Start Date]],LeaveTracker[[#This Row],[End Date]],lstHolidays)</f>
        <v>2</v>
      </c>
      <c r="M4217" s="27"/>
    </row>
    <row r="4218" spans="1:13" ht="30" customHeight="1" x14ac:dyDescent="0.3">
      <c r="A4218" s="27">
        <f t="shared" si="41"/>
        <v>581</v>
      </c>
      <c r="B4218" s="31">
        <v>44989</v>
      </c>
      <c r="C4218" s="31">
        <v>44966</v>
      </c>
      <c r="D4218" s="19" t="s">
        <v>479</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57" t="s">
        <v>81</v>
      </c>
      <c r="K4218" s="51" t="str">
        <f ca="1">LeaveTracker[[#This Row],[Days]]&amp;" "&amp;LeaveTracker[[#This Row],[Type of Leave]]</f>
        <v>1 SL</v>
      </c>
      <c r="L4218" s="23">
        <f ca="1">NETWORKDAYS(LeaveTracker[[#This Row],[Start Date]],LeaveTracker[[#This Row],[End Date]],lstHolidays)</f>
        <v>1</v>
      </c>
      <c r="M4218" s="27"/>
    </row>
    <row r="4219" spans="1:13" ht="30"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57" t="s">
        <v>299</v>
      </c>
      <c r="J4219" s="43" t="s">
        <v>105</v>
      </c>
      <c r="K4219" s="51" t="str">
        <f ca="1">LeaveTracker[[#This Row],[Days]]&amp;" "&amp;LeaveTracker[[#This Row],[Type of Leave]]</f>
        <v>3 OTHER</v>
      </c>
      <c r="L4219" s="23">
        <f ca="1">NETWORKDAYS(LeaveTracker[[#This Row],[Start Date]],LeaveTracker[[#This Row],[End Date]],lstHolidays)</f>
        <v>3</v>
      </c>
      <c r="M4219" s="27"/>
    </row>
    <row r="4220" spans="1:13" ht="30" customHeight="1" x14ac:dyDescent="0.3">
      <c r="A4220" s="27">
        <f t="shared" si="41"/>
        <v>583</v>
      </c>
      <c r="B4220" s="31">
        <v>44989</v>
      </c>
      <c r="C4220" s="31">
        <v>44965</v>
      </c>
      <c r="D4220" s="19" t="s">
        <v>1100</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57" t="s">
        <v>82</v>
      </c>
      <c r="K4220" s="51" t="str">
        <f ca="1">LeaveTracker[[#This Row],[Days]]&amp;" "&amp;LeaveTracker[[#This Row],[Type of Leave]]</f>
        <v>1 VL</v>
      </c>
      <c r="L4220" s="23">
        <f ca="1">NETWORKDAYS(LeaveTracker[[#This Row],[Start Date]],LeaveTracker[[#This Row],[End Date]],lstHolidays)</f>
        <v>1</v>
      </c>
      <c r="M4220" s="27"/>
    </row>
    <row r="4221" spans="1:13" ht="30" customHeight="1" x14ac:dyDescent="0.3">
      <c r="A4221" s="27">
        <f t="shared" si="41"/>
        <v>584</v>
      </c>
      <c r="B4221" s="31">
        <v>44989</v>
      </c>
      <c r="C4221" s="31">
        <v>44964</v>
      </c>
      <c r="D4221" s="19" t="s">
        <v>1287</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57" t="s">
        <v>299</v>
      </c>
      <c r="J4221" s="43" t="s">
        <v>105</v>
      </c>
      <c r="K4221" s="51" t="str">
        <f ca="1">LeaveTracker[[#This Row],[Days]]&amp;" "&amp;LeaveTracker[[#This Row],[Type of Leave]]</f>
        <v>1 OTHER</v>
      </c>
      <c r="L4221" s="23">
        <f ca="1">NETWORKDAYS(LeaveTracker[[#This Row],[Start Date]],LeaveTracker[[#This Row],[End Date]],lstHolidays)</f>
        <v>1</v>
      </c>
      <c r="M4221" s="27"/>
    </row>
    <row r="4222" spans="1:13" ht="30" customHeight="1" x14ac:dyDescent="0.3">
      <c r="A4222" s="27">
        <f t="shared" si="41"/>
        <v>585</v>
      </c>
      <c r="B4222" s="31">
        <v>44989</v>
      </c>
      <c r="C4222" s="31">
        <v>44922</v>
      </c>
      <c r="D4222" s="19" t="s">
        <v>712</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57" t="s">
        <v>81</v>
      </c>
      <c r="K4222" s="51" t="str">
        <f ca="1">LeaveTracker[[#This Row],[Days]]&amp;" "&amp;LeaveTracker[[#This Row],[Type of Leave]]</f>
        <v>3 SL</v>
      </c>
      <c r="L4222" s="23">
        <f ca="1">NETWORKDAYS(LeaveTracker[[#This Row],[Start Date]],LeaveTracker[[#This Row],[End Date]],lstHolidays)</f>
        <v>3</v>
      </c>
      <c r="M4222" s="27"/>
    </row>
    <row r="4223" spans="1:13" ht="30"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57" t="s">
        <v>81</v>
      </c>
      <c r="K4223" s="51" t="str">
        <f ca="1">LeaveTracker[[#This Row],[Days]]&amp;" "&amp;LeaveTracker[[#This Row],[Type of Leave]]</f>
        <v>0 SL</v>
      </c>
      <c r="L4223" s="23">
        <f ca="1">NETWORKDAYS(LeaveTracker[[#This Row],[Start Date]],LeaveTracker[[#This Row],[End Date]],lstHolidays)</f>
        <v>0</v>
      </c>
      <c r="M4223" s="27"/>
    </row>
    <row r="4224" spans="1:13" ht="30"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57" t="s">
        <v>81</v>
      </c>
      <c r="K4224" s="51" t="str">
        <f ca="1">LeaveTracker[[#This Row],[Days]]&amp;" "&amp;LeaveTracker[[#This Row],[Type of Leave]]</f>
        <v>1 SL</v>
      </c>
      <c r="L4224" s="23">
        <f ca="1">NETWORKDAYS(LeaveTracker[[#This Row],[Start Date]],LeaveTracker[[#This Row],[End Date]],lstHolidays)</f>
        <v>1</v>
      </c>
      <c r="M4224" s="27"/>
    </row>
    <row r="4225" spans="1:13" ht="30"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57" t="s">
        <v>81</v>
      </c>
      <c r="K4225" s="51" t="str">
        <f ca="1">LeaveTracker[[#This Row],[Days]]&amp;" "&amp;LeaveTracker[[#This Row],[Type of Leave]]</f>
        <v>0 SL</v>
      </c>
      <c r="L4225" s="23">
        <f ca="1">NETWORKDAYS(LeaveTracker[[#This Row],[Start Date]],LeaveTracker[[#This Row],[End Date]],lstHolidays)</f>
        <v>0</v>
      </c>
      <c r="M4225" s="27"/>
    </row>
    <row r="4226" spans="1:13" ht="30" customHeight="1" x14ac:dyDescent="0.3">
      <c r="A4226" s="27">
        <f t="shared" si="41"/>
        <v>587</v>
      </c>
      <c r="B4226" s="31">
        <v>44989</v>
      </c>
      <c r="C4226" s="31">
        <v>44936</v>
      </c>
      <c r="D4226" s="19" t="s">
        <v>710</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57" t="s">
        <v>82</v>
      </c>
      <c r="K4226" s="51" t="str">
        <f ca="1">LeaveTracker[[#This Row],[Days]]&amp;" "&amp;LeaveTracker[[#This Row],[Type of Leave]]</f>
        <v>3 VL</v>
      </c>
      <c r="L4226" s="23">
        <f ca="1">NETWORKDAYS(LeaveTracker[[#This Row],[Start Date]],LeaveTracker[[#This Row],[End Date]],lstHolidays)</f>
        <v>3</v>
      </c>
      <c r="M4226" s="27"/>
    </row>
    <row r="4227" spans="1:13" ht="30" customHeight="1" x14ac:dyDescent="0.3">
      <c r="A4227" s="27">
        <f t="shared" si="41"/>
        <v>588</v>
      </c>
      <c r="B4227" s="31">
        <v>44989</v>
      </c>
      <c r="C4227" s="31">
        <v>44943</v>
      </c>
      <c r="D4227" s="19" t="s">
        <v>384</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57" t="s">
        <v>299</v>
      </c>
      <c r="J4227" s="43" t="s">
        <v>158</v>
      </c>
      <c r="K4227" s="51" t="str">
        <f ca="1">LeaveTracker[[#This Row],[Days]]&amp;" "&amp;LeaveTracker[[#This Row],[Type of Leave]]</f>
        <v>1 OTHER</v>
      </c>
      <c r="L4227" s="23">
        <f ca="1">NETWORKDAYS(LeaveTracker[[#This Row],[Start Date]],LeaveTracker[[#This Row],[End Date]],lstHolidays)</f>
        <v>1</v>
      </c>
      <c r="M4227" s="27"/>
    </row>
    <row r="4228" spans="1:13" ht="30" customHeight="1" x14ac:dyDescent="0.3">
      <c r="A4228" s="27">
        <f t="shared" si="41"/>
        <v>589</v>
      </c>
      <c r="B4228" s="31">
        <v>44989</v>
      </c>
      <c r="C4228" s="31">
        <v>44944</v>
      </c>
      <c r="D4228" s="19" t="s">
        <v>1047</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57" t="s">
        <v>82</v>
      </c>
      <c r="K4228" s="51" t="str">
        <f ca="1">LeaveTracker[[#This Row],[Days]]&amp;" "&amp;LeaveTracker[[#This Row],[Type of Leave]]</f>
        <v>3 VL</v>
      </c>
      <c r="L4228" s="23">
        <f ca="1">NETWORKDAYS(LeaveTracker[[#This Row],[Start Date]],LeaveTracker[[#This Row],[End Date]],lstHolidays)</f>
        <v>3</v>
      </c>
      <c r="M4228" s="27"/>
    </row>
    <row r="4229" spans="1:13" ht="30" customHeight="1" x14ac:dyDescent="0.3">
      <c r="A4229" s="27">
        <f t="shared" si="41"/>
        <v>590</v>
      </c>
      <c r="B4229" s="31">
        <v>44989</v>
      </c>
      <c r="C4229" s="31">
        <v>44943</v>
      </c>
      <c r="D4229" s="19" t="s">
        <v>384</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57" t="s">
        <v>82</v>
      </c>
      <c r="K4229" s="51" t="str">
        <f ca="1">LeaveTracker[[#This Row],[Days]]&amp;" "&amp;LeaveTracker[[#This Row],[Type of Leave]]</f>
        <v>1 VL</v>
      </c>
      <c r="L4229" s="23">
        <f ca="1">NETWORKDAYS(LeaveTracker[[#This Row],[Start Date]],LeaveTracker[[#This Row],[End Date]],lstHolidays)</f>
        <v>1</v>
      </c>
      <c r="M4229" s="27"/>
    </row>
    <row r="4230" spans="1:13" ht="30" customHeight="1" x14ac:dyDescent="0.3">
      <c r="A4230" s="27">
        <f t="shared" si="41"/>
        <v>591</v>
      </c>
      <c r="B4230" s="31">
        <v>44989</v>
      </c>
      <c r="C4230" s="31">
        <v>44949</v>
      </c>
      <c r="D4230" s="19" t="s">
        <v>775</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57" t="s">
        <v>82</v>
      </c>
      <c r="K4230" s="51" t="str">
        <f ca="1">LeaveTracker[[#This Row],[Days]]&amp;" "&amp;LeaveTracker[[#This Row],[Type of Leave]]</f>
        <v>3 VL</v>
      </c>
      <c r="L4230" s="23">
        <f ca="1">NETWORKDAYS(LeaveTracker[[#This Row],[Start Date]],LeaveTracker[[#This Row],[End Date]],lstHolidays)</f>
        <v>3</v>
      </c>
      <c r="M4230" s="27"/>
    </row>
    <row r="4231" spans="1:13" ht="30" customHeight="1" x14ac:dyDescent="0.3">
      <c r="A4231" s="27">
        <f t="shared" si="41"/>
        <v>592</v>
      </c>
      <c r="B4231" s="31">
        <v>44992</v>
      </c>
      <c r="C4231" s="31">
        <v>45250</v>
      </c>
      <c r="D4231" s="19" t="s">
        <v>2168</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57" t="s">
        <v>81</v>
      </c>
      <c r="K4231" s="51" t="str">
        <f ca="1">LeaveTracker[[#This Row],[Days]]&amp;" "&amp;LeaveTracker[[#This Row],[Type of Leave]]</f>
        <v>3 SL</v>
      </c>
      <c r="L4231" s="23">
        <f ca="1">NETWORKDAYS(LeaveTracker[[#This Row],[Start Date]],LeaveTracker[[#This Row],[End Date]],lstHolidays)</f>
        <v>3</v>
      </c>
      <c r="M4231" s="27"/>
    </row>
    <row r="4232" spans="1:13" ht="30" customHeight="1" x14ac:dyDescent="0.3">
      <c r="A4232" s="27">
        <f t="shared" si="41"/>
        <v>593</v>
      </c>
      <c r="B4232" s="31">
        <v>44992</v>
      </c>
      <c r="C4232" s="31">
        <v>44977</v>
      </c>
      <c r="D4232" s="19" t="s">
        <v>874</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57" t="s">
        <v>299</v>
      </c>
      <c r="J4232" s="43" t="s">
        <v>105</v>
      </c>
      <c r="K4232" s="51" t="str">
        <f ca="1">LeaveTracker[[#This Row],[Days]]&amp;" "&amp;LeaveTracker[[#This Row],[Type of Leave]]</f>
        <v>1 OTHER</v>
      </c>
      <c r="L4232" s="23">
        <f ca="1">NETWORKDAYS(LeaveTracker[[#This Row],[Start Date]],LeaveTracker[[#This Row],[End Date]],lstHolidays)</f>
        <v>1</v>
      </c>
      <c r="M4232" s="27"/>
    </row>
    <row r="4233" spans="1:13" ht="30" customHeight="1" x14ac:dyDescent="0.3">
      <c r="A4233" s="27">
        <f t="shared" si="41"/>
        <v>594</v>
      </c>
      <c r="B4233" s="31">
        <v>44992</v>
      </c>
      <c r="C4233" s="31">
        <v>44978</v>
      </c>
      <c r="D4233" s="19" t="s">
        <v>866</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57" t="s">
        <v>81</v>
      </c>
      <c r="K4233" s="51" t="str">
        <f ca="1">LeaveTracker[[#This Row],[Days]]&amp;" "&amp;LeaveTracker[[#This Row],[Type of Leave]]</f>
        <v>1 SL</v>
      </c>
      <c r="L4233" s="23">
        <f ca="1">NETWORKDAYS(LeaveTracker[[#This Row],[Start Date]],LeaveTracker[[#This Row],[End Date]],lstHolidays)</f>
        <v>1</v>
      </c>
      <c r="M4233" s="27"/>
    </row>
    <row r="4234" spans="1:13" ht="30" customHeight="1" x14ac:dyDescent="0.3">
      <c r="A4234" s="27">
        <f t="shared" si="41"/>
        <v>595</v>
      </c>
      <c r="B4234" s="31">
        <v>44992</v>
      </c>
      <c r="C4234" s="31">
        <v>44978</v>
      </c>
      <c r="D4234" s="19" t="s">
        <v>871</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57" t="s">
        <v>82</v>
      </c>
      <c r="K4234" s="51" t="str">
        <f ca="1">LeaveTracker[[#This Row],[Days]]&amp;" "&amp;LeaveTracker[[#This Row],[Type of Leave]]</f>
        <v>2 VL</v>
      </c>
      <c r="L4234" s="23">
        <f ca="1">NETWORKDAYS(LeaveTracker[[#This Row],[Start Date]],LeaveTracker[[#This Row],[End Date]],lstHolidays)</f>
        <v>2</v>
      </c>
      <c r="M4234" s="27"/>
    </row>
    <row r="4235" spans="1:13" ht="30" customHeight="1" x14ac:dyDescent="0.3">
      <c r="A4235" s="27">
        <f t="shared" si="41"/>
        <v>596</v>
      </c>
      <c r="B4235" s="31">
        <v>44992</v>
      </c>
      <c r="C4235" s="31">
        <v>44984</v>
      </c>
      <c r="D4235" s="19" t="s">
        <v>871</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57" t="s">
        <v>299</v>
      </c>
      <c r="J4235" s="43" t="s">
        <v>105</v>
      </c>
      <c r="K4235" s="51" t="str">
        <f ca="1">LeaveTracker[[#This Row],[Days]]&amp;" "&amp;LeaveTracker[[#This Row],[Type of Leave]]</f>
        <v>1 OTHER</v>
      </c>
      <c r="L4235" s="23">
        <f ca="1">NETWORKDAYS(LeaveTracker[[#This Row],[Start Date]],LeaveTracker[[#This Row],[End Date]],lstHolidays)</f>
        <v>1</v>
      </c>
      <c r="M4235" s="27"/>
    </row>
    <row r="4236" spans="1:13" ht="30" customHeight="1" x14ac:dyDescent="0.3">
      <c r="A4236" s="27">
        <f t="shared" si="41"/>
        <v>597</v>
      </c>
      <c r="B4236" s="31">
        <v>44992</v>
      </c>
      <c r="C4236" s="31">
        <v>44979</v>
      </c>
      <c r="D4236" s="19" t="s">
        <v>779</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57" t="s">
        <v>299</v>
      </c>
      <c r="J4236" s="43" t="s">
        <v>105</v>
      </c>
      <c r="K4236" s="51" t="str">
        <f ca="1">LeaveTracker[[#This Row],[Days]]&amp;" "&amp;LeaveTracker[[#This Row],[Type of Leave]]</f>
        <v>1 OTHER</v>
      </c>
      <c r="L4236" s="23">
        <f ca="1">NETWORKDAYS(LeaveTracker[[#This Row],[Start Date]],LeaveTracker[[#This Row],[End Date]],lstHolidays)</f>
        <v>1</v>
      </c>
      <c r="M4236" s="27"/>
    </row>
    <row r="4237" spans="1:13" ht="30" customHeight="1" x14ac:dyDescent="0.3">
      <c r="A4237" s="27">
        <f t="shared" si="41"/>
        <v>598</v>
      </c>
      <c r="B4237" s="31">
        <v>44992</v>
      </c>
      <c r="C4237" s="31">
        <v>44979</v>
      </c>
      <c r="D4237" s="19" t="s">
        <v>617</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57" t="s">
        <v>81</v>
      </c>
      <c r="K4237" s="51" t="str">
        <f ca="1">LeaveTracker[[#This Row],[Days]]&amp;" "&amp;LeaveTracker[[#This Row],[Type of Leave]]</f>
        <v>2 SL</v>
      </c>
      <c r="L4237" s="23">
        <f ca="1">NETWORKDAYS(LeaveTracker[[#This Row],[Start Date]],LeaveTracker[[#This Row],[End Date]],lstHolidays)</f>
        <v>2</v>
      </c>
      <c r="M4237" s="27"/>
    </row>
    <row r="4238" spans="1:13" ht="30" customHeight="1" x14ac:dyDescent="0.3">
      <c r="A4238" s="27">
        <f t="shared" si="41"/>
        <v>599</v>
      </c>
      <c r="B4238" s="31">
        <v>44992</v>
      </c>
      <c r="C4238" s="31">
        <v>44965</v>
      </c>
      <c r="D4238" s="19" t="s">
        <v>626</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57" t="s">
        <v>82</v>
      </c>
      <c r="K4238" s="51" t="str">
        <f ca="1">LeaveTracker[[#This Row],[Days]]&amp;" "&amp;LeaveTracker[[#This Row],[Type of Leave]]</f>
        <v>1 VL</v>
      </c>
      <c r="L4238" s="23">
        <f ca="1">NETWORKDAYS(LeaveTracker[[#This Row],[Start Date]],LeaveTracker[[#This Row],[End Date]],lstHolidays)</f>
        <v>1</v>
      </c>
      <c r="M4238" s="27"/>
    </row>
    <row r="4239" spans="1:13" ht="30" customHeight="1" x14ac:dyDescent="0.3">
      <c r="A4239" s="27">
        <f t="shared" si="41"/>
        <v>600</v>
      </c>
      <c r="B4239" s="31">
        <v>44992</v>
      </c>
      <c r="C4239" s="31">
        <v>44817</v>
      </c>
      <c r="D4239" s="19" t="s">
        <v>2172</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57" t="s">
        <v>82</v>
      </c>
      <c r="K4239" s="51" t="str">
        <f ca="1">LeaveTracker[[#This Row],[Days]]&amp;" "&amp;LeaveTracker[[#This Row],[Type of Leave]]</f>
        <v>1 VL</v>
      </c>
      <c r="L4239" s="23">
        <f ca="1">NETWORKDAYS(LeaveTracker[[#This Row],[Start Date]],LeaveTracker[[#This Row],[End Date]],lstHolidays)</f>
        <v>1</v>
      </c>
      <c r="M4239" s="27"/>
    </row>
    <row r="4240" spans="1:13" ht="30" customHeight="1" x14ac:dyDescent="0.3">
      <c r="A4240" s="27">
        <f t="shared" si="41"/>
        <v>601</v>
      </c>
      <c r="B4240" s="31">
        <v>44992</v>
      </c>
      <c r="C4240" s="31">
        <v>44888</v>
      </c>
      <c r="D4240" s="19" t="s">
        <v>1225</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57" t="s">
        <v>299</v>
      </c>
      <c r="J4240" s="43" t="s">
        <v>105</v>
      </c>
      <c r="K4240" s="51" t="str">
        <f ca="1">LeaveTracker[[#This Row],[Days]]&amp;" "&amp;LeaveTracker[[#This Row],[Type of Leave]]</f>
        <v>1 OTHER</v>
      </c>
      <c r="L4240" s="23">
        <f ca="1">NETWORKDAYS(LeaveTracker[[#This Row],[Start Date]],LeaveTracker[[#This Row],[End Date]],lstHolidays)</f>
        <v>1</v>
      </c>
      <c r="M4240" s="27"/>
    </row>
    <row r="4241" spans="1:13" ht="30" customHeight="1" x14ac:dyDescent="0.3">
      <c r="A4241" s="27">
        <f t="shared" si="41"/>
        <v>602</v>
      </c>
      <c r="B4241" s="31">
        <v>44992</v>
      </c>
      <c r="C4241" s="31">
        <v>44980</v>
      </c>
      <c r="D4241" s="19" t="s">
        <v>690</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57" t="s">
        <v>299</v>
      </c>
      <c r="J4241" s="43" t="s">
        <v>105</v>
      </c>
      <c r="K4241" s="51" t="str">
        <f ca="1">LeaveTracker[[#This Row],[Days]]&amp;" "&amp;LeaveTracker[[#This Row],[Type of Leave]]</f>
        <v>2 OTHER</v>
      </c>
      <c r="L4241" s="23">
        <f ca="1">NETWORKDAYS(LeaveTracker[[#This Row],[Start Date]],LeaveTracker[[#This Row],[End Date]],lstHolidays)</f>
        <v>2</v>
      </c>
      <c r="M4241" s="27"/>
    </row>
    <row r="4242" spans="1:13" ht="30" customHeight="1" x14ac:dyDescent="0.3">
      <c r="A4242" s="27">
        <f t="shared" si="41"/>
        <v>603</v>
      </c>
      <c r="B4242" s="31">
        <v>44992</v>
      </c>
      <c r="C4242" s="31">
        <v>44979</v>
      </c>
      <c r="D4242" s="19" t="s">
        <v>829</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57" t="s">
        <v>82</v>
      </c>
      <c r="K4242" s="51" t="str">
        <f ca="1">LeaveTracker[[#This Row],[Days]]&amp;" "&amp;LeaveTracker[[#This Row],[Type of Leave]]</f>
        <v>6 VL</v>
      </c>
      <c r="L4242" s="23">
        <f ca="1">NETWORKDAYS(LeaveTracker[[#This Row],[Start Date]],LeaveTracker[[#This Row],[End Date]],lstHolidays)</f>
        <v>6</v>
      </c>
      <c r="M4242" s="27"/>
    </row>
    <row r="4243" spans="1:13" ht="30" customHeight="1" x14ac:dyDescent="0.3">
      <c r="A4243" s="27">
        <v>603</v>
      </c>
      <c r="B4243" s="31">
        <v>44992</v>
      </c>
      <c r="C4243" s="31">
        <v>44956</v>
      </c>
      <c r="D4243" s="19" t="s">
        <v>843</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57" t="s">
        <v>81</v>
      </c>
      <c r="K4243" s="51" t="str">
        <f ca="1">LeaveTracker[[#This Row],[Days]]&amp;" "&amp;LeaveTracker[[#This Row],[Type of Leave]]</f>
        <v>1 SL</v>
      </c>
      <c r="L4243" s="23">
        <f ca="1">NETWORKDAYS(LeaveTracker[[#This Row],[Start Date]],LeaveTracker[[#This Row],[End Date]],lstHolidays)</f>
        <v>1</v>
      </c>
      <c r="M4243" s="27"/>
    </row>
    <row r="4244" spans="1:13" ht="30" customHeight="1" x14ac:dyDescent="0.3">
      <c r="A4244" s="27">
        <f t="shared" si="41"/>
        <v>604</v>
      </c>
      <c r="B4244" s="31">
        <v>44992</v>
      </c>
      <c r="C4244" s="31">
        <v>44966</v>
      </c>
      <c r="D4244" s="19" t="s">
        <v>325</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57" t="s">
        <v>81</v>
      </c>
      <c r="K4244" s="51" t="str">
        <f ca="1">LeaveTracker[[#This Row],[Days]]&amp;" "&amp;LeaveTracker[[#This Row],[Type of Leave]]</f>
        <v>1 SL</v>
      </c>
      <c r="L4244" s="23">
        <f ca="1">NETWORKDAYS(LeaveTracker[[#This Row],[Start Date]],LeaveTracker[[#This Row],[End Date]],lstHolidays)</f>
        <v>1</v>
      </c>
      <c r="M4244" s="27"/>
    </row>
    <row r="4245" spans="1:13" ht="30" customHeight="1" x14ac:dyDescent="0.3">
      <c r="A4245" s="27">
        <f t="shared" si="41"/>
        <v>605</v>
      </c>
      <c r="B4245" s="31">
        <v>44992</v>
      </c>
      <c r="C4245" s="31">
        <v>44909</v>
      </c>
      <c r="D4245" s="19" t="s">
        <v>325</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57" t="s">
        <v>82</v>
      </c>
      <c r="K4245" s="51" t="str">
        <f ca="1">LeaveTracker[[#This Row],[Days]]&amp;" "&amp;LeaveTracker[[#This Row],[Type of Leave]]</f>
        <v>1 VL</v>
      </c>
      <c r="L4245" s="23">
        <f ca="1">NETWORKDAYS(LeaveTracker[[#This Row],[Start Date]],LeaveTracker[[#This Row],[End Date]],lstHolidays)</f>
        <v>1</v>
      </c>
      <c r="M4245" s="27"/>
    </row>
    <row r="4246" spans="1:13" ht="30" customHeight="1" x14ac:dyDescent="0.3">
      <c r="A4246" s="27">
        <f t="shared" si="41"/>
        <v>606</v>
      </c>
      <c r="B4246" s="31">
        <v>44992</v>
      </c>
      <c r="C4246" s="31">
        <v>44818</v>
      </c>
      <c r="D4246" s="19" t="s">
        <v>843</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57" t="s">
        <v>299</v>
      </c>
      <c r="J4246" s="43" t="s">
        <v>105</v>
      </c>
      <c r="K4246" s="51" t="str">
        <f ca="1">LeaveTracker[[#This Row],[Days]]&amp;" "&amp;LeaveTracker[[#This Row],[Type of Leave]]</f>
        <v>1 OTHER</v>
      </c>
      <c r="L4246" s="23">
        <f ca="1">NETWORKDAYS(LeaveTracker[[#This Row],[Start Date]],LeaveTracker[[#This Row],[End Date]],lstHolidays)</f>
        <v>1</v>
      </c>
      <c r="M4246" s="27"/>
    </row>
    <row r="4247" spans="1:13" ht="30" customHeight="1" x14ac:dyDescent="0.3">
      <c r="A4247" s="27">
        <f t="shared" si="41"/>
        <v>607</v>
      </c>
      <c r="B4247" s="31">
        <v>44992</v>
      </c>
      <c r="C4247" s="31">
        <v>44818</v>
      </c>
      <c r="D4247" s="19" t="s">
        <v>1005</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57" t="s">
        <v>299</v>
      </c>
      <c r="J4247" s="43" t="s">
        <v>105</v>
      </c>
      <c r="K4247" s="51" t="str">
        <f ca="1">LeaveTracker[[#This Row],[Days]]&amp;" "&amp;LeaveTracker[[#This Row],[Type of Leave]]</f>
        <v>1 OTHER</v>
      </c>
      <c r="L4247" s="23">
        <f ca="1">NETWORKDAYS(LeaveTracker[[#This Row],[Start Date]],LeaveTracker[[#This Row],[End Date]],lstHolidays)</f>
        <v>1</v>
      </c>
      <c r="M4247" s="27"/>
    </row>
    <row r="4248" spans="1:13" ht="30" customHeight="1" x14ac:dyDescent="0.3">
      <c r="A4248" s="27">
        <f t="shared" si="41"/>
        <v>608</v>
      </c>
      <c r="B4248" s="31">
        <v>44992</v>
      </c>
      <c r="C4248" s="31">
        <v>44887</v>
      </c>
      <c r="D4248" s="19" t="s">
        <v>1005</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57" t="s">
        <v>82</v>
      </c>
      <c r="K4248" s="51" t="str">
        <f ca="1">LeaveTracker[[#This Row],[Days]]&amp;" "&amp;LeaveTracker[[#This Row],[Type of Leave]]</f>
        <v>1 VL</v>
      </c>
      <c r="L4248" s="23">
        <f ca="1">NETWORKDAYS(LeaveTracker[[#This Row],[Start Date]],LeaveTracker[[#This Row],[End Date]],lstHolidays)</f>
        <v>1</v>
      </c>
      <c r="M4248" s="27"/>
    </row>
    <row r="4249" spans="1:13" ht="30" customHeight="1" x14ac:dyDescent="0.3">
      <c r="A4249" s="27">
        <f t="shared" ref="A4249:A4312" si="42">A4248+1</f>
        <v>609</v>
      </c>
      <c r="B4249" s="31">
        <v>44992</v>
      </c>
      <c r="C4249" s="31">
        <v>44824</v>
      </c>
      <c r="D4249" s="19" t="s">
        <v>1005</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57" t="s">
        <v>299</v>
      </c>
      <c r="J4249" s="43" t="s">
        <v>105</v>
      </c>
      <c r="K4249" s="51" t="str">
        <f ca="1">LeaveTracker[[#This Row],[Days]]&amp;" "&amp;LeaveTracker[[#This Row],[Type of Leave]]</f>
        <v>1 OTHER</v>
      </c>
      <c r="L4249" s="23">
        <f ca="1">NETWORKDAYS(LeaveTracker[[#This Row],[Start Date]],LeaveTracker[[#This Row],[End Date]],lstHolidays)</f>
        <v>1</v>
      </c>
      <c r="M4249" s="27"/>
    </row>
    <row r="4250" spans="1:13" ht="30" customHeight="1" x14ac:dyDescent="0.3">
      <c r="A4250" s="27">
        <f t="shared" si="42"/>
        <v>610</v>
      </c>
      <c r="B4250" s="31">
        <v>44992</v>
      </c>
      <c r="C4250" s="31">
        <v>44781</v>
      </c>
      <c r="D4250" s="19" t="s">
        <v>1315</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57" t="s">
        <v>82</v>
      </c>
      <c r="K4250" s="51" t="str">
        <f ca="1">LeaveTracker[[#This Row],[Days]]&amp;" "&amp;LeaveTracker[[#This Row],[Type of Leave]]</f>
        <v>1 VL</v>
      </c>
      <c r="L4250" s="23">
        <f ca="1">NETWORKDAYS(LeaveTracker[[#This Row],[Start Date]],LeaveTracker[[#This Row],[End Date]],lstHolidays)</f>
        <v>1</v>
      </c>
      <c r="M4250" s="27"/>
    </row>
    <row r="4251" spans="1:13" ht="30" customHeight="1" x14ac:dyDescent="0.3">
      <c r="A4251" s="27">
        <v>610</v>
      </c>
      <c r="B4251" s="31">
        <v>44992</v>
      </c>
      <c r="C4251" s="31">
        <v>44781</v>
      </c>
      <c r="D4251" s="19" t="s">
        <v>1315</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57" t="s">
        <v>82</v>
      </c>
      <c r="K4251" s="51" t="str">
        <f ca="1">LeaveTracker[[#This Row],[Days]]&amp;" "&amp;LeaveTracker[[#This Row],[Type of Leave]]</f>
        <v>0 VL</v>
      </c>
      <c r="L4251" s="23">
        <f ca="1">NETWORKDAYS(LeaveTracker[[#This Row],[Start Date]],LeaveTracker[[#This Row],[End Date]],lstHolidays)</f>
        <v>0</v>
      </c>
      <c r="M4251" s="27"/>
    </row>
    <row r="4252" spans="1:13" ht="30" customHeight="1" x14ac:dyDescent="0.3">
      <c r="A4252" s="27">
        <f t="shared" si="42"/>
        <v>611</v>
      </c>
      <c r="B4252" s="31">
        <v>44992</v>
      </c>
      <c r="C4252" s="31">
        <v>44896</v>
      </c>
      <c r="D4252" s="19" t="s">
        <v>1315</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57" t="s">
        <v>82</v>
      </c>
      <c r="K4252" s="51" t="str">
        <f ca="1">LeaveTracker[[#This Row],[Days]]&amp;" "&amp;LeaveTracker[[#This Row],[Type of Leave]]</f>
        <v>2 VL</v>
      </c>
      <c r="L4252" s="23">
        <f ca="1">NETWORKDAYS(LeaveTracker[[#This Row],[Start Date]],LeaveTracker[[#This Row],[End Date]],lstHolidays)</f>
        <v>2</v>
      </c>
      <c r="M4252" s="27"/>
    </row>
    <row r="4253" spans="1:13" ht="30" customHeight="1" x14ac:dyDescent="0.3">
      <c r="A4253" s="27">
        <f t="shared" si="42"/>
        <v>612</v>
      </c>
      <c r="B4253" s="31">
        <v>44992</v>
      </c>
      <c r="C4253" s="31">
        <v>44853</v>
      </c>
      <c r="D4253" s="19" t="s">
        <v>1225</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57" t="s">
        <v>299</v>
      </c>
      <c r="J4253" s="43" t="s">
        <v>105</v>
      </c>
      <c r="K4253" s="51" t="str">
        <f ca="1">LeaveTracker[[#This Row],[Days]]&amp;" "&amp;LeaveTracker[[#This Row],[Type of Leave]]</f>
        <v>1 OTHER</v>
      </c>
      <c r="L4253" s="23">
        <f ca="1">NETWORKDAYS(LeaveTracker[[#This Row],[Start Date]],LeaveTracker[[#This Row],[End Date]],lstHolidays)</f>
        <v>1</v>
      </c>
      <c r="M4253" s="27"/>
    </row>
    <row r="4254" spans="1:13" ht="30" customHeight="1" x14ac:dyDescent="0.3">
      <c r="A4254" s="27">
        <f t="shared" si="42"/>
        <v>613</v>
      </c>
      <c r="B4254" s="31">
        <v>44992</v>
      </c>
      <c r="D4254" s="19" t="s">
        <v>695</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57" t="s">
        <v>81</v>
      </c>
      <c r="K4254" s="51" t="str">
        <f ca="1">LeaveTracker[[#This Row],[Days]]&amp;" "&amp;LeaveTracker[[#This Row],[Type of Leave]]</f>
        <v>3 SL</v>
      </c>
      <c r="L4254" s="23">
        <f ca="1">NETWORKDAYS(LeaveTracker[[#This Row],[Start Date]],LeaveTracker[[#This Row],[End Date]],lstHolidays)</f>
        <v>3</v>
      </c>
      <c r="M4254" s="27"/>
    </row>
    <row r="4255" spans="1:13" ht="30" customHeight="1" x14ac:dyDescent="0.3">
      <c r="A4255" s="27">
        <f t="shared" si="42"/>
        <v>614</v>
      </c>
      <c r="B4255" s="31">
        <v>44992</v>
      </c>
      <c r="C4255" s="31">
        <v>44874</v>
      </c>
      <c r="D4255" s="19" t="s">
        <v>224</v>
      </c>
      <c r="E4255" s="19" t="s">
        <v>224</v>
      </c>
      <c r="F4255" s="19" t="s">
        <v>224</v>
      </c>
      <c r="G4255" s="24">
        <v>44890</v>
      </c>
      <c r="H4255" s="24">
        <v>44890</v>
      </c>
      <c r="I4255" s="57" t="s">
        <v>82</v>
      </c>
      <c r="K4255" s="51" t="str">
        <f ca="1">LeaveTracker[[#This Row],[Days]]&amp;" "&amp;LeaveTracker[[#This Row],[Type of Leave]]</f>
        <v>1 VL</v>
      </c>
      <c r="L4255" s="23">
        <f ca="1">NETWORKDAYS(LeaveTracker[[#This Row],[Start Date]],LeaveTracker[[#This Row],[End Date]],lstHolidays)</f>
        <v>1</v>
      </c>
      <c r="M4255" s="27"/>
    </row>
    <row r="4256" spans="1:13" ht="30"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57" t="s">
        <v>82</v>
      </c>
      <c r="K4256" s="51" t="str">
        <f ca="1">LeaveTracker[[#This Row],[Days]]&amp;" "&amp;LeaveTracker[[#This Row],[Type of Leave]]</f>
        <v>1 VL</v>
      </c>
      <c r="L4256" s="23">
        <f ca="1">NETWORKDAYS(LeaveTracker[[#This Row],[Start Date]],LeaveTracker[[#This Row],[End Date]],lstHolidays)</f>
        <v>1</v>
      </c>
      <c r="M4256" s="27"/>
    </row>
    <row r="4257" spans="1:13" ht="30"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57" t="s">
        <v>81</v>
      </c>
      <c r="K4257" s="51" t="str">
        <f ca="1">LeaveTracker[[#This Row],[Days]]&amp;" "&amp;LeaveTracker[[#This Row],[Type of Leave]]</f>
        <v>3 SL</v>
      </c>
      <c r="L4257" s="23">
        <f ca="1">NETWORKDAYS(LeaveTracker[[#This Row],[Start Date]],LeaveTracker[[#This Row],[End Date]],lstHolidays)</f>
        <v>3</v>
      </c>
      <c r="M4257" s="27"/>
    </row>
    <row r="4258" spans="1:13" ht="30"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57" t="s">
        <v>81</v>
      </c>
      <c r="K4258" s="51" t="str">
        <f ca="1">LeaveTracker[[#This Row],[Days]]&amp;" "&amp;LeaveTracker[[#This Row],[Type of Leave]]</f>
        <v>1 SL</v>
      </c>
      <c r="L4258" s="23">
        <f ca="1">NETWORKDAYS(LeaveTracker[[#This Row],[Start Date]],LeaveTracker[[#This Row],[End Date]],lstHolidays)</f>
        <v>1</v>
      </c>
      <c r="M4258" s="27"/>
    </row>
    <row r="4259" spans="1:13" ht="30"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57" t="s">
        <v>81</v>
      </c>
      <c r="K4259" s="51" t="str">
        <f ca="1">LeaveTracker[[#This Row],[Days]]&amp;" "&amp;LeaveTracker[[#This Row],[Type of Leave]]</f>
        <v>1 SL</v>
      </c>
      <c r="L4259" s="23">
        <f ca="1">NETWORKDAYS(LeaveTracker[[#This Row],[Start Date]],LeaveTracker[[#This Row],[End Date]],lstHolidays)</f>
        <v>1</v>
      </c>
      <c r="M4259" s="27"/>
    </row>
    <row r="4260" spans="1:13" ht="30"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57" t="s">
        <v>81</v>
      </c>
      <c r="K4260" s="51" t="str">
        <f ca="1">LeaveTracker[[#This Row],[Days]]&amp;" "&amp;LeaveTracker[[#This Row],[Type of Leave]]</f>
        <v>2 SL</v>
      </c>
      <c r="L4260" s="23">
        <f ca="1">NETWORKDAYS(LeaveTracker[[#This Row],[Start Date]],LeaveTracker[[#This Row],[End Date]],lstHolidays)</f>
        <v>2</v>
      </c>
      <c r="M4260" s="27"/>
    </row>
    <row r="4261" spans="1:13" ht="30" customHeight="1" x14ac:dyDescent="0.3">
      <c r="A4261" s="27">
        <f t="shared" si="42"/>
        <v>618</v>
      </c>
      <c r="B4261" s="31">
        <v>44992</v>
      </c>
      <c r="C4261" s="31">
        <v>44804</v>
      </c>
      <c r="D4261" s="19" t="s">
        <v>232</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57" t="s">
        <v>81</v>
      </c>
      <c r="K4261" s="51" t="str">
        <f ca="1">LeaveTracker[[#This Row],[Days]]&amp;" "&amp;LeaveTracker[[#This Row],[Type of Leave]]</f>
        <v>1 SL</v>
      </c>
      <c r="L4261" s="23">
        <f ca="1">NETWORKDAYS(LeaveTracker[[#This Row],[Start Date]],LeaveTracker[[#This Row],[End Date]],lstHolidays)</f>
        <v>1</v>
      </c>
      <c r="M4261" s="27"/>
    </row>
    <row r="4262" spans="1:13" ht="30" customHeight="1" x14ac:dyDescent="0.3">
      <c r="A4262" s="27">
        <f t="shared" si="42"/>
        <v>619</v>
      </c>
      <c r="B4262" s="31">
        <v>44992</v>
      </c>
      <c r="C4262" s="31">
        <v>44852</v>
      </c>
      <c r="D4262" s="19" t="s">
        <v>232</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57" t="s">
        <v>81</v>
      </c>
      <c r="K4262" s="51" t="str">
        <f ca="1">LeaveTracker[[#This Row],[Days]]&amp;" "&amp;LeaveTracker[[#This Row],[Type of Leave]]</f>
        <v>1 SL</v>
      </c>
      <c r="L4262" s="23">
        <f ca="1">NETWORKDAYS(LeaveTracker[[#This Row],[Start Date]],LeaveTracker[[#This Row],[End Date]],lstHolidays)</f>
        <v>1</v>
      </c>
      <c r="M4262" s="27"/>
    </row>
    <row r="4263" spans="1:13" ht="30"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57" t="s">
        <v>81</v>
      </c>
      <c r="K4263" s="51" t="str">
        <f ca="1">LeaveTracker[[#This Row],[Days]]&amp;" "&amp;LeaveTracker[[#This Row],[Type of Leave]]</f>
        <v>1 SL</v>
      </c>
      <c r="L4263" s="23">
        <f ca="1">NETWORKDAYS(LeaveTracker[[#This Row],[Start Date]],LeaveTracker[[#This Row],[End Date]],lstHolidays)</f>
        <v>1</v>
      </c>
      <c r="M4263" s="27"/>
    </row>
    <row r="4264" spans="1:13" ht="30" customHeight="1" x14ac:dyDescent="0.3">
      <c r="A4264" s="27">
        <f t="shared" si="42"/>
        <v>621</v>
      </c>
      <c r="B4264" s="31">
        <v>44992</v>
      </c>
      <c r="C4264" s="31">
        <v>44834</v>
      </c>
      <c r="D4264" s="19" t="s">
        <v>695</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57" t="s">
        <v>81</v>
      </c>
      <c r="K4264" s="51" t="str">
        <f ca="1">LeaveTracker[[#This Row],[Days]]&amp;" "&amp;LeaveTracker[[#This Row],[Type of Leave]]</f>
        <v>1 SL</v>
      </c>
      <c r="L4264" s="23">
        <f ca="1">NETWORKDAYS(LeaveTracker[[#This Row],[Start Date]],LeaveTracker[[#This Row],[End Date]],lstHolidays)</f>
        <v>1</v>
      </c>
      <c r="M4264" s="27"/>
    </row>
    <row r="4265" spans="1:13" ht="30" customHeight="1" x14ac:dyDescent="0.3">
      <c r="A4265" s="27">
        <f t="shared" si="42"/>
        <v>622</v>
      </c>
      <c r="B4265" s="31">
        <v>44992</v>
      </c>
      <c r="C4265" s="31">
        <v>44851</v>
      </c>
      <c r="D4265" s="19" t="s">
        <v>751</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57" t="s">
        <v>81</v>
      </c>
      <c r="K4265" s="51" t="str">
        <f ca="1">LeaveTracker[[#This Row],[Days]]&amp;" "&amp;LeaveTracker[[#This Row],[Type of Leave]]</f>
        <v>2 SL</v>
      </c>
      <c r="L4265" s="23">
        <f ca="1">NETWORKDAYS(LeaveTracker[[#This Row],[Start Date]],LeaveTracker[[#This Row],[End Date]],lstHolidays)</f>
        <v>2</v>
      </c>
      <c r="M4265" s="27"/>
    </row>
    <row r="4266" spans="1:13" ht="30" customHeight="1" x14ac:dyDescent="0.3">
      <c r="A4266" s="27">
        <f t="shared" si="42"/>
        <v>623</v>
      </c>
      <c r="B4266" s="31">
        <v>44992</v>
      </c>
      <c r="C4266" s="31">
        <v>44846</v>
      </c>
      <c r="D4266" s="19" t="s">
        <v>695</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57" t="s">
        <v>81</v>
      </c>
      <c r="K4266" s="51" t="str">
        <f ca="1">LeaveTracker[[#This Row],[Days]]&amp;" "&amp;LeaveTracker[[#This Row],[Type of Leave]]</f>
        <v>7 SL</v>
      </c>
      <c r="L4266" s="23">
        <f ca="1">NETWORKDAYS(LeaveTracker[[#This Row],[Start Date]],LeaveTracker[[#This Row],[End Date]],lstHolidays)</f>
        <v>7</v>
      </c>
      <c r="M4266" s="27"/>
    </row>
    <row r="4267" spans="1:13" ht="30"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57" t="s">
        <v>299</v>
      </c>
      <c r="J4267" s="43" t="s">
        <v>2173</v>
      </c>
      <c r="K4267" s="51" t="str">
        <f ca="1">LeaveTracker[[#This Row],[Days]]&amp;" "&amp;LeaveTracker[[#This Row],[Type of Leave]]</f>
        <v>1 OTHER</v>
      </c>
      <c r="L4267" s="23">
        <f ca="1">NETWORKDAYS(LeaveTracker[[#This Row],[Start Date]],LeaveTracker[[#This Row],[End Date]],lstHolidays)</f>
        <v>1</v>
      </c>
      <c r="M4267" s="27"/>
    </row>
    <row r="4268" spans="1:13" ht="30"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57" t="s">
        <v>81</v>
      </c>
      <c r="K4268" s="51" t="str">
        <f ca="1">LeaveTracker[[#This Row],[Days]]&amp;" "&amp;LeaveTracker[[#This Row],[Type of Leave]]</f>
        <v>3 SL</v>
      </c>
      <c r="L4268" s="23">
        <f ca="1">NETWORKDAYS(LeaveTracker[[#This Row],[Start Date]],LeaveTracker[[#This Row],[End Date]],lstHolidays)</f>
        <v>3</v>
      </c>
      <c r="M4268" s="27"/>
    </row>
    <row r="4269" spans="1:13" ht="30" customHeight="1" x14ac:dyDescent="0.3">
      <c r="A4269" s="27">
        <f t="shared" si="42"/>
        <v>626</v>
      </c>
      <c r="B4269" s="31">
        <v>44992</v>
      </c>
      <c r="C4269" s="31">
        <v>44881</v>
      </c>
      <c r="D4269" s="19" t="s">
        <v>695</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57" t="s">
        <v>82</v>
      </c>
      <c r="K4269" s="51" t="str">
        <f ca="1">LeaveTracker[[#This Row],[Days]]&amp;" "&amp;LeaveTracker[[#This Row],[Type of Leave]]</f>
        <v>1 VL</v>
      </c>
      <c r="L4269" s="23">
        <f ca="1">NETWORKDAYS(LeaveTracker[[#This Row],[Start Date]],LeaveTracker[[#This Row],[End Date]],lstHolidays)</f>
        <v>1</v>
      </c>
      <c r="M4269" s="27"/>
    </row>
    <row r="4270" spans="1:13" ht="30" customHeight="1" x14ac:dyDescent="0.3">
      <c r="A4270" s="27">
        <v>626</v>
      </c>
      <c r="B4270" s="31">
        <v>44992</v>
      </c>
      <c r="C4270" s="31">
        <v>44881</v>
      </c>
      <c r="D4270" s="19" t="s">
        <v>695</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57" t="s">
        <v>82</v>
      </c>
      <c r="K4270" s="51" t="str">
        <f ca="1">LeaveTracker[[#This Row],[Days]]&amp;" "&amp;LeaveTracker[[#This Row],[Type of Leave]]</f>
        <v>2 VL</v>
      </c>
      <c r="L4270" s="23">
        <f ca="1">NETWORKDAYS(LeaveTracker[[#This Row],[Start Date]],LeaveTracker[[#This Row],[End Date]],lstHolidays)</f>
        <v>2</v>
      </c>
      <c r="M4270" s="27"/>
    </row>
    <row r="4271" spans="1:13" ht="30" customHeight="1" x14ac:dyDescent="0.3">
      <c r="A4271" s="27">
        <f t="shared" si="42"/>
        <v>627</v>
      </c>
      <c r="B4271" s="31">
        <v>44992</v>
      </c>
      <c r="C4271" s="31">
        <v>44851</v>
      </c>
      <c r="D4271" s="19" t="s">
        <v>751</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57" t="s">
        <v>299</v>
      </c>
      <c r="J4271" s="43" t="s">
        <v>158</v>
      </c>
      <c r="K4271" s="51" t="str">
        <f ca="1">LeaveTracker[[#This Row],[Days]]&amp;" "&amp;LeaveTracker[[#This Row],[Type of Leave]]</f>
        <v>1 OTHER</v>
      </c>
      <c r="L4271" s="23">
        <f ca="1">NETWORKDAYS(LeaveTracker[[#This Row],[Start Date]],LeaveTracker[[#This Row],[End Date]],lstHolidays)</f>
        <v>1</v>
      </c>
      <c r="M4271" s="27"/>
    </row>
    <row r="4272" spans="1:13" ht="30" customHeight="1" x14ac:dyDescent="0.3">
      <c r="A4272" s="27">
        <f t="shared" si="42"/>
        <v>628</v>
      </c>
      <c r="B4272" s="31">
        <v>44992</v>
      </c>
      <c r="C4272" s="31">
        <v>44904</v>
      </c>
      <c r="D4272" s="19" t="s">
        <v>695</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57" t="s">
        <v>81</v>
      </c>
      <c r="K4272" s="51" t="str">
        <f ca="1">LeaveTracker[[#This Row],[Days]]&amp;" "&amp;LeaveTracker[[#This Row],[Type of Leave]]</f>
        <v>1 SL</v>
      </c>
      <c r="L4272" s="23">
        <f ca="1">NETWORKDAYS(LeaveTracker[[#This Row],[Start Date]],LeaveTracker[[#This Row],[End Date]],lstHolidays)</f>
        <v>1</v>
      </c>
      <c r="M4272" s="27"/>
    </row>
    <row r="4273" spans="1:13" ht="30" customHeight="1" x14ac:dyDescent="0.3">
      <c r="A4273" s="27">
        <f t="shared" si="42"/>
        <v>629</v>
      </c>
      <c r="B4273" s="31">
        <v>44992</v>
      </c>
      <c r="C4273" s="31">
        <v>44859</v>
      </c>
      <c r="D4273" s="19" t="s">
        <v>751</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57" t="s">
        <v>81</v>
      </c>
      <c r="K4273" s="51" t="str">
        <f ca="1">LeaveTracker[[#This Row],[Days]]&amp;" "&amp;LeaveTracker[[#This Row],[Type of Leave]]</f>
        <v>1 SL</v>
      </c>
      <c r="L4273" s="23">
        <f ca="1">NETWORKDAYS(LeaveTracker[[#This Row],[Start Date]],LeaveTracker[[#This Row],[End Date]],lstHolidays)</f>
        <v>1</v>
      </c>
      <c r="M4273" s="27"/>
    </row>
    <row r="4274" spans="1:13" ht="30"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57" t="s">
        <v>82</v>
      </c>
      <c r="K4274" s="51" t="str">
        <f ca="1">LeaveTracker[[#This Row],[Days]]&amp;" "&amp;LeaveTracker[[#This Row],[Type of Leave]]</f>
        <v>1 VL</v>
      </c>
      <c r="L4274" s="23">
        <f ca="1">NETWORKDAYS(LeaveTracker[[#This Row],[Start Date]],LeaveTracker[[#This Row],[End Date]],lstHolidays)</f>
        <v>1</v>
      </c>
      <c r="M4274" s="27"/>
    </row>
    <row r="4275" spans="1:13" ht="30"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57" t="s">
        <v>82</v>
      </c>
      <c r="K4275" s="51" t="str">
        <f ca="1">LeaveTracker[[#This Row],[Days]]&amp;" "&amp;LeaveTracker[[#This Row],[Type of Leave]]</f>
        <v>1 VL</v>
      </c>
      <c r="L4275" s="23">
        <f ca="1">NETWORKDAYS(LeaveTracker[[#This Row],[Start Date]],LeaveTracker[[#This Row],[End Date]],lstHolidays)</f>
        <v>1</v>
      </c>
      <c r="M4275" s="27"/>
    </row>
    <row r="4276" spans="1:13" ht="30"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57" t="s">
        <v>81</v>
      </c>
      <c r="K4276" s="51" t="str">
        <f ca="1">LeaveTracker[[#This Row],[Days]]&amp;" "&amp;LeaveTracker[[#This Row],[Type of Leave]]</f>
        <v>1 SL</v>
      </c>
      <c r="L4276" s="23">
        <f ca="1">NETWORKDAYS(LeaveTracker[[#This Row],[Start Date]],LeaveTracker[[#This Row],[End Date]],lstHolidays)</f>
        <v>1</v>
      </c>
      <c r="M4276" s="27"/>
    </row>
    <row r="4277" spans="1:13" ht="30"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57" t="s">
        <v>81</v>
      </c>
      <c r="K4277" s="51" t="str">
        <f ca="1">LeaveTracker[[#This Row],[Days]]&amp;" "&amp;LeaveTracker[[#This Row],[Type of Leave]]</f>
        <v>1 SL</v>
      </c>
      <c r="L4277" s="23">
        <f ca="1">NETWORKDAYS(LeaveTracker[[#This Row],[Start Date]],LeaveTracker[[#This Row],[End Date]],lstHolidays)</f>
        <v>1</v>
      </c>
      <c r="M4277" s="27"/>
    </row>
    <row r="4278" spans="1:13" ht="30"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57" t="s">
        <v>82</v>
      </c>
      <c r="K4278" s="51" t="str">
        <f ca="1">LeaveTracker[[#This Row],[Days]]&amp;" "&amp;LeaveTracker[[#This Row],[Type of Leave]]</f>
        <v>1 VL</v>
      </c>
      <c r="L4278" s="23">
        <f ca="1">NETWORKDAYS(LeaveTracker[[#This Row],[Start Date]],LeaveTracker[[#This Row],[End Date]],lstHolidays)</f>
        <v>1</v>
      </c>
      <c r="M4278" s="27"/>
    </row>
    <row r="4279" spans="1:13" ht="30" customHeight="1" x14ac:dyDescent="0.3">
      <c r="A4279" s="27">
        <f t="shared" si="42"/>
        <v>634</v>
      </c>
      <c r="B4279" s="31">
        <v>44992</v>
      </c>
      <c r="C4279" s="31">
        <v>44907</v>
      </c>
      <c r="D4279" s="19" t="s">
        <v>751</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57" t="s">
        <v>81</v>
      </c>
      <c r="K4279" s="51" t="str">
        <f ca="1">LeaveTracker[[#This Row],[Days]]&amp;" "&amp;LeaveTracker[[#This Row],[Type of Leave]]</f>
        <v>1 SL</v>
      </c>
      <c r="L4279" s="23">
        <f ca="1">NETWORKDAYS(LeaveTracker[[#This Row],[Start Date]],LeaveTracker[[#This Row],[End Date]],lstHolidays)</f>
        <v>1</v>
      </c>
      <c r="M4279" s="27"/>
    </row>
    <row r="4280" spans="1:13" ht="30"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57" t="s">
        <v>82</v>
      </c>
      <c r="K4280" s="51" t="str">
        <f ca="1">LeaveTracker[[#This Row],[Days]]&amp;" "&amp;LeaveTracker[[#This Row],[Type of Leave]]</f>
        <v>2 VL</v>
      </c>
      <c r="L4280" s="23">
        <f ca="1">NETWORKDAYS(LeaveTracker[[#This Row],[Start Date]],LeaveTracker[[#This Row],[End Date]],lstHolidays)</f>
        <v>2</v>
      </c>
      <c r="M4280" s="27"/>
    </row>
    <row r="4281" spans="1:13" ht="30"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57" t="s">
        <v>82</v>
      </c>
      <c r="K4281" s="51" t="str">
        <f ca="1">LeaveTracker[[#This Row],[Days]]&amp;" "&amp;LeaveTracker[[#This Row],[Type of Leave]]</f>
        <v>0 VL</v>
      </c>
      <c r="L4281" s="23">
        <f ca="1">NETWORKDAYS(LeaveTracker[[#This Row],[Start Date]],LeaveTracker[[#This Row],[End Date]],lstHolidays)</f>
        <v>0</v>
      </c>
      <c r="M4281" s="27"/>
    </row>
    <row r="4282" spans="1:13" ht="30" customHeight="1" x14ac:dyDescent="0.3">
      <c r="A4282" s="27">
        <f t="shared" si="42"/>
        <v>637</v>
      </c>
      <c r="B4282" s="31">
        <v>44992</v>
      </c>
      <c r="C4282" s="31">
        <v>44902</v>
      </c>
      <c r="D4282" s="19" t="s">
        <v>232</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57"/>
      <c r="K4282" s="51" t="str">
        <f ca="1">LeaveTracker[[#This Row],[Days]]&amp;" "&amp;LeaveTracker[[#This Row],[Type of Leave]]</f>
        <v xml:space="preserve">1 </v>
      </c>
      <c r="L4282" s="23">
        <f ca="1">NETWORKDAYS(LeaveTracker[[#This Row],[Start Date]],LeaveTracker[[#This Row],[End Date]],lstHolidays)</f>
        <v>1</v>
      </c>
      <c r="M4282" s="27"/>
    </row>
    <row r="4283" spans="1:13" ht="30" customHeight="1" x14ac:dyDescent="0.3">
      <c r="A4283" s="27">
        <f t="shared" si="42"/>
        <v>638</v>
      </c>
      <c r="B4283" s="31">
        <v>44992</v>
      </c>
      <c r="C4283" s="31">
        <v>44950</v>
      </c>
      <c r="D4283" s="19" t="s">
        <v>1849</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57" t="s">
        <v>81</v>
      </c>
      <c r="K4283" s="51" t="str">
        <f>LeaveTracker[[#This Row],[Days]]&amp;" "&amp;LeaveTracker[[#This Row],[Type of Leave]]</f>
        <v>6 SL</v>
      </c>
      <c r="L4283" s="23">
        <v>6</v>
      </c>
      <c r="M4283" s="27"/>
    </row>
    <row r="4284" spans="1:13" ht="30" customHeight="1" x14ac:dyDescent="0.3">
      <c r="A4284" s="27">
        <f t="shared" si="42"/>
        <v>639</v>
      </c>
      <c r="B4284" s="31">
        <v>44992</v>
      </c>
      <c r="C4284" s="31">
        <v>44929</v>
      </c>
      <c r="D4284" s="19" t="s">
        <v>1854</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57" t="s">
        <v>81</v>
      </c>
      <c r="K4284" s="51" t="str">
        <f ca="1">LeaveTracker[[#This Row],[Days]]&amp;" "&amp;LeaveTracker[[#This Row],[Type of Leave]]</f>
        <v>1 SL</v>
      </c>
      <c r="L4284" s="23">
        <f ca="1">NETWORKDAYS(LeaveTracker[[#This Row],[Start Date]],LeaveTracker[[#This Row],[End Date]],lstHolidays)</f>
        <v>1</v>
      </c>
      <c r="M4284" s="27"/>
    </row>
    <row r="4285" spans="1:13" ht="30" customHeight="1" x14ac:dyDescent="0.3">
      <c r="A4285" s="27">
        <f t="shared" si="42"/>
        <v>640</v>
      </c>
      <c r="B4285" s="31">
        <v>44992</v>
      </c>
      <c r="C4285" s="31">
        <v>44908</v>
      </c>
      <c r="D4285" s="19" t="s">
        <v>1949</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57" t="s">
        <v>82</v>
      </c>
      <c r="K4285" s="51" t="str">
        <f ca="1">LeaveTracker[[#This Row],[Days]]&amp;" "&amp;LeaveTracker[[#This Row],[Type of Leave]]</f>
        <v>3 VL</v>
      </c>
      <c r="L4285" s="23">
        <f ca="1">NETWORKDAYS(LeaveTracker[[#This Row],[Start Date]],LeaveTracker[[#This Row],[End Date]],lstHolidays)</f>
        <v>3</v>
      </c>
      <c r="M4285" s="27"/>
    </row>
    <row r="4286" spans="1:13" ht="30" customHeight="1" x14ac:dyDescent="0.3">
      <c r="A4286" s="27">
        <f t="shared" si="42"/>
        <v>641</v>
      </c>
      <c r="B4286" s="31">
        <v>44992</v>
      </c>
      <c r="C4286" s="31">
        <v>44915</v>
      </c>
      <c r="D4286" s="19" t="s">
        <v>1949</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57" t="s">
        <v>299</v>
      </c>
      <c r="J4286" s="43" t="s">
        <v>105</v>
      </c>
      <c r="K4286" s="51" t="str">
        <f ca="1">LeaveTracker[[#This Row],[Days]]&amp;" "&amp;LeaveTracker[[#This Row],[Type of Leave]]</f>
        <v>3 OTHER</v>
      </c>
      <c r="L4286" s="23">
        <f ca="1">NETWORKDAYS(LeaveTracker[[#This Row],[Start Date]],LeaveTracker[[#This Row],[End Date]],lstHolidays)</f>
        <v>3</v>
      </c>
      <c r="M4286" s="27"/>
    </row>
    <row r="4287" spans="1:13" ht="30" customHeight="1" x14ac:dyDescent="0.3">
      <c r="A4287" s="27">
        <f t="shared" si="42"/>
        <v>642</v>
      </c>
      <c r="B4287" s="31">
        <v>44992</v>
      </c>
      <c r="C4287" s="31">
        <v>44963</v>
      </c>
      <c r="D4287" s="19" t="s">
        <v>1853</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57" t="s">
        <v>81</v>
      </c>
      <c r="K4287" s="51" t="str">
        <f ca="1">LeaveTracker[[#This Row],[Days]]&amp;" "&amp;LeaveTracker[[#This Row],[Type of Leave]]</f>
        <v>1 SL</v>
      </c>
      <c r="L4287" s="23">
        <f ca="1">NETWORKDAYS(LeaveTracker[[#This Row],[Start Date]],LeaveTracker[[#This Row],[End Date]],lstHolidays)</f>
        <v>1</v>
      </c>
      <c r="M4287" s="27"/>
    </row>
    <row r="4288" spans="1:13" ht="30" customHeight="1" x14ac:dyDescent="0.3">
      <c r="A4288" s="27">
        <f t="shared" si="42"/>
        <v>643</v>
      </c>
      <c r="B4288" s="31">
        <v>44992</v>
      </c>
      <c r="C4288" s="31">
        <v>44981</v>
      </c>
      <c r="D4288" s="19" t="s">
        <v>1814</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57" t="s">
        <v>82</v>
      </c>
      <c r="K4288" s="51" t="str">
        <f ca="1">LeaveTracker[[#This Row],[Days]]&amp;" "&amp;LeaveTracker[[#This Row],[Type of Leave]]</f>
        <v>2 VL</v>
      </c>
      <c r="L4288" s="23">
        <f ca="1">NETWORKDAYS(LeaveTracker[[#This Row],[Start Date]],LeaveTracker[[#This Row],[End Date]],lstHolidays)</f>
        <v>2</v>
      </c>
      <c r="M4288" s="27"/>
    </row>
    <row r="4289" spans="1:13" ht="30" customHeight="1" x14ac:dyDescent="0.3">
      <c r="A4289" s="27">
        <f t="shared" si="42"/>
        <v>644</v>
      </c>
      <c r="B4289" s="31">
        <v>44992</v>
      </c>
      <c r="C4289" s="31">
        <v>44953</v>
      </c>
      <c r="D4289" s="19" t="s">
        <v>1814</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57" t="s">
        <v>299</v>
      </c>
      <c r="J4289" s="43" t="s">
        <v>105</v>
      </c>
      <c r="K4289" s="51" t="str">
        <f ca="1">LeaveTracker[[#This Row],[Days]]&amp;" "&amp;LeaveTracker[[#This Row],[Type of Leave]]</f>
        <v>1 OTHER</v>
      </c>
      <c r="L4289" s="23">
        <f ca="1">NETWORKDAYS(LeaveTracker[[#This Row],[Start Date]],LeaveTracker[[#This Row],[End Date]],lstHolidays)</f>
        <v>1</v>
      </c>
      <c r="M4289" s="27"/>
    </row>
    <row r="4290" spans="1:13" ht="30" customHeight="1" x14ac:dyDescent="0.3">
      <c r="A4290" s="27">
        <f t="shared" si="42"/>
        <v>645</v>
      </c>
      <c r="B4290" s="31">
        <v>44992</v>
      </c>
      <c r="C4290" s="31">
        <v>44952</v>
      </c>
      <c r="D4290" s="19" t="s">
        <v>1854</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57" t="s">
        <v>81</v>
      </c>
      <c r="K4290" s="51" t="str">
        <f ca="1">LeaveTracker[[#This Row],[Days]]&amp;" "&amp;LeaveTracker[[#This Row],[Type of Leave]]</f>
        <v>1 SL</v>
      </c>
      <c r="L4290" s="23">
        <f ca="1">NETWORKDAYS(LeaveTracker[[#This Row],[Start Date]],LeaveTracker[[#This Row],[End Date]],lstHolidays)</f>
        <v>1</v>
      </c>
      <c r="M4290" s="27"/>
    </row>
    <row r="4291" spans="1:13" ht="30" customHeight="1" x14ac:dyDescent="0.3">
      <c r="A4291" s="27">
        <f t="shared" si="42"/>
        <v>646</v>
      </c>
      <c r="B4291" s="31">
        <v>44992</v>
      </c>
      <c r="C4291" s="31">
        <v>44951</v>
      </c>
      <c r="D4291" s="19" t="s">
        <v>1086</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57" t="s">
        <v>81</v>
      </c>
      <c r="K4291" s="51" t="str">
        <f ca="1">LeaveTracker[[#This Row],[Days]]&amp;" "&amp;LeaveTracker[[#This Row],[Type of Leave]]</f>
        <v>1 SL</v>
      </c>
      <c r="L4291" s="23">
        <f ca="1">NETWORKDAYS(LeaveTracker[[#This Row],[Start Date]],LeaveTracker[[#This Row],[End Date]],lstHolidays)</f>
        <v>1</v>
      </c>
      <c r="M4291" s="27"/>
    </row>
    <row r="4292" spans="1:13" ht="30" customHeight="1" x14ac:dyDescent="0.3">
      <c r="A4292" s="27">
        <f t="shared" si="42"/>
        <v>647</v>
      </c>
      <c r="B4292" s="31">
        <v>44992</v>
      </c>
      <c r="C4292" s="31">
        <v>44965</v>
      </c>
      <c r="D4292" s="19" t="s">
        <v>424</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57" t="s">
        <v>299</v>
      </c>
      <c r="J4292" s="43" t="s">
        <v>105</v>
      </c>
      <c r="K4292" s="51" t="str">
        <f ca="1">LeaveTracker[[#This Row],[Days]]&amp;" "&amp;LeaveTracker[[#This Row],[Type of Leave]]</f>
        <v>2 OTHER</v>
      </c>
      <c r="L4292" s="23">
        <f ca="1">NETWORKDAYS(LeaveTracker[[#This Row],[Start Date]],LeaveTracker[[#This Row],[End Date]],lstHolidays)</f>
        <v>2</v>
      </c>
      <c r="M4292" s="27"/>
    </row>
    <row r="4293" spans="1:13" ht="30" customHeight="1" x14ac:dyDescent="0.3">
      <c r="A4293" s="27">
        <f t="shared" si="42"/>
        <v>648</v>
      </c>
      <c r="B4293" s="31">
        <v>44992</v>
      </c>
      <c r="C4293" s="31">
        <v>44965</v>
      </c>
      <c r="D4293" s="19" t="s">
        <v>1265</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57" t="s">
        <v>82</v>
      </c>
      <c r="K4293" s="51" t="str">
        <f ca="1">LeaveTracker[[#This Row],[Days]]&amp;" "&amp;LeaveTracker[[#This Row],[Type of Leave]]</f>
        <v>1 VL</v>
      </c>
      <c r="L4293" s="23">
        <f ca="1">NETWORKDAYS(LeaveTracker[[#This Row],[Start Date]],LeaveTracker[[#This Row],[End Date]],lstHolidays)</f>
        <v>1</v>
      </c>
      <c r="M4293" s="27"/>
    </row>
    <row r="4294" spans="1:13" ht="30" customHeight="1" x14ac:dyDescent="0.3">
      <c r="A4294" s="27">
        <f t="shared" si="42"/>
        <v>649</v>
      </c>
      <c r="B4294" s="31">
        <v>44992</v>
      </c>
      <c r="C4294" s="31">
        <v>44953</v>
      </c>
      <c r="D4294" s="19" t="s">
        <v>1055</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57" t="s">
        <v>82</v>
      </c>
      <c r="K4294" s="51" t="str">
        <f ca="1">LeaveTracker[[#This Row],[Days]]&amp;" "&amp;LeaveTracker[[#This Row],[Type of Leave]]</f>
        <v>2 VL</v>
      </c>
      <c r="L4294" s="23">
        <f ca="1">NETWORKDAYS(LeaveTracker[[#This Row],[Start Date]],LeaveTracker[[#This Row],[End Date]],lstHolidays)</f>
        <v>2</v>
      </c>
      <c r="M4294" s="27"/>
    </row>
    <row r="4295" spans="1:13" ht="30" customHeight="1" x14ac:dyDescent="0.3">
      <c r="A4295" s="27">
        <f t="shared" si="42"/>
        <v>650</v>
      </c>
      <c r="B4295" s="31">
        <v>44992</v>
      </c>
      <c r="C4295" s="31">
        <v>44942</v>
      </c>
      <c r="D4295" s="19" t="s">
        <v>1055</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57" t="s">
        <v>81</v>
      </c>
      <c r="K4295" s="51" t="str">
        <f ca="1">LeaveTracker[[#This Row],[Days]]&amp;" "&amp;LeaveTracker[[#This Row],[Type of Leave]]</f>
        <v>1 SL</v>
      </c>
      <c r="L4295" s="23">
        <f ca="1">NETWORKDAYS(LeaveTracker[[#This Row],[Start Date]],LeaveTracker[[#This Row],[End Date]],lstHolidays)</f>
        <v>1</v>
      </c>
      <c r="M4295" s="27"/>
    </row>
    <row r="4296" spans="1:13" ht="30" customHeight="1" x14ac:dyDescent="0.3">
      <c r="A4296" s="27">
        <f t="shared" si="42"/>
        <v>651</v>
      </c>
      <c r="B4296" s="31">
        <v>44992</v>
      </c>
      <c r="C4296" s="31">
        <v>44929</v>
      </c>
      <c r="D4296" s="19" t="s">
        <v>1086</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57" t="s">
        <v>299</v>
      </c>
      <c r="J4296" s="43" t="s">
        <v>105</v>
      </c>
      <c r="K4296" s="51" t="str">
        <f ca="1">LeaveTracker[[#This Row],[Days]]&amp;" "&amp;LeaveTracker[[#This Row],[Type of Leave]]</f>
        <v>1 OTHER</v>
      </c>
      <c r="L4296" s="23">
        <f ca="1">NETWORKDAYS(LeaveTracker[[#This Row],[Start Date]],LeaveTracker[[#This Row],[End Date]],lstHolidays)</f>
        <v>1</v>
      </c>
      <c r="M4296" s="27"/>
    </row>
    <row r="4297" spans="1:13" ht="30" customHeight="1" x14ac:dyDescent="0.3">
      <c r="A4297" s="27">
        <f t="shared" si="42"/>
        <v>652</v>
      </c>
      <c r="B4297" s="31">
        <v>44992</v>
      </c>
      <c r="C4297" s="31">
        <v>44915</v>
      </c>
      <c r="D4297" s="19" t="s">
        <v>871</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57" t="s">
        <v>81</v>
      </c>
      <c r="K4297" s="51" t="str">
        <f ca="1">LeaveTracker[[#This Row],[Days]]&amp;" "&amp;LeaveTracker[[#This Row],[Type of Leave]]</f>
        <v>1 SL</v>
      </c>
      <c r="L4297" s="23">
        <f ca="1">NETWORKDAYS(LeaveTracker[[#This Row],[Start Date]],LeaveTracker[[#This Row],[End Date]],lstHolidays)</f>
        <v>1</v>
      </c>
      <c r="M4297" s="27"/>
    </row>
    <row r="4298" spans="1:13" ht="30" customHeight="1" x14ac:dyDescent="0.3">
      <c r="A4298" s="27">
        <f t="shared" si="42"/>
        <v>653</v>
      </c>
      <c r="B4298" s="31">
        <v>44992</v>
      </c>
      <c r="C4298" s="31">
        <v>44960</v>
      </c>
      <c r="D4298" s="19" t="s">
        <v>585</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57" t="s">
        <v>81</v>
      </c>
      <c r="K4298" s="51" t="str">
        <f ca="1">LeaveTracker[[#This Row],[Days]]&amp;" "&amp;LeaveTracker[[#This Row],[Type of Leave]]</f>
        <v>1 SL</v>
      </c>
      <c r="L4298" s="23">
        <f ca="1">NETWORKDAYS(LeaveTracker[[#This Row],[Start Date]],LeaveTracker[[#This Row],[End Date]],lstHolidays)</f>
        <v>1</v>
      </c>
      <c r="M4298" s="27"/>
    </row>
    <row r="4299" spans="1:13" ht="30" customHeight="1" x14ac:dyDescent="0.3">
      <c r="A4299" s="27">
        <f t="shared" si="42"/>
        <v>654</v>
      </c>
      <c r="B4299" s="31">
        <v>44992</v>
      </c>
      <c r="C4299" s="31">
        <v>44956</v>
      </c>
      <c r="D4299" s="19" t="s">
        <v>468</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57" t="s">
        <v>299</v>
      </c>
      <c r="J4299" s="43" t="s">
        <v>105</v>
      </c>
      <c r="K4299" s="51" t="str">
        <f ca="1">LeaveTracker[[#This Row],[Days]]&amp;" "&amp;LeaveTracker[[#This Row],[Type of Leave]]</f>
        <v>1 OTHER</v>
      </c>
      <c r="L4299" s="23">
        <f ca="1">NETWORKDAYS(LeaveTracker[[#This Row],[Start Date]],LeaveTracker[[#This Row],[End Date]],lstHolidays)</f>
        <v>1</v>
      </c>
      <c r="M4299" s="27"/>
    </row>
    <row r="4300" spans="1:13" ht="30" customHeight="1" x14ac:dyDescent="0.3">
      <c r="A4300" s="27">
        <f t="shared" si="42"/>
        <v>655</v>
      </c>
      <c r="B4300" s="31">
        <v>44992</v>
      </c>
      <c r="C4300" s="31">
        <v>44956</v>
      </c>
      <c r="D4300" s="19" t="s">
        <v>468</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57" t="s">
        <v>299</v>
      </c>
      <c r="J4300" s="43" t="s">
        <v>105</v>
      </c>
      <c r="K4300" s="51" t="str">
        <f ca="1">LeaveTracker[[#This Row],[Days]]&amp;" "&amp;LeaveTracker[[#This Row],[Type of Leave]]</f>
        <v>1 OTHER</v>
      </c>
      <c r="L4300" s="23">
        <f ca="1">NETWORKDAYS(LeaveTracker[[#This Row],[Start Date]],LeaveTracker[[#This Row],[End Date]],lstHolidays)</f>
        <v>1</v>
      </c>
      <c r="M4300" s="27"/>
    </row>
    <row r="4301" spans="1:13" ht="30" customHeight="1" x14ac:dyDescent="0.3">
      <c r="A4301" s="27">
        <f t="shared" si="42"/>
        <v>656</v>
      </c>
      <c r="B4301" s="31">
        <v>44992</v>
      </c>
      <c r="C4301" s="31">
        <v>44960</v>
      </c>
      <c r="D4301" s="19" t="s">
        <v>601</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57" t="s">
        <v>82</v>
      </c>
      <c r="K4301" s="51" t="str">
        <f>LeaveTracker[[#This Row],[Days]]&amp;" "&amp;LeaveTracker[[#This Row],[Type of Leave]]</f>
        <v>2 VL</v>
      </c>
      <c r="L4301" s="23">
        <v>2</v>
      </c>
      <c r="M4301" s="27"/>
    </row>
    <row r="4302" spans="1:13" ht="30" customHeight="1" x14ac:dyDescent="0.3">
      <c r="A4302" s="27">
        <f t="shared" si="42"/>
        <v>657</v>
      </c>
      <c r="B4302" s="31">
        <v>44992</v>
      </c>
      <c r="C4302" s="31">
        <v>44910</v>
      </c>
      <c r="D4302" s="19" t="s">
        <v>515</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57" t="s">
        <v>299</v>
      </c>
      <c r="J4302" s="43" t="s">
        <v>105</v>
      </c>
      <c r="K4302" s="51" t="str">
        <f ca="1">LeaveTracker[[#This Row],[Days]]&amp;" "&amp;LeaveTracker[[#This Row],[Type of Leave]]</f>
        <v>1 OTHER</v>
      </c>
      <c r="L4302" s="23">
        <f ca="1">NETWORKDAYS(LeaveTracker[[#This Row],[Start Date]],LeaveTracker[[#This Row],[End Date]],lstHolidays)</f>
        <v>1</v>
      </c>
      <c r="M4302" s="27"/>
    </row>
    <row r="4303" spans="1:13" ht="30" customHeight="1" x14ac:dyDescent="0.3">
      <c r="A4303" s="27">
        <f t="shared" si="42"/>
        <v>658</v>
      </c>
      <c r="B4303" s="31">
        <v>44992</v>
      </c>
      <c r="C4303" s="31">
        <v>44910</v>
      </c>
      <c r="D4303" s="19" t="s">
        <v>515</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57" t="s">
        <v>81</v>
      </c>
      <c r="K4303" s="51" t="str">
        <f ca="1">LeaveTracker[[#This Row],[Days]]&amp;" "&amp;LeaveTracker[[#This Row],[Type of Leave]]</f>
        <v>1 SL</v>
      </c>
      <c r="L4303" s="23">
        <f ca="1">NETWORKDAYS(LeaveTracker[[#This Row],[Start Date]],LeaveTracker[[#This Row],[End Date]],lstHolidays)</f>
        <v>1</v>
      </c>
      <c r="M4303" s="27"/>
    </row>
    <row r="4304" spans="1:13" ht="30" customHeight="1" x14ac:dyDescent="0.3">
      <c r="A4304" s="27">
        <f t="shared" si="42"/>
        <v>659</v>
      </c>
      <c r="B4304" s="31">
        <v>44992</v>
      </c>
      <c r="C4304" s="31">
        <v>44910</v>
      </c>
      <c r="D4304" s="19" t="s">
        <v>515</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57" t="s">
        <v>81</v>
      </c>
      <c r="K4304" s="51" t="str">
        <f ca="1">LeaveTracker[[#This Row],[Days]]&amp;" "&amp;LeaveTracker[[#This Row],[Type of Leave]]</f>
        <v>1 SL</v>
      </c>
      <c r="L4304" s="23">
        <f ca="1">NETWORKDAYS(LeaveTracker[[#This Row],[Start Date]],LeaveTracker[[#This Row],[End Date]],lstHolidays)</f>
        <v>1</v>
      </c>
      <c r="M4304" s="27"/>
    </row>
    <row r="4305" spans="1:13" ht="30" customHeight="1" x14ac:dyDescent="0.3">
      <c r="A4305" s="27">
        <f t="shared" si="42"/>
        <v>660</v>
      </c>
      <c r="B4305" s="31">
        <v>44992</v>
      </c>
      <c r="C4305" s="31">
        <v>44847</v>
      </c>
      <c r="D4305" s="19" t="s">
        <v>521</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57" t="s">
        <v>81</v>
      </c>
      <c r="K4305" s="51" t="str">
        <f ca="1">LeaveTracker[[#This Row],[Days]]&amp;" "&amp;LeaveTracker[[#This Row],[Type of Leave]]</f>
        <v>1 SL</v>
      </c>
      <c r="L4305" s="23">
        <f ca="1">NETWORKDAYS(LeaveTracker[[#This Row],[Start Date]],LeaveTracker[[#This Row],[End Date]],lstHolidays)</f>
        <v>1</v>
      </c>
      <c r="M4305" s="27"/>
    </row>
    <row r="4306" spans="1:13" ht="30" customHeight="1" x14ac:dyDescent="0.3">
      <c r="A4306" s="27">
        <f t="shared" si="42"/>
        <v>661</v>
      </c>
      <c r="B4306" s="31">
        <v>44992</v>
      </c>
      <c r="C4306" s="31">
        <v>44929</v>
      </c>
      <c r="D4306" s="19" t="s">
        <v>871</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57" t="s">
        <v>81</v>
      </c>
      <c r="K4306" s="51" t="str">
        <f ca="1">LeaveTracker[[#This Row],[Days]]&amp;" "&amp;LeaveTracker[[#This Row],[Type of Leave]]</f>
        <v>1 SL</v>
      </c>
      <c r="L4306" s="23">
        <f ca="1">NETWORKDAYS(LeaveTracker[[#This Row],[Start Date]],LeaveTracker[[#This Row],[End Date]],lstHolidays)</f>
        <v>1</v>
      </c>
      <c r="M4306" s="27"/>
    </row>
    <row r="4307" spans="1:13" ht="30" customHeight="1" x14ac:dyDescent="0.3">
      <c r="A4307" s="27">
        <f t="shared" si="42"/>
        <v>662</v>
      </c>
      <c r="B4307" s="31">
        <v>44992</v>
      </c>
      <c r="C4307" s="31">
        <v>44942</v>
      </c>
      <c r="D4307" s="19" t="s">
        <v>1011</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57" t="s">
        <v>82</v>
      </c>
      <c r="K4307" s="51" t="str">
        <f ca="1">LeaveTracker[[#This Row],[Days]]&amp;" "&amp;LeaveTracker[[#This Row],[Type of Leave]]</f>
        <v>1 VL</v>
      </c>
      <c r="L4307" s="23">
        <f ca="1">NETWORKDAYS(LeaveTracker[[#This Row],[Start Date]],LeaveTracker[[#This Row],[End Date]],lstHolidays)</f>
        <v>1</v>
      </c>
      <c r="M4307" s="27"/>
    </row>
    <row r="4308" spans="1:13" ht="30" customHeight="1" x14ac:dyDescent="0.3">
      <c r="A4308" s="27">
        <f t="shared" si="42"/>
        <v>663</v>
      </c>
      <c r="B4308" s="31">
        <v>44992</v>
      </c>
      <c r="C4308" s="31">
        <v>44945</v>
      </c>
      <c r="D4308" s="19" t="s">
        <v>874</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57" t="s">
        <v>81</v>
      </c>
      <c r="K4308" s="51" t="str">
        <f ca="1">LeaveTracker[[#This Row],[Days]]&amp;" "&amp;LeaveTracker[[#This Row],[Type of Leave]]</f>
        <v>1 SL</v>
      </c>
      <c r="L4308" s="23">
        <f ca="1">NETWORKDAYS(LeaveTracker[[#This Row],[Start Date]],LeaveTracker[[#This Row],[End Date]],lstHolidays)</f>
        <v>1</v>
      </c>
      <c r="M4308" s="27"/>
    </row>
    <row r="4309" spans="1:13" ht="30" customHeight="1" x14ac:dyDescent="0.3">
      <c r="A4309" s="27">
        <v>663</v>
      </c>
      <c r="B4309" s="31">
        <v>44992</v>
      </c>
      <c r="C4309" s="31">
        <v>44945</v>
      </c>
      <c r="D4309" s="19" t="s">
        <v>874</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57" t="s">
        <v>81</v>
      </c>
      <c r="K4309" s="51" t="str">
        <f ca="1">LeaveTracker[[#This Row],[Days]]&amp;" "&amp;LeaveTracker[[#This Row],[Type of Leave]]</f>
        <v>2 SL</v>
      </c>
      <c r="L4309" s="23">
        <f ca="1">NETWORKDAYS(LeaveTracker[[#This Row],[Start Date]],LeaveTracker[[#This Row],[End Date]],lstHolidays)</f>
        <v>2</v>
      </c>
      <c r="M4309" s="27"/>
    </row>
    <row r="4310" spans="1:13" ht="30" customHeight="1" x14ac:dyDescent="0.3">
      <c r="A4310" s="27">
        <f t="shared" si="42"/>
        <v>664</v>
      </c>
      <c r="B4310" s="31">
        <v>44992</v>
      </c>
      <c r="C4310" s="31">
        <v>44964</v>
      </c>
      <c r="D4310" s="19" t="s">
        <v>291</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57" t="s">
        <v>82</v>
      </c>
      <c r="K4310" s="51" t="str">
        <f ca="1">LeaveTracker[[#This Row],[Days]]&amp;" "&amp;LeaveTracker[[#This Row],[Type of Leave]]</f>
        <v>4 VL</v>
      </c>
      <c r="L4310" s="23">
        <f ca="1">NETWORKDAYS(LeaveTracker[[#This Row],[Start Date]],LeaveTracker[[#This Row],[End Date]],lstHolidays)</f>
        <v>4</v>
      </c>
      <c r="M4310" s="27"/>
    </row>
    <row r="4311" spans="1:13" ht="30" customHeight="1" x14ac:dyDescent="0.3">
      <c r="A4311" s="27">
        <f t="shared" si="42"/>
        <v>665</v>
      </c>
      <c r="B4311" s="31">
        <v>44992</v>
      </c>
      <c r="C4311" s="31">
        <v>44935</v>
      </c>
      <c r="D4311" s="19" t="s">
        <v>543</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57" t="s">
        <v>81</v>
      </c>
      <c r="K4311" s="51" t="str">
        <f ca="1">LeaveTracker[[#This Row],[Days]]&amp;" "&amp;LeaveTracker[[#This Row],[Type of Leave]]</f>
        <v>2 SL</v>
      </c>
      <c r="L4311" s="23">
        <f ca="1">NETWORKDAYS(LeaveTracker[[#This Row],[Start Date]],LeaveTracker[[#This Row],[End Date]],lstHolidays)</f>
        <v>2</v>
      </c>
      <c r="M4311" s="27"/>
    </row>
    <row r="4312" spans="1:13" ht="30" customHeight="1" x14ac:dyDescent="0.3">
      <c r="A4312" s="27">
        <f t="shared" si="42"/>
        <v>666</v>
      </c>
      <c r="B4312" s="31">
        <v>44992</v>
      </c>
      <c r="D4312" s="19" t="s">
        <v>543</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57" t="s">
        <v>81</v>
      </c>
      <c r="K4312" s="51" t="str">
        <f ca="1">LeaveTracker[[#This Row],[Days]]&amp;" "&amp;LeaveTracker[[#This Row],[Type of Leave]]</f>
        <v>1 SL</v>
      </c>
      <c r="L4312" s="23">
        <f ca="1">NETWORKDAYS(LeaveTracker[[#This Row],[Start Date]],LeaveTracker[[#This Row],[End Date]],lstHolidays)</f>
        <v>1</v>
      </c>
      <c r="M4312" s="27"/>
    </row>
    <row r="4313" spans="1:13" ht="30" customHeight="1" x14ac:dyDescent="0.3">
      <c r="A4313" s="27">
        <f t="shared" ref="A4313:A4376" si="43">A4312+1</f>
        <v>667</v>
      </c>
      <c r="B4313" s="31">
        <v>44992</v>
      </c>
      <c r="C4313" s="31">
        <v>44965</v>
      </c>
      <c r="D4313" s="19" t="s">
        <v>346</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57" t="s">
        <v>82</v>
      </c>
      <c r="K4313" s="51" t="str">
        <f ca="1">LeaveTracker[[#This Row],[Days]]&amp;" "&amp;LeaveTracker[[#This Row],[Type of Leave]]</f>
        <v>3 VL</v>
      </c>
      <c r="L4313" s="23">
        <f ca="1">NETWORKDAYS(LeaveTracker[[#This Row],[Start Date]],LeaveTracker[[#This Row],[End Date]],lstHolidays)</f>
        <v>3</v>
      </c>
      <c r="M4313" s="27"/>
    </row>
    <row r="4314" spans="1:13" ht="30" customHeight="1" x14ac:dyDescent="0.3">
      <c r="A4314" s="27">
        <f t="shared" si="43"/>
        <v>668</v>
      </c>
      <c r="B4314" s="31">
        <v>44992</v>
      </c>
      <c r="C4314" s="31">
        <v>44964</v>
      </c>
      <c r="D4314" s="19" t="s">
        <v>722</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57" t="s">
        <v>82</v>
      </c>
      <c r="K4314" s="51" t="str">
        <f ca="1">LeaveTracker[[#This Row],[Days]]&amp;" "&amp;LeaveTracker[[#This Row],[Type of Leave]]</f>
        <v>2 VL</v>
      </c>
      <c r="L4314" s="23">
        <f ca="1">NETWORKDAYS(LeaveTracker[[#This Row],[Start Date]],LeaveTracker[[#This Row],[End Date]],lstHolidays)</f>
        <v>2</v>
      </c>
      <c r="M4314" s="27"/>
    </row>
    <row r="4315" spans="1:13" ht="30" customHeight="1" x14ac:dyDescent="0.3">
      <c r="A4315" s="27">
        <f t="shared" si="43"/>
        <v>669</v>
      </c>
      <c r="B4315" s="31">
        <v>44992</v>
      </c>
      <c r="C4315" s="31">
        <v>44963</v>
      </c>
      <c r="D4315" s="19" t="s">
        <v>349</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57" t="s">
        <v>81</v>
      </c>
      <c r="K4315" s="51" t="str">
        <f ca="1">LeaveTracker[[#This Row],[Days]]&amp;" "&amp;LeaveTracker[[#This Row],[Type of Leave]]</f>
        <v>2 SL</v>
      </c>
      <c r="L4315" s="23">
        <f ca="1">NETWORKDAYS(LeaveTracker[[#This Row],[Start Date]],LeaveTracker[[#This Row],[End Date]],lstHolidays)</f>
        <v>2</v>
      </c>
      <c r="M4315" s="27"/>
    </row>
    <row r="4316" spans="1:13" ht="30" customHeight="1" x14ac:dyDescent="0.3">
      <c r="A4316" s="27">
        <f t="shared" si="43"/>
        <v>670</v>
      </c>
      <c r="B4316" s="31">
        <v>44992</v>
      </c>
      <c r="C4316" s="31">
        <v>44966</v>
      </c>
      <c r="D4316" s="19" t="s">
        <v>614</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57" t="s">
        <v>81</v>
      </c>
      <c r="K4316" s="51" t="str">
        <f ca="1">LeaveTracker[[#This Row],[Days]]&amp;" "&amp;LeaveTracker[[#This Row],[Type of Leave]]</f>
        <v>1 SL</v>
      </c>
      <c r="L4316" s="23">
        <f ca="1">NETWORKDAYS(LeaveTracker[[#This Row],[Start Date]],LeaveTracker[[#This Row],[End Date]],lstHolidays)</f>
        <v>1</v>
      </c>
      <c r="M4316" s="27"/>
    </row>
    <row r="4317" spans="1:13" ht="30" customHeight="1" x14ac:dyDescent="0.3">
      <c r="A4317" s="27">
        <f t="shared" si="43"/>
        <v>671</v>
      </c>
      <c r="B4317" s="31">
        <v>44992</v>
      </c>
      <c r="C4317" s="31">
        <v>44913</v>
      </c>
      <c r="D4317" s="19" t="s">
        <v>1095</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57" t="s">
        <v>81</v>
      </c>
      <c r="K4317" s="51" t="str">
        <f ca="1">LeaveTracker[[#This Row],[Days]]&amp;" "&amp;LeaveTracker[[#This Row],[Type of Leave]]</f>
        <v>1 SL</v>
      </c>
      <c r="L4317" s="23">
        <f ca="1">NETWORKDAYS(LeaveTracker[[#This Row],[Start Date]],LeaveTracker[[#This Row],[End Date]],lstHolidays)</f>
        <v>1</v>
      </c>
      <c r="M4317" s="27"/>
    </row>
    <row r="4318" spans="1:13" ht="30"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57" t="s">
        <v>299</v>
      </c>
      <c r="J4318" s="43" t="s">
        <v>105</v>
      </c>
      <c r="K4318" s="51" t="str">
        <f ca="1">LeaveTracker[[#This Row],[Days]]&amp;" "&amp;LeaveTracker[[#This Row],[Type of Leave]]</f>
        <v>1 OTHER</v>
      </c>
      <c r="L4318" s="23">
        <f ca="1">NETWORKDAYS(LeaveTracker[[#This Row],[Start Date]],LeaveTracker[[#This Row],[End Date]],lstHolidays)</f>
        <v>1</v>
      </c>
      <c r="M4318" s="27"/>
    </row>
    <row r="4319" spans="1:13" ht="30" customHeight="1" x14ac:dyDescent="0.3">
      <c r="A4319" s="27">
        <f t="shared" si="43"/>
        <v>673</v>
      </c>
      <c r="B4319" s="31">
        <v>44992</v>
      </c>
      <c r="C4319" s="31">
        <v>44930</v>
      </c>
      <c r="D4319" s="19" t="s">
        <v>751</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57" t="s">
        <v>81</v>
      </c>
      <c r="K4319" s="51" t="str">
        <f ca="1">LeaveTracker[[#This Row],[Days]]&amp;" "&amp;LeaveTracker[[#This Row],[Type of Leave]]</f>
        <v>1 SL</v>
      </c>
      <c r="L4319" s="23">
        <f ca="1">NETWORKDAYS(LeaveTracker[[#This Row],[Start Date]],LeaveTracker[[#This Row],[End Date]],lstHolidays)</f>
        <v>1</v>
      </c>
      <c r="M4319" s="27"/>
    </row>
    <row r="4320" spans="1:13" ht="30" customHeight="1" x14ac:dyDescent="0.3">
      <c r="A4320" s="27">
        <f t="shared" si="43"/>
        <v>674</v>
      </c>
      <c r="B4320" s="31">
        <v>44992</v>
      </c>
      <c r="C4320" s="31">
        <v>44923</v>
      </c>
      <c r="D4320" s="19" t="s">
        <v>357</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57" t="s">
        <v>81</v>
      </c>
      <c r="K4320" s="51" t="str">
        <f ca="1">LeaveTracker[[#This Row],[Days]]&amp;" "&amp;LeaveTracker[[#This Row],[Type of Leave]]</f>
        <v>1 SL</v>
      </c>
      <c r="L4320" s="23">
        <f ca="1">NETWORKDAYS(LeaveTracker[[#This Row],[Start Date]],LeaveTracker[[#This Row],[End Date]],lstHolidays)</f>
        <v>1</v>
      </c>
      <c r="M4320" s="27"/>
    </row>
    <row r="4321" spans="1:13" ht="30" customHeight="1" x14ac:dyDescent="0.3">
      <c r="A4321" s="27">
        <f t="shared" si="43"/>
        <v>675</v>
      </c>
      <c r="B4321" s="31">
        <v>44992</v>
      </c>
      <c r="C4321" s="31">
        <v>44935</v>
      </c>
      <c r="D4321" s="19" t="s">
        <v>866</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57" t="s">
        <v>81</v>
      </c>
      <c r="K4321" s="51" t="str">
        <f ca="1">LeaveTracker[[#This Row],[Days]]&amp;" "&amp;LeaveTracker[[#This Row],[Type of Leave]]</f>
        <v>10 SL</v>
      </c>
      <c r="L4321" s="23">
        <f ca="1">NETWORKDAYS(LeaveTracker[[#This Row],[Start Date]],LeaveTracker[[#This Row],[End Date]],lstHolidays)</f>
        <v>10</v>
      </c>
      <c r="M4321" s="27"/>
    </row>
    <row r="4322" spans="1:13" ht="30" customHeight="1" x14ac:dyDescent="0.3">
      <c r="A4322" s="27">
        <f t="shared" si="43"/>
        <v>676</v>
      </c>
      <c r="B4322" s="31">
        <v>44992</v>
      </c>
      <c r="C4322" s="31">
        <v>44937</v>
      </c>
      <c r="D4322" s="19" t="s">
        <v>515</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57" t="s">
        <v>81</v>
      </c>
      <c r="K4322" s="51" t="str">
        <f ca="1">LeaveTracker[[#This Row],[Days]]&amp;" "&amp;LeaveTracker[[#This Row],[Type of Leave]]</f>
        <v>1 SL</v>
      </c>
      <c r="L4322" s="23">
        <f ca="1">NETWORKDAYS(LeaveTracker[[#This Row],[Start Date]],LeaveTracker[[#This Row],[End Date]],lstHolidays)</f>
        <v>1</v>
      </c>
      <c r="M4322" s="27"/>
    </row>
    <row r="4323" spans="1:13" ht="30" customHeight="1" x14ac:dyDescent="0.3">
      <c r="A4323" s="27">
        <f t="shared" si="43"/>
        <v>677</v>
      </c>
      <c r="B4323" s="31">
        <v>44992</v>
      </c>
      <c r="C4323" s="31">
        <v>44937</v>
      </c>
      <c r="D4323" s="19" t="s">
        <v>515</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57" t="s">
        <v>81</v>
      </c>
      <c r="K4323" s="51" t="str">
        <f ca="1">LeaveTracker[[#This Row],[Days]]&amp;" "&amp;LeaveTracker[[#This Row],[Type of Leave]]</f>
        <v>1 SL</v>
      </c>
      <c r="L4323" s="23">
        <f ca="1">NETWORKDAYS(LeaveTracker[[#This Row],[Start Date]],LeaveTracker[[#This Row],[End Date]],lstHolidays)</f>
        <v>1</v>
      </c>
      <c r="M4323" s="27"/>
    </row>
    <row r="4324" spans="1:13" ht="30" customHeight="1" x14ac:dyDescent="0.3">
      <c r="A4324" s="27">
        <v>677</v>
      </c>
      <c r="B4324" s="31">
        <v>44992</v>
      </c>
      <c r="C4324" s="31">
        <v>44937</v>
      </c>
      <c r="D4324" s="19" t="s">
        <v>515</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57" t="s">
        <v>81</v>
      </c>
      <c r="K4324" s="51" t="str">
        <f ca="1">LeaveTracker[[#This Row],[Days]]&amp;" "&amp;LeaveTracker[[#This Row],[Type of Leave]]</f>
        <v>1 SL</v>
      </c>
      <c r="L4324" s="23">
        <f ca="1">NETWORKDAYS(LeaveTracker[[#This Row],[Start Date]],LeaveTracker[[#This Row],[End Date]],lstHolidays)</f>
        <v>1</v>
      </c>
      <c r="M4324" s="27"/>
    </row>
    <row r="4325" spans="1:13" ht="30" customHeight="1" x14ac:dyDescent="0.3">
      <c r="A4325" s="27">
        <f t="shared" si="43"/>
        <v>678</v>
      </c>
      <c r="B4325" s="31">
        <v>44992</v>
      </c>
      <c r="C4325" s="31">
        <v>44967</v>
      </c>
      <c r="D4325" s="19" t="s">
        <v>881</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57" t="s">
        <v>81</v>
      </c>
      <c r="K4325" s="51" t="str">
        <f ca="1">LeaveTracker[[#This Row],[Days]]&amp;" "&amp;LeaveTracker[[#This Row],[Type of Leave]]</f>
        <v>1 SL</v>
      </c>
      <c r="L4325" s="23">
        <f ca="1">NETWORKDAYS(LeaveTracker[[#This Row],[Start Date]],LeaveTracker[[#This Row],[End Date]],lstHolidays)</f>
        <v>1</v>
      </c>
      <c r="M4325" s="27"/>
    </row>
    <row r="4326" spans="1:13" ht="30" customHeight="1" x14ac:dyDescent="0.3">
      <c r="A4326" s="27">
        <f t="shared" si="43"/>
        <v>679</v>
      </c>
      <c r="B4326" s="31">
        <v>44992</v>
      </c>
      <c r="C4326" s="31">
        <v>44967</v>
      </c>
      <c r="D4326" s="19" t="s">
        <v>2174</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57" t="s">
        <v>299</v>
      </c>
      <c r="J4326" s="43" t="s">
        <v>105</v>
      </c>
      <c r="K4326" s="51" t="str">
        <f ca="1">LeaveTracker[[#This Row],[Days]]&amp;" "&amp;LeaveTracker[[#This Row],[Type of Leave]]</f>
        <v>1 OTHER</v>
      </c>
      <c r="L4326" s="23">
        <f ca="1">NETWORKDAYS(LeaveTracker[[#This Row],[Start Date]],LeaveTracker[[#This Row],[End Date]],lstHolidays)</f>
        <v>1</v>
      </c>
      <c r="M4326" s="27"/>
    </row>
    <row r="4327" spans="1:13" ht="30" customHeight="1" x14ac:dyDescent="0.3">
      <c r="A4327" s="27">
        <f t="shared" si="43"/>
        <v>680</v>
      </c>
      <c r="B4327" s="31">
        <v>44992</v>
      </c>
      <c r="C4327" s="31">
        <v>44958</v>
      </c>
      <c r="D4327" s="19" t="s">
        <v>1095</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57" t="s">
        <v>81</v>
      </c>
      <c r="K4327" s="51" t="str">
        <f ca="1">LeaveTracker[[#This Row],[Days]]&amp;" "&amp;LeaveTracker[[#This Row],[Type of Leave]]</f>
        <v>2 SL</v>
      </c>
      <c r="L4327" s="23">
        <f ca="1">NETWORKDAYS(LeaveTracker[[#This Row],[Start Date]],LeaveTracker[[#This Row],[End Date]],lstHolidays)</f>
        <v>2</v>
      </c>
      <c r="M4327" s="27"/>
    </row>
    <row r="4328" spans="1:13" ht="30" customHeight="1" x14ac:dyDescent="0.3">
      <c r="A4328" s="27">
        <f t="shared" si="43"/>
        <v>681</v>
      </c>
      <c r="B4328" s="31">
        <v>44992</v>
      </c>
      <c r="C4328" s="31">
        <v>44957</v>
      </c>
      <c r="D4328" s="19" t="s">
        <v>2040</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57" t="s">
        <v>82</v>
      </c>
      <c r="K4328" s="51" t="str">
        <f ca="1">LeaveTracker[[#This Row],[Days]]&amp;" "&amp;LeaveTracker[[#This Row],[Type of Leave]]</f>
        <v>1 VL</v>
      </c>
      <c r="L4328" s="23">
        <f ca="1">NETWORKDAYS(LeaveTracker[[#This Row],[Start Date]],LeaveTracker[[#This Row],[End Date]],lstHolidays)</f>
        <v>1</v>
      </c>
      <c r="M4328" s="27"/>
    </row>
    <row r="4329" spans="1:13" ht="30" customHeight="1" x14ac:dyDescent="0.3">
      <c r="A4329" s="27">
        <f t="shared" si="43"/>
        <v>682</v>
      </c>
      <c r="B4329" s="31">
        <v>44992</v>
      </c>
      <c r="C4329" s="31">
        <v>44959</v>
      </c>
      <c r="D4329" s="19" t="s">
        <v>1086</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57" t="s">
        <v>81</v>
      </c>
      <c r="K4329" s="51" t="str">
        <f ca="1">LeaveTracker[[#This Row],[Days]]&amp;" "&amp;LeaveTracker[[#This Row],[Type of Leave]]</f>
        <v>1 SL</v>
      </c>
      <c r="L4329" s="23">
        <f ca="1">NETWORKDAYS(LeaveTracker[[#This Row],[Start Date]],LeaveTracker[[#This Row],[End Date]],lstHolidays)</f>
        <v>1</v>
      </c>
      <c r="M4329" s="27"/>
    </row>
    <row r="4330" spans="1:13" ht="30" customHeight="1" x14ac:dyDescent="0.3">
      <c r="A4330" s="27">
        <f t="shared" si="43"/>
        <v>683</v>
      </c>
      <c r="B4330" s="31">
        <v>44992</v>
      </c>
      <c r="C4330" s="31">
        <v>44930</v>
      </c>
      <c r="D4330" s="19" t="s">
        <v>863</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57" t="s">
        <v>81</v>
      </c>
      <c r="K4330" s="51" t="str">
        <f ca="1">LeaveTracker[[#This Row],[Days]]&amp;" "&amp;LeaveTracker[[#This Row],[Type of Leave]]</f>
        <v>1 SL</v>
      </c>
      <c r="L4330" s="23">
        <f ca="1">NETWORKDAYS(LeaveTracker[[#This Row],[Start Date]],LeaveTracker[[#This Row],[End Date]],lstHolidays)</f>
        <v>1</v>
      </c>
      <c r="M4330" s="27"/>
    </row>
    <row r="4331" spans="1:13" ht="30" customHeight="1" x14ac:dyDescent="0.3">
      <c r="A4331" s="27">
        <f t="shared" si="43"/>
        <v>684</v>
      </c>
      <c r="B4331" s="31">
        <v>44992</v>
      </c>
      <c r="C4331" s="31">
        <v>44966</v>
      </c>
      <c r="D4331" s="19" t="s">
        <v>866</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57" t="s">
        <v>81</v>
      </c>
      <c r="K4331" s="51" t="str">
        <f ca="1">LeaveTracker[[#This Row],[Days]]&amp;" "&amp;LeaveTracker[[#This Row],[Type of Leave]]</f>
        <v>1 SL</v>
      </c>
      <c r="L4331" s="23">
        <f ca="1">NETWORKDAYS(LeaveTracker[[#This Row],[Start Date]],LeaveTracker[[#This Row],[End Date]],lstHolidays)</f>
        <v>1</v>
      </c>
      <c r="M4331" s="27"/>
    </row>
    <row r="4332" spans="1:13" ht="30" customHeight="1" x14ac:dyDescent="0.3">
      <c r="A4332" s="27">
        <v>684</v>
      </c>
      <c r="B4332" s="31">
        <v>44992</v>
      </c>
      <c r="C4332" s="31">
        <v>44966</v>
      </c>
      <c r="D4332" s="19" t="s">
        <v>866</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57" t="s">
        <v>81</v>
      </c>
      <c r="K4332" s="51" t="str">
        <f ca="1">LeaveTracker[[#This Row],[Days]]&amp;" "&amp;LeaveTracker[[#This Row],[Type of Leave]]</f>
        <v>1 SL</v>
      </c>
      <c r="L4332" s="23">
        <f ca="1">NETWORKDAYS(LeaveTracker[[#This Row],[Start Date]],LeaveTracker[[#This Row],[End Date]],lstHolidays)</f>
        <v>1</v>
      </c>
      <c r="M4332" s="27"/>
    </row>
    <row r="4333" spans="1:13" ht="30" customHeight="1" x14ac:dyDescent="0.3">
      <c r="A4333" s="27">
        <v>684</v>
      </c>
      <c r="B4333" s="31">
        <v>44992</v>
      </c>
      <c r="C4333" s="31">
        <v>44966</v>
      </c>
      <c r="D4333" s="19" t="s">
        <v>866</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57" t="s">
        <v>81</v>
      </c>
      <c r="K4333" s="51" t="str">
        <f ca="1">LeaveTracker[[#This Row],[Days]]&amp;" "&amp;LeaveTracker[[#This Row],[Type of Leave]]</f>
        <v>4 SL</v>
      </c>
      <c r="L4333" s="23">
        <f ca="1">NETWORKDAYS(LeaveTracker[[#This Row],[Start Date]],LeaveTracker[[#This Row],[End Date]],lstHolidays)</f>
        <v>4</v>
      </c>
      <c r="M4333" s="27"/>
    </row>
    <row r="4334" spans="1:13" ht="30" customHeight="1" x14ac:dyDescent="0.3">
      <c r="A4334" s="27">
        <f t="shared" si="43"/>
        <v>685</v>
      </c>
      <c r="B4334" s="31">
        <v>44992</v>
      </c>
      <c r="C4334" s="31">
        <v>44950</v>
      </c>
      <c r="D4334" s="19" t="s">
        <v>1013</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57" t="s">
        <v>82</v>
      </c>
      <c r="K4334" s="51" t="str">
        <f ca="1">LeaveTracker[[#This Row],[Days]]&amp;" "&amp;LeaveTracker[[#This Row],[Type of Leave]]</f>
        <v>1 VL</v>
      </c>
      <c r="L4334" s="23">
        <f ca="1">NETWORKDAYS(LeaveTracker[[#This Row],[Start Date]],LeaveTracker[[#This Row],[End Date]],lstHolidays)</f>
        <v>1</v>
      </c>
      <c r="M4334" s="27"/>
    </row>
    <row r="4335" spans="1:13" ht="30" customHeight="1" x14ac:dyDescent="0.3">
      <c r="A4335" s="27">
        <f t="shared" si="43"/>
        <v>686</v>
      </c>
      <c r="B4335" s="31">
        <v>44992</v>
      </c>
      <c r="C4335" s="31">
        <v>44958</v>
      </c>
      <c r="D4335" s="19" t="s">
        <v>515</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57" t="s">
        <v>81</v>
      </c>
      <c r="K4335" s="51" t="str">
        <f ca="1">LeaveTracker[[#This Row],[Days]]&amp;" "&amp;LeaveTracker[[#This Row],[Type of Leave]]</f>
        <v>1 SL</v>
      </c>
      <c r="L4335" s="23">
        <f ca="1">NETWORKDAYS(LeaveTracker[[#This Row],[Start Date]],LeaveTracker[[#This Row],[End Date]],lstHolidays)</f>
        <v>1</v>
      </c>
      <c r="M4335" s="27"/>
    </row>
    <row r="4336" spans="1:13" ht="30" customHeight="1" x14ac:dyDescent="0.3">
      <c r="A4336" s="27">
        <v>686</v>
      </c>
      <c r="B4336" s="31">
        <v>44992</v>
      </c>
      <c r="C4336" s="31">
        <v>44958</v>
      </c>
      <c r="D4336" s="19" t="s">
        <v>515</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57" t="s">
        <v>81</v>
      </c>
      <c r="K4336" s="51" t="str">
        <f ca="1">LeaveTracker[[#This Row],[Days]]&amp;" "&amp;LeaveTracker[[#This Row],[Type of Leave]]</f>
        <v>1 SL</v>
      </c>
      <c r="L4336" s="23">
        <f ca="1">NETWORKDAYS(LeaveTracker[[#This Row],[Start Date]],LeaveTracker[[#This Row],[End Date]],lstHolidays)</f>
        <v>1</v>
      </c>
      <c r="M4336" s="27"/>
    </row>
    <row r="4337" spans="1:13" ht="30" customHeight="1" x14ac:dyDescent="0.3">
      <c r="A4337" s="27">
        <v>686</v>
      </c>
      <c r="B4337" s="31">
        <v>44992</v>
      </c>
      <c r="C4337" s="31">
        <v>44958</v>
      </c>
      <c r="D4337" s="19" t="s">
        <v>515</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57" t="s">
        <v>81</v>
      </c>
      <c r="K4337" s="51" t="str">
        <f ca="1">LeaveTracker[[#This Row],[Days]]&amp;" "&amp;LeaveTracker[[#This Row],[Type of Leave]]</f>
        <v>1 SL</v>
      </c>
      <c r="L4337" s="23">
        <f ca="1">NETWORKDAYS(LeaveTracker[[#This Row],[Start Date]],LeaveTracker[[#This Row],[End Date]],lstHolidays)</f>
        <v>1</v>
      </c>
      <c r="M4337" s="27"/>
    </row>
    <row r="4338" spans="1:13" ht="30" customHeight="1" x14ac:dyDescent="0.3">
      <c r="A4338" s="27">
        <f t="shared" si="43"/>
        <v>687</v>
      </c>
      <c r="B4338" s="31">
        <v>44992</v>
      </c>
      <c r="C4338" s="31">
        <v>44958</v>
      </c>
      <c r="D4338" s="19" t="s">
        <v>1095</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57" t="s">
        <v>81</v>
      </c>
      <c r="K4338" s="51" t="str">
        <f ca="1">LeaveTracker[[#This Row],[Days]]&amp;" "&amp;LeaveTracker[[#This Row],[Type of Leave]]</f>
        <v>1 SL</v>
      </c>
      <c r="L4338" s="23">
        <f ca="1">NETWORKDAYS(LeaveTracker[[#This Row],[Start Date]],LeaveTracker[[#This Row],[End Date]],lstHolidays)</f>
        <v>1</v>
      </c>
      <c r="M4338" s="27"/>
    </row>
    <row r="4339" spans="1:13" ht="30" customHeight="1" x14ac:dyDescent="0.3">
      <c r="A4339" s="27">
        <f t="shared" si="43"/>
        <v>688</v>
      </c>
      <c r="B4339" s="31">
        <v>44992</v>
      </c>
      <c r="C4339" s="31">
        <v>44953</v>
      </c>
      <c r="D4339" s="19" t="s">
        <v>1859</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57" t="s">
        <v>299</v>
      </c>
      <c r="J4339" s="43" t="s">
        <v>105</v>
      </c>
      <c r="K4339" s="51" t="str">
        <f ca="1">LeaveTracker[[#This Row],[Days]]&amp;" "&amp;LeaveTracker[[#This Row],[Type of Leave]]</f>
        <v>1 OTHER</v>
      </c>
      <c r="L4339" s="23">
        <f ca="1">NETWORKDAYS(LeaveTracker[[#This Row],[Start Date]],LeaveTracker[[#This Row],[End Date]],lstHolidays)</f>
        <v>1</v>
      </c>
      <c r="M4339" s="27"/>
    </row>
    <row r="4340" spans="1:13" ht="30" customHeight="1" x14ac:dyDescent="0.3">
      <c r="A4340" s="27">
        <f t="shared" si="43"/>
        <v>689</v>
      </c>
      <c r="B4340" s="31">
        <v>44992</v>
      </c>
      <c r="C4340" s="31">
        <v>44950</v>
      </c>
      <c r="D4340" s="19" t="s">
        <v>521</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57" t="s">
        <v>81</v>
      </c>
      <c r="K4340" s="51" t="str">
        <f ca="1">LeaveTracker[[#This Row],[Days]]&amp;" "&amp;LeaveTracker[[#This Row],[Type of Leave]]</f>
        <v>1 SL</v>
      </c>
      <c r="L4340" s="23">
        <f ca="1">NETWORKDAYS(LeaveTracker[[#This Row],[Start Date]],LeaveTracker[[#This Row],[End Date]],lstHolidays)</f>
        <v>1</v>
      </c>
      <c r="M4340" s="27"/>
    </row>
    <row r="4341" spans="1:13" ht="30" customHeight="1" x14ac:dyDescent="0.3">
      <c r="A4341" s="27">
        <f t="shared" si="43"/>
        <v>690</v>
      </c>
      <c r="B4341" s="31">
        <v>44992</v>
      </c>
      <c r="C4341" s="31">
        <v>44777</v>
      </c>
      <c r="D4341" s="19" t="s">
        <v>1847</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57" t="s">
        <v>82</v>
      </c>
      <c r="K4341" s="51" t="str">
        <f ca="1">LeaveTracker[[#This Row],[Days]]&amp;" "&amp;LeaveTracker[[#This Row],[Type of Leave]]</f>
        <v>4 VL</v>
      </c>
      <c r="L4341" s="23">
        <f ca="1">NETWORKDAYS(LeaveTracker[[#This Row],[Start Date]],LeaveTracker[[#This Row],[End Date]],lstHolidays)</f>
        <v>4</v>
      </c>
      <c r="M4341" s="27"/>
    </row>
    <row r="4342" spans="1:13" ht="30" customHeight="1" x14ac:dyDescent="0.3">
      <c r="A4342" s="27">
        <f t="shared" si="43"/>
        <v>691</v>
      </c>
      <c r="B4342" s="31">
        <v>44992</v>
      </c>
      <c r="C4342" s="31">
        <v>44937</v>
      </c>
      <c r="D4342" s="19" t="s">
        <v>1167</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57" t="s">
        <v>299</v>
      </c>
      <c r="K4342" s="51" t="str">
        <f ca="1">LeaveTracker[[#This Row],[Days]]&amp;" "&amp;LeaveTracker[[#This Row],[Type of Leave]]</f>
        <v>1 OTHER</v>
      </c>
      <c r="L4342" s="23">
        <f ca="1">NETWORKDAYS(LeaveTracker[[#This Row],[Start Date]],LeaveTracker[[#This Row],[End Date]],lstHolidays)</f>
        <v>1</v>
      </c>
      <c r="M4342" s="27"/>
    </row>
    <row r="4343" spans="1:13" ht="30" customHeight="1" x14ac:dyDescent="0.3">
      <c r="A4343" s="27">
        <f t="shared" si="43"/>
        <v>692</v>
      </c>
      <c r="B4343" s="31">
        <v>44992</v>
      </c>
      <c r="C4343" s="31">
        <v>44914</v>
      </c>
      <c r="D4343" s="19" t="s">
        <v>1850</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57" t="s">
        <v>81</v>
      </c>
      <c r="K4343" s="51" t="str">
        <f ca="1">LeaveTracker[[#This Row],[Days]]&amp;" "&amp;LeaveTracker[[#This Row],[Type of Leave]]</f>
        <v>12 SL</v>
      </c>
      <c r="L4343" s="23">
        <f ca="1">NETWORKDAYS(LeaveTracker[[#This Row],[Start Date]],LeaveTracker[[#This Row],[End Date]],lstHolidays)</f>
        <v>12</v>
      </c>
      <c r="M4343" s="27"/>
    </row>
    <row r="4344" spans="1:13" ht="30" customHeight="1" x14ac:dyDescent="0.3">
      <c r="A4344" s="27">
        <f t="shared" si="43"/>
        <v>693</v>
      </c>
      <c r="B4344" s="31">
        <v>44992</v>
      </c>
      <c r="C4344" s="31">
        <v>44917</v>
      </c>
      <c r="D4344" s="19" t="s">
        <v>1851</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57" t="s">
        <v>81</v>
      </c>
      <c r="K4344" s="51" t="str">
        <f ca="1">LeaveTracker[[#This Row],[Days]]&amp;" "&amp;LeaveTracker[[#This Row],[Type of Leave]]</f>
        <v>1 SL</v>
      </c>
      <c r="L4344" s="23">
        <f ca="1">NETWORKDAYS(LeaveTracker[[#This Row],[Start Date]],LeaveTracker[[#This Row],[End Date]],lstHolidays)</f>
        <v>1</v>
      </c>
      <c r="M4344" s="27"/>
    </row>
    <row r="4345" spans="1:13" ht="30" customHeight="1" x14ac:dyDescent="0.3">
      <c r="A4345" s="27">
        <f t="shared" si="43"/>
        <v>694</v>
      </c>
      <c r="B4345" s="31">
        <v>44992</v>
      </c>
      <c r="C4345" s="31">
        <v>44951</v>
      </c>
      <c r="D4345" s="19" t="s">
        <v>1973</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57" t="s">
        <v>81</v>
      </c>
      <c r="K4345" s="51" t="str">
        <f ca="1">LeaveTracker[[#This Row],[Days]]&amp;" "&amp;LeaveTracker[[#This Row],[Type of Leave]]</f>
        <v>1 SL</v>
      </c>
      <c r="L4345" s="23">
        <f ca="1">NETWORKDAYS(LeaveTracker[[#This Row],[Start Date]],LeaveTracker[[#This Row],[End Date]],lstHolidays)</f>
        <v>1</v>
      </c>
      <c r="M4345" s="27"/>
    </row>
    <row r="4346" spans="1:13" ht="30" customHeight="1" x14ac:dyDescent="0.3">
      <c r="A4346" s="27">
        <f t="shared" si="43"/>
        <v>695</v>
      </c>
      <c r="B4346" s="31">
        <v>44992</v>
      </c>
      <c r="C4346" s="31">
        <v>44928</v>
      </c>
      <c r="D4346" s="19" t="s">
        <v>1974</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57" t="s">
        <v>81</v>
      </c>
      <c r="K4346" s="51" t="str">
        <f ca="1">LeaveTracker[[#This Row],[Days]]&amp;" "&amp;LeaveTracker[[#This Row],[Type of Leave]]</f>
        <v>1 SL</v>
      </c>
      <c r="L4346" s="23">
        <f ca="1">NETWORKDAYS(LeaveTracker[[#This Row],[Start Date]],LeaveTracker[[#This Row],[End Date]],lstHolidays)</f>
        <v>1</v>
      </c>
      <c r="M4346" s="27"/>
    </row>
    <row r="4347" spans="1:13" ht="30" customHeight="1" x14ac:dyDescent="0.3">
      <c r="A4347" s="27">
        <f t="shared" si="43"/>
        <v>696</v>
      </c>
      <c r="B4347" s="31">
        <v>44992</v>
      </c>
      <c r="C4347" s="31">
        <v>44959</v>
      </c>
      <c r="D4347" s="19" t="s">
        <v>2175</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57" t="s">
        <v>81</v>
      </c>
      <c r="K4347" s="51" t="str">
        <f ca="1">LeaveTracker[[#This Row],[Days]]&amp;" "&amp;LeaveTracker[[#This Row],[Type of Leave]]</f>
        <v>2 SL</v>
      </c>
      <c r="L4347" s="23">
        <f ca="1">NETWORKDAYS(LeaveTracker[[#This Row],[Start Date]],LeaveTracker[[#This Row],[End Date]],lstHolidays)</f>
        <v>2</v>
      </c>
      <c r="M4347" s="27"/>
    </row>
    <row r="4348" spans="1:13" ht="30" customHeight="1" x14ac:dyDescent="0.3">
      <c r="A4348" s="27">
        <f t="shared" si="43"/>
        <v>697</v>
      </c>
      <c r="B4348" s="31">
        <v>44992</v>
      </c>
      <c r="C4348" s="31">
        <v>44916</v>
      </c>
      <c r="D4348" s="19" t="s">
        <v>1910</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57" t="s">
        <v>82</v>
      </c>
      <c r="K4348" s="51" t="str">
        <f ca="1">LeaveTracker[[#This Row],[Days]]&amp;" "&amp;LeaveTracker[[#This Row],[Type of Leave]]</f>
        <v>3 VL</v>
      </c>
      <c r="L4348" s="23">
        <f ca="1">NETWORKDAYS(LeaveTracker[[#This Row],[Start Date]],LeaveTracker[[#This Row],[End Date]],lstHolidays)</f>
        <v>3</v>
      </c>
      <c r="M4348" s="27"/>
    </row>
    <row r="4349" spans="1:13" ht="30" customHeight="1" x14ac:dyDescent="0.3">
      <c r="A4349" s="27">
        <f t="shared" si="43"/>
        <v>698</v>
      </c>
      <c r="B4349" s="31">
        <v>44992</v>
      </c>
      <c r="C4349" s="31">
        <v>44958</v>
      </c>
      <c r="D4349" s="19" t="s">
        <v>1836</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57" t="s">
        <v>81</v>
      </c>
      <c r="K4349" s="51" t="str">
        <f>LeaveTracker[[#This Row],[Days]]&amp;" "&amp;LeaveTracker[[#This Row],[Type of Leave]]</f>
        <v>1 SL</v>
      </c>
      <c r="L4349" s="23">
        <v>1</v>
      </c>
      <c r="M4349" s="27"/>
    </row>
    <row r="4350" spans="1:13" ht="30" customHeight="1" x14ac:dyDescent="0.3">
      <c r="A4350" s="27">
        <v>698</v>
      </c>
      <c r="B4350" s="31">
        <v>44992</v>
      </c>
      <c r="C4350" s="31">
        <v>44958</v>
      </c>
      <c r="D4350" s="19" t="s">
        <v>1836</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57" t="s">
        <v>81</v>
      </c>
      <c r="K4350" s="51" t="str">
        <f>LeaveTracker[[#This Row],[Days]]&amp;" "&amp;LeaveTracker[[#This Row],[Type of Leave]]</f>
        <v>1 SL</v>
      </c>
      <c r="L4350" s="23">
        <v>1</v>
      </c>
      <c r="M4350" s="27"/>
    </row>
    <row r="4351" spans="1:13" ht="30" customHeight="1" x14ac:dyDescent="0.3">
      <c r="A4351" s="27">
        <f t="shared" si="43"/>
        <v>699</v>
      </c>
      <c r="B4351" s="31">
        <v>44992</v>
      </c>
      <c r="C4351" s="31">
        <v>44950</v>
      </c>
      <c r="D4351" s="19" t="s">
        <v>1835</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57" t="s">
        <v>82</v>
      </c>
      <c r="K4351" s="51" t="str">
        <f ca="1">LeaveTracker[[#This Row],[Days]]&amp;" "&amp;LeaveTracker[[#This Row],[Type of Leave]]</f>
        <v>9 VL</v>
      </c>
      <c r="L4351" s="23">
        <f ca="1">NETWORKDAYS(LeaveTracker[[#This Row],[Start Date]],LeaveTracker[[#This Row],[End Date]],lstHolidays)</f>
        <v>9</v>
      </c>
      <c r="M4351" s="27"/>
    </row>
    <row r="4352" spans="1:13" ht="30" customHeight="1" x14ac:dyDescent="0.3">
      <c r="A4352" s="27">
        <f t="shared" si="43"/>
        <v>700</v>
      </c>
      <c r="B4352" s="31">
        <v>44992</v>
      </c>
      <c r="C4352" s="31">
        <v>44932</v>
      </c>
      <c r="D4352" s="19" t="s">
        <v>1894</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57" t="s">
        <v>81</v>
      </c>
      <c r="K4352" s="51" t="str">
        <f ca="1">LeaveTracker[[#This Row],[Days]]&amp;" "&amp;LeaveTracker[[#This Row],[Type of Leave]]</f>
        <v>2 SL</v>
      </c>
      <c r="L4352" s="23">
        <f ca="1">NETWORKDAYS(LeaveTracker[[#This Row],[Start Date]],LeaveTracker[[#This Row],[End Date]],lstHolidays)</f>
        <v>2</v>
      </c>
      <c r="M4352" s="27"/>
    </row>
    <row r="4353" spans="1:13" ht="30" customHeight="1" x14ac:dyDescent="0.3">
      <c r="A4353" s="27">
        <f t="shared" si="43"/>
        <v>701</v>
      </c>
      <c r="B4353" s="31">
        <v>44992</v>
      </c>
      <c r="C4353" s="31">
        <v>44946</v>
      </c>
      <c r="D4353" s="19" t="s">
        <v>1894</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57" t="s">
        <v>299</v>
      </c>
      <c r="J4353" s="43" t="s">
        <v>105</v>
      </c>
      <c r="K4353" s="51" t="str">
        <f ca="1">LeaveTracker[[#This Row],[Days]]&amp;" "&amp;LeaveTracker[[#This Row],[Type of Leave]]</f>
        <v>1 OTHER</v>
      </c>
      <c r="L4353" s="23">
        <f ca="1">NETWORKDAYS(LeaveTracker[[#This Row],[Start Date]],LeaveTracker[[#This Row],[End Date]],lstHolidays)</f>
        <v>1</v>
      </c>
      <c r="M4353" s="27"/>
    </row>
    <row r="4354" spans="1:13" ht="30" customHeight="1" x14ac:dyDescent="0.3">
      <c r="A4354" s="27">
        <f t="shared" si="43"/>
        <v>702</v>
      </c>
      <c r="B4354" s="31">
        <v>44992</v>
      </c>
      <c r="C4354" s="31">
        <v>44932</v>
      </c>
      <c r="D4354" s="19" t="s">
        <v>2177</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57" t="s">
        <v>81</v>
      </c>
      <c r="K4354" s="51" t="str">
        <f ca="1">LeaveTracker[[#This Row],[Days]]&amp;" "&amp;LeaveTracker[[#This Row],[Type of Leave]]</f>
        <v>3 SL</v>
      </c>
      <c r="L4354" s="23">
        <f ca="1">NETWORKDAYS(LeaveTracker[[#This Row],[Start Date]],LeaveTracker[[#This Row],[End Date]],lstHolidays)</f>
        <v>3</v>
      </c>
      <c r="M4354" s="27"/>
    </row>
    <row r="4355" spans="1:13" ht="30" customHeight="1" x14ac:dyDescent="0.3">
      <c r="A4355" s="27">
        <f t="shared" si="43"/>
        <v>703</v>
      </c>
      <c r="B4355" s="31">
        <v>44992</v>
      </c>
      <c r="C4355" s="31">
        <v>44971</v>
      </c>
      <c r="D4355" s="19" t="s">
        <v>2096</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57" t="s">
        <v>81</v>
      </c>
      <c r="K4355" s="51" t="str">
        <f ca="1">LeaveTracker[[#This Row],[Days]]&amp;" "&amp;LeaveTracker[[#This Row],[Type of Leave]]</f>
        <v>3 SL</v>
      </c>
      <c r="L4355" s="23">
        <f ca="1">NETWORKDAYS(LeaveTracker[[#This Row],[Start Date]],LeaveTracker[[#This Row],[End Date]],lstHolidays)</f>
        <v>3</v>
      </c>
      <c r="M4355" s="27"/>
    </row>
    <row r="4356" spans="1:13" ht="30" customHeight="1" x14ac:dyDescent="0.3">
      <c r="A4356" s="27">
        <f t="shared" si="43"/>
        <v>704</v>
      </c>
      <c r="B4356" s="31">
        <v>44992</v>
      </c>
      <c r="C4356" s="31">
        <v>44951</v>
      </c>
      <c r="D4356" s="19" t="s">
        <v>1896</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57" t="s">
        <v>81</v>
      </c>
      <c r="K4356" s="51" t="str">
        <f ca="1">LeaveTracker[[#This Row],[Days]]&amp;" "&amp;LeaveTracker[[#This Row],[Type of Leave]]</f>
        <v>1 SL</v>
      </c>
      <c r="L4356" s="23">
        <f ca="1">NETWORKDAYS(LeaveTracker[[#This Row],[Start Date]],LeaveTracker[[#This Row],[End Date]],lstHolidays)</f>
        <v>1</v>
      </c>
      <c r="M4356" s="27"/>
    </row>
    <row r="4357" spans="1:13" ht="30" customHeight="1" x14ac:dyDescent="0.3">
      <c r="A4357" s="27">
        <f t="shared" si="43"/>
        <v>705</v>
      </c>
      <c r="B4357" s="31">
        <v>44992</v>
      </c>
      <c r="C4357" s="31">
        <v>44959</v>
      </c>
      <c r="D4357" s="19" t="s">
        <v>1784</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57" t="s">
        <v>81</v>
      </c>
      <c r="K4357" s="51" t="str">
        <f>LeaveTracker[[#This Row],[Days]]&amp;" "&amp;LeaveTracker[[#This Row],[Type of Leave]]</f>
        <v>2 SL</v>
      </c>
      <c r="L4357" s="23">
        <v>2</v>
      </c>
      <c r="M4357" s="27"/>
    </row>
    <row r="4358" spans="1:13" ht="30" customHeight="1" x14ac:dyDescent="0.3">
      <c r="A4358" s="27">
        <f t="shared" si="43"/>
        <v>706</v>
      </c>
      <c r="B4358" s="31">
        <v>44992</v>
      </c>
      <c r="C4358" s="31">
        <v>44979</v>
      </c>
      <c r="D4358" s="19" t="s">
        <v>1901</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57" t="s">
        <v>82</v>
      </c>
      <c r="K4358" s="51" t="str">
        <f ca="1">LeaveTracker[[#This Row],[Days]]&amp;" "&amp;LeaveTracker[[#This Row],[Type of Leave]]</f>
        <v>2 VL</v>
      </c>
      <c r="L4358" s="23">
        <f ca="1">NETWORKDAYS(LeaveTracker[[#This Row],[Start Date]],LeaveTracker[[#This Row],[End Date]],lstHolidays)</f>
        <v>2</v>
      </c>
      <c r="M4358" s="27"/>
    </row>
    <row r="4359" spans="1:13" ht="30" customHeight="1" x14ac:dyDescent="0.3">
      <c r="A4359" s="27">
        <f t="shared" si="43"/>
        <v>707</v>
      </c>
      <c r="B4359" s="31">
        <v>44992</v>
      </c>
      <c r="C4359" s="31">
        <v>44970</v>
      </c>
      <c r="D4359" s="19" t="s">
        <v>1901</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57" t="s">
        <v>81</v>
      </c>
      <c r="K4359" s="51" t="str">
        <f ca="1">LeaveTracker[[#This Row],[Days]]&amp;" "&amp;LeaveTracker[[#This Row],[Type of Leave]]</f>
        <v>1 SL</v>
      </c>
      <c r="L4359" s="23">
        <f ca="1">NETWORKDAYS(LeaveTracker[[#This Row],[Start Date]],LeaveTracker[[#This Row],[End Date]],lstHolidays)</f>
        <v>1</v>
      </c>
      <c r="M4359" s="27"/>
    </row>
    <row r="4360" spans="1:13" ht="30" customHeight="1" x14ac:dyDescent="0.3">
      <c r="A4360" s="27">
        <f t="shared" si="43"/>
        <v>708</v>
      </c>
      <c r="B4360" s="31">
        <v>44992</v>
      </c>
      <c r="C4360" s="31">
        <v>44970</v>
      </c>
      <c r="D4360" s="19" t="s">
        <v>1815</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57" t="s">
        <v>299</v>
      </c>
      <c r="J4360" s="43" t="s">
        <v>105</v>
      </c>
      <c r="K4360" s="51" t="str">
        <f ca="1">LeaveTracker[[#This Row],[Days]]&amp;" "&amp;LeaveTracker[[#This Row],[Type of Leave]]</f>
        <v>1 OTHER</v>
      </c>
      <c r="L4360" s="23">
        <f ca="1">NETWORKDAYS(LeaveTracker[[#This Row],[Start Date]],LeaveTracker[[#This Row],[End Date]],lstHolidays)</f>
        <v>1</v>
      </c>
      <c r="M4360" s="27"/>
    </row>
    <row r="4361" spans="1:13" ht="30" customHeight="1" x14ac:dyDescent="0.3">
      <c r="A4361" s="27">
        <f t="shared" si="43"/>
        <v>709</v>
      </c>
      <c r="B4361" s="31">
        <v>44992</v>
      </c>
      <c r="C4361" s="31">
        <v>44967</v>
      </c>
      <c r="D4361" s="19" t="s">
        <v>1858</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57" t="s">
        <v>81</v>
      </c>
      <c r="K4361" s="51" t="str">
        <f ca="1">LeaveTracker[[#This Row],[Days]]&amp;" "&amp;LeaveTracker[[#This Row],[Type of Leave]]</f>
        <v>1 SL</v>
      </c>
      <c r="L4361" s="23">
        <f ca="1">NETWORKDAYS(LeaveTracker[[#This Row],[Start Date]],LeaveTracker[[#This Row],[End Date]],lstHolidays)</f>
        <v>1</v>
      </c>
      <c r="M4361" s="27"/>
    </row>
    <row r="4362" spans="1:13" ht="30" customHeight="1" x14ac:dyDescent="0.3">
      <c r="A4362" s="27">
        <f t="shared" si="43"/>
        <v>710</v>
      </c>
      <c r="B4362" s="31">
        <v>44992</v>
      </c>
      <c r="C4362" s="31">
        <v>44967</v>
      </c>
      <c r="D4362" s="19" t="s">
        <v>1858</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57" t="s">
        <v>81</v>
      </c>
      <c r="K4362" s="51" t="str">
        <f>LeaveTracker[[#This Row],[Days]]&amp;" "&amp;LeaveTracker[[#This Row],[Type of Leave]]</f>
        <v>1 SL</v>
      </c>
      <c r="L4362" s="23">
        <v>1</v>
      </c>
      <c r="M4362" s="27"/>
    </row>
    <row r="4363" spans="1:13" ht="30" customHeight="1" x14ac:dyDescent="0.3">
      <c r="A4363" s="27">
        <f t="shared" si="43"/>
        <v>711</v>
      </c>
      <c r="B4363" s="31">
        <v>44992</v>
      </c>
      <c r="C4363" s="31">
        <v>44971</v>
      </c>
      <c r="D4363" s="19" t="s">
        <v>2180</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57" t="s">
        <v>81</v>
      </c>
      <c r="K4363" s="51" t="str">
        <f ca="1">LeaveTracker[[#This Row],[Days]]&amp;" "&amp;LeaveTracker[[#This Row],[Type of Leave]]</f>
        <v>5 SL</v>
      </c>
      <c r="L4363" s="23">
        <f ca="1">NETWORKDAYS(LeaveTracker[[#This Row],[Start Date]],LeaveTracker[[#This Row],[End Date]],lstHolidays)</f>
        <v>5</v>
      </c>
      <c r="M4363" s="27"/>
    </row>
    <row r="4364" spans="1:13" ht="30" customHeight="1" x14ac:dyDescent="0.3">
      <c r="A4364" s="27">
        <f t="shared" si="43"/>
        <v>712</v>
      </c>
      <c r="B4364" s="31">
        <v>44992</v>
      </c>
      <c r="C4364" s="31">
        <v>44967</v>
      </c>
      <c r="D4364" s="19" t="s">
        <v>1945</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57" t="s">
        <v>299</v>
      </c>
      <c r="J4364" s="43" t="s">
        <v>158</v>
      </c>
      <c r="K4364" s="51" t="str">
        <f ca="1">LeaveTracker[[#This Row],[Days]]&amp;" "&amp;LeaveTracker[[#This Row],[Type of Leave]]</f>
        <v>1 OTHER</v>
      </c>
      <c r="L4364" s="23">
        <f ca="1">NETWORKDAYS(LeaveTracker[[#This Row],[Start Date]],LeaveTracker[[#This Row],[End Date]],lstHolidays)</f>
        <v>1</v>
      </c>
      <c r="M4364" s="27"/>
    </row>
    <row r="4365" spans="1:13" ht="30" customHeight="1" x14ac:dyDescent="0.3">
      <c r="A4365" s="27">
        <f t="shared" si="43"/>
        <v>713</v>
      </c>
      <c r="B4365" s="31">
        <v>44992</v>
      </c>
      <c r="C4365" s="31">
        <v>44959</v>
      </c>
      <c r="D4365" s="19" t="s">
        <v>1826</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57" t="s">
        <v>81</v>
      </c>
      <c r="K4365" s="51" t="str">
        <f ca="1">LeaveTracker[[#This Row],[Days]]&amp;" "&amp;LeaveTracker[[#This Row],[Type of Leave]]</f>
        <v>7 SL</v>
      </c>
      <c r="L4365" s="23">
        <f ca="1">NETWORKDAYS(LeaveTracker[[#This Row],[Start Date]],LeaveTracker[[#This Row],[End Date]],lstHolidays)</f>
        <v>7</v>
      </c>
      <c r="M4365" s="27"/>
    </row>
    <row r="4366" spans="1:13" ht="30" customHeight="1" x14ac:dyDescent="0.3">
      <c r="A4366" s="27">
        <f t="shared" si="43"/>
        <v>714</v>
      </c>
      <c r="B4366" s="31">
        <v>44992</v>
      </c>
      <c r="C4366" s="31">
        <v>44971</v>
      </c>
      <c r="D4366" s="19" t="s">
        <v>1862</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57" t="s">
        <v>81</v>
      </c>
      <c r="K4366" s="51" t="str">
        <f>LeaveTracker[[#This Row],[Days]]&amp;" "&amp;LeaveTracker[[#This Row],[Type of Leave]]</f>
        <v>2 SL</v>
      </c>
      <c r="L4366" s="23">
        <v>2</v>
      </c>
      <c r="M4366" s="27"/>
    </row>
    <row r="4367" spans="1:13" ht="30" customHeight="1" x14ac:dyDescent="0.3">
      <c r="A4367" s="27">
        <f t="shared" si="43"/>
        <v>715</v>
      </c>
      <c r="B4367" s="31">
        <v>44992</v>
      </c>
      <c r="C4367" s="31">
        <v>44973</v>
      </c>
      <c r="D4367" s="19" t="s">
        <v>1779</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57" t="s">
        <v>299</v>
      </c>
      <c r="J4367" s="43" t="s">
        <v>766</v>
      </c>
      <c r="K4367" s="51" t="str">
        <f ca="1">LeaveTracker[[#This Row],[Days]]&amp;" "&amp;LeaveTracker[[#This Row],[Type of Leave]]</f>
        <v>1 OTHER</v>
      </c>
      <c r="L4367" s="23">
        <f ca="1">NETWORKDAYS(LeaveTracker[[#This Row],[Start Date]],LeaveTracker[[#This Row],[End Date]],lstHolidays)</f>
        <v>1</v>
      </c>
      <c r="M4367" s="27"/>
    </row>
    <row r="4368" spans="1:13" ht="30" customHeight="1" x14ac:dyDescent="0.3">
      <c r="A4368" s="27">
        <f t="shared" si="43"/>
        <v>716</v>
      </c>
      <c r="B4368" s="31">
        <v>44992</v>
      </c>
      <c r="C4368" s="31">
        <v>44970</v>
      </c>
      <c r="D4368" s="19" t="s">
        <v>1930</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57" t="s">
        <v>81</v>
      </c>
      <c r="K4368" s="51" t="str">
        <f>LeaveTracker[[#This Row],[Days]]&amp;" "&amp;LeaveTracker[[#This Row],[Type of Leave]]</f>
        <v>3 SL</v>
      </c>
      <c r="L4368" s="23">
        <v>3</v>
      </c>
      <c r="M4368" s="27"/>
    </row>
    <row r="4369" spans="1:13" ht="30" customHeight="1" x14ac:dyDescent="0.3">
      <c r="A4369" s="27">
        <f t="shared" si="43"/>
        <v>717</v>
      </c>
      <c r="B4369" s="31">
        <v>44993</v>
      </c>
      <c r="C4369" s="31">
        <v>44975</v>
      </c>
      <c r="D4369" s="19" t="s">
        <v>1860</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57" t="s">
        <v>81</v>
      </c>
      <c r="K4369" s="51" t="str">
        <f ca="1">LeaveTracker[[#This Row],[Days]]&amp;" "&amp;LeaveTracker[[#This Row],[Type of Leave]]</f>
        <v>2 SL</v>
      </c>
      <c r="L4369" s="23">
        <f ca="1">NETWORKDAYS(LeaveTracker[[#This Row],[Start Date]],LeaveTracker[[#This Row],[End Date]],lstHolidays)</f>
        <v>2</v>
      </c>
      <c r="M4369" s="27"/>
    </row>
    <row r="4370" spans="1:13" ht="30" customHeight="1" x14ac:dyDescent="0.3">
      <c r="A4370" s="27">
        <f t="shared" si="43"/>
        <v>718</v>
      </c>
      <c r="B4370" s="31">
        <v>44993</v>
      </c>
      <c r="C4370" s="31">
        <v>44974</v>
      </c>
      <c r="D4370" s="19" t="s">
        <v>1768</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57" t="s">
        <v>299</v>
      </c>
      <c r="J4370" s="43" t="s">
        <v>214</v>
      </c>
      <c r="K4370" s="51" t="str">
        <f ca="1">LeaveTracker[[#This Row],[Days]]&amp;" "&amp;LeaveTracker[[#This Row],[Type of Leave]]</f>
        <v>2 OTHER</v>
      </c>
      <c r="L4370" s="23">
        <f ca="1">NETWORKDAYS(LeaveTracker[[#This Row],[Start Date]],LeaveTracker[[#This Row],[End Date]],lstHolidays)</f>
        <v>2</v>
      </c>
      <c r="M4370" s="27"/>
    </row>
    <row r="4371" spans="1:13" ht="30" customHeight="1" x14ac:dyDescent="0.3">
      <c r="A4371" s="27">
        <f t="shared" si="43"/>
        <v>719</v>
      </c>
      <c r="B4371" s="31">
        <v>44993</v>
      </c>
      <c r="C4371" s="31">
        <v>44971</v>
      </c>
      <c r="D4371" s="19" t="s">
        <v>2096</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57" t="s">
        <v>82</v>
      </c>
      <c r="K4371" s="51" t="str">
        <f>LeaveTracker[[#This Row],[Days]]&amp;" "&amp;LeaveTracker[[#This Row],[Type of Leave]]</f>
        <v>29 VL</v>
      </c>
      <c r="L4371" s="23">
        <v>29</v>
      </c>
      <c r="M4371" s="27"/>
    </row>
    <row r="4372" spans="1:13" ht="30" customHeight="1" x14ac:dyDescent="0.3">
      <c r="A4372" s="27">
        <f t="shared" si="43"/>
        <v>720</v>
      </c>
      <c r="B4372" s="31">
        <v>44993</v>
      </c>
      <c r="C4372" s="31">
        <v>44971</v>
      </c>
      <c r="D4372" s="19" t="s">
        <v>1767</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57" t="s">
        <v>81</v>
      </c>
      <c r="K4372" s="51" t="str">
        <f ca="1">LeaveTracker[[#This Row],[Days]]&amp;" "&amp;LeaveTracker[[#This Row],[Type of Leave]]</f>
        <v>2 SL</v>
      </c>
      <c r="L4372" s="23">
        <f ca="1">NETWORKDAYS(LeaveTracker[[#This Row],[Start Date]],LeaveTracker[[#This Row],[End Date]],lstHolidays)</f>
        <v>2</v>
      </c>
      <c r="M4372" s="27"/>
    </row>
    <row r="4373" spans="1:13" ht="30" customHeight="1" x14ac:dyDescent="0.3">
      <c r="A4373" s="27">
        <f t="shared" si="43"/>
        <v>721</v>
      </c>
      <c r="B4373" s="31">
        <v>44993</v>
      </c>
      <c r="D4373" s="19" t="s">
        <v>1879</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57" t="s">
        <v>81</v>
      </c>
      <c r="K4373" s="51" t="str">
        <f ca="1">LeaveTracker[[#This Row],[Days]]&amp;" "&amp;LeaveTracker[[#This Row],[Type of Leave]]</f>
        <v>1 SL</v>
      </c>
      <c r="L4373" s="23">
        <f ca="1">NETWORKDAYS(LeaveTracker[[#This Row],[Start Date]],LeaveTracker[[#This Row],[End Date]],lstHolidays)</f>
        <v>1</v>
      </c>
      <c r="M4373" s="27"/>
    </row>
    <row r="4374" spans="1:13" ht="30" customHeight="1" x14ac:dyDescent="0.3">
      <c r="A4374" s="27">
        <f t="shared" si="43"/>
        <v>722</v>
      </c>
      <c r="B4374" s="31">
        <v>44993</v>
      </c>
      <c r="C4374" s="31">
        <v>44946</v>
      </c>
      <c r="D4374" s="19" t="s">
        <v>722</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57" t="s">
        <v>299</v>
      </c>
      <c r="J4374" s="43" t="s">
        <v>105</v>
      </c>
      <c r="K4374" s="51" t="str">
        <f ca="1">LeaveTracker[[#This Row],[Days]]&amp;" "&amp;LeaveTracker[[#This Row],[Type of Leave]]</f>
        <v>1 OTHER</v>
      </c>
      <c r="L4374" s="23">
        <f ca="1">NETWORKDAYS(LeaveTracker[[#This Row],[Start Date]],LeaveTracker[[#This Row],[End Date]],lstHolidays)</f>
        <v>1</v>
      </c>
      <c r="M4374" s="27"/>
    </row>
    <row r="4375" spans="1:13" ht="30" customHeight="1" x14ac:dyDescent="0.3">
      <c r="A4375" s="27">
        <f t="shared" si="43"/>
        <v>723</v>
      </c>
      <c r="B4375" s="31">
        <v>44993</v>
      </c>
      <c r="C4375" s="31">
        <v>44960</v>
      </c>
      <c r="D4375" s="19" t="s">
        <v>617</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57" t="s">
        <v>82</v>
      </c>
      <c r="K4375" s="51" t="str">
        <f ca="1">LeaveTracker[[#This Row],[Days]]&amp;" "&amp;LeaveTracker[[#This Row],[Type of Leave]]</f>
        <v>1 VL</v>
      </c>
      <c r="L4375" s="23">
        <f ca="1">NETWORKDAYS(LeaveTracker[[#This Row],[Start Date]],LeaveTracker[[#This Row],[End Date]],lstHolidays)</f>
        <v>1</v>
      </c>
      <c r="M4375" s="27"/>
    </row>
    <row r="4376" spans="1:13" ht="30" customHeight="1" x14ac:dyDescent="0.3">
      <c r="A4376" s="27">
        <f t="shared" si="43"/>
        <v>724</v>
      </c>
      <c r="B4376" s="31">
        <v>44993</v>
      </c>
      <c r="C4376" s="31" t="s">
        <v>2181</v>
      </c>
      <c r="D4376" s="19" t="s">
        <v>617</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57" t="s">
        <v>82</v>
      </c>
      <c r="K4376" s="51" t="str">
        <f ca="1">LeaveTracker[[#This Row],[Days]]&amp;" "&amp;LeaveTracker[[#This Row],[Type of Leave]]</f>
        <v>1 VL</v>
      </c>
      <c r="L4376" s="23">
        <f ca="1">NETWORKDAYS(LeaveTracker[[#This Row],[Start Date]],LeaveTracker[[#This Row],[End Date]],lstHolidays)</f>
        <v>1</v>
      </c>
      <c r="M4376" s="27"/>
    </row>
    <row r="4377" spans="1:13" ht="30" customHeight="1" x14ac:dyDescent="0.3">
      <c r="A4377" s="27">
        <f t="shared" ref="A4377:A4440" si="44">A4376+1</f>
        <v>725</v>
      </c>
      <c r="B4377" s="31">
        <v>44993</v>
      </c>
      <c r="D4377" s="19" t="s">
        <v>617</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57" t="s">
        <v>299</v>
      </c>
      <c r="J4377" s="43" t="s">
        <v>105</v>
      </c>
      <c r="K4377" s="51" t="str">
        <f ca="1">LeaveTracker[[#This Row],[Days]]&amp;" "&amp;LeaveTracker[[#This Row],[Type of Leave]]</f>
        <v>1 OTHER</v>
      </c>
      <c r="L4377" s="23">
        <f ca="1">NETWORKDAYS(LeaveTracker[[#This Row],[Start Date]],LeaveTracker[[#This Row],[End Date]],lstHolidays)</f>
        <v>1</v>
      </c>
      <c r="M4377" s="27"/>
    </row>
    <row r="4378" spans="1:13" ht="30"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57" t="s">
        <v>82</v>
      </c>
      <c r="K4378" s="51" t="str">
        <f ca="1">LeaveTracker[[#This Row],[Days]]&amp;" "&amp;LeaveTracker[[#This Row],[Type of Leave]]</f>
        <v>2 VL</v>
      </c>
      <c r="L4378" s="23">
        <f ca="1">NETWORKDAYS(LeaveTracker[[#This Row],[Start Date]],LeaveTracker[[#This Row],[End Date]],lstHolidays)</f>
        <v>2</v>
      </c>
      <c r="M4378" s="27"/>
    </row>
    <row r="4379" spans="1:13" ht="30" customHeight="1" x14ac:dyDescent="0.3">
      <c r="A4379" s="27">
        <f t="shared" si="44"/>
        <v>727</v>
      </c>
      <c r="B4379" s="31">
        <v>44993</v>
      </c>
      <c r="C4379" s="31">
        <v>44908</v>
      </c>
      <c r="D4379" s="19" t="s">
        <v>1782</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57" t="s">
        <v>81</v>
      </c>
      <c r="K4379" s="51" t="str">
        <f ca="1">LeaveTracker[[#This Row],[Days]]&amp;" "&amp;LeaveTracker[[#This Row],[Type of Leave]]</f>
        <v>1 SL</v>
      </c>
      <c r="L4379" s="23">
        <f ca="1">NETWORKDAYS(LeaveTracker[[#This Row],[Start Date]],LeaveTracker[[#This Row],[End Date]],lstHolidays)</f>
        <v>1</v>
      </c>
      <c r="M4379" s="27"/>
    </row>
    <row r="4380" spans="1:13" ht="30" customHeight="1" x14ac:dyDescent="0.3">
      <c r="A4380" s="27">
        <f t="shared" si="44"/>
        <v>728</v>
      </c>
      <c r="B4380" s="31">
        <v>44993</v>
      </c>
      <c r="C4380" s="31">
        <v>44967</v>
      </c>
      <c r="D4380" s="19" t="s">
        <v>1877</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57" t="s">
        <v>81</v>
      </c>
      <c r="K4380" s="51" t="str">
        <f ca="1">LeaveTracker[[#This Row],[Days]]&amp;" "&amp;LeaveTracker[[#This Row],[Type of Leave]]</f>
        <v>1 SL</v>
      </c>
      <c r="L4380" s="23">
        <f ca="1">NETWORKDAYS(LeaveTracker[[#This Row],[Start Date]],LeaveTracker[[#This Row],[End Date]],lstHolidays)</f>
        <v>1</v>
      </c>
      <c r="M4380" s="27"/>
    </row>
    <row r="4381" spans="1:13" ht="30" customHeight="1" x14ac:dyDescent="0.3">
      <c r="A4381" s="27">
        <f t="shared" si="44"/>
        <v>729</v>
      </c>
      <c r="B4381" s="31">
        <v>44993</v>
      </c>
      <c r="C4381" s="31">
        <v>44964</v>
      </c>
      <c r="D4381" s="19" t="s">
        <v>1884</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57" t="s">
        <v>81</v>
      </c>
      <c r="K4381" s="51" t="str">
        <f ca="1">LeaveTracker[[#This Row],[Days]]&amp;" "&amp;LeaveTracker[[#This Row],[Type of Leave]]</f>
        <v>1 SL</v>
      </c>
      <c r="L4381" s="23">
        <f ca="1">NETWORKDAYS(LeaveTracker[[#This Row],[Start Date]],LeaveTracker[[#This Row],[End Date]],lstHolidays)</f>
        <v>1</v>
      </c>
      <c r="M4381" s="27"/>
    </row>
    <row r="4382" spans="1:13" ht="30" customHeight="1" x14ac:dyDescent="0.3">
      <c r="A4382" s="27">
        <f t="shared" si="44"/>
        <v>730</v>
      </c>
      <c r="B4382" s="31">
        <v>44993</v>
      </c>
      <c r="C4382" s="31">
        <v>44965</v>
      </c>
      <c r="D4382" s="19" t="s">
        <v>1834</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57" t="s">
        <v>82</v>
      </c>
      <c r="K4382" s="51" t="str">
        <f ca="1">LeaveTracker[[#This Row],[Days]]&amp;" "&amp;LeaveTracker[[#This Row],[Type of Leave]]</f>
        <v>1 VL</v>
      </c>
      <c r="L4382" s="23">
        <f ca="1">NETWORKDAYS(LeaveTracker[[#This Row],[Start Date]],LeaveTracker[[#This Row],[End Date]],lstHolidays)</f>
        <v>1</v>
      </c>
      <c r="M4382" s="27"/>
    </row>
    <row r="4383" spans="1:13" ht="30" customHeight="1" x14ac:dyDescent="0.3">
      <c r="A4383" s="27">
        <f t="shared" si="44"/>
        <v>731</v>
      </c>
      <c r="B4383" s="31">
        <v>44993</v>
      </c>
      <c r="C4383" s="31">
        <v>44966</v>
      </c>
      <c r="D4383" s="19" t="s">
        <v>1784</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57" t="s">
        <v>81</v>
      </c>
      <c r="K4383" s="51" t="str">
        <f ca="1">LeaveTracker[[#This Row],[Days]]&amp;" "&amp;LeaveTracker[[#This Row],[Type of Leave]]</f>
        <v>1 SL</v>
      </c>
      <c r="L4383" s="23">
        <f ca="1">NETWORKDAYS(LeaveTracker[[#This Row],[Start Date]],LeaveTracker[[#This Row],[End Date]],lstHolidays)</f>
        <v>1</v>
      </c>
      <c r="M4383" s="27"/>
    </row>
    <row r="4384" spans="1:13" ht="30" customHeight="1" x14ac:dyDescent="0.3">
      <c r="A4384" s="27">
        <f t="shared" si="44"/>
        <v>732</v>
      </c>
      <c r="B4384" s="31">
        <v>44993</v>
      </c>
      <c r="C4384" s="31">
        <v>44967</v>
      </c>
      <c r="D4384" s="19" t="s">
        <v>1891</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57" t="s">
        <v>81</v>
      </c>
      <c r="K4384" s="51" t="str">
        <f ca="1">LeaveTracker[[#This Row],[Days]]&amp;" "&amp;LeaveTracker[[#This Row],[Type of Leave]]</f>
        <v>1 SL</v>
      </c>
      <c r="L4384" s="23">
        <f ca="1">NETWORKDAYS(LeaveTracker[[#This Row],[Start Date]],LeaveTracker[[#This Row],[End Date]],lstHolidays)</f>
        <v>1</v>
      </c>
      <c r="M4384" s="27"/>
    </row>
    <row r="4385" spans="1:13" ht="30" customHeight="1" x14ac:dyDescent="0.3">
      <c r="A4385" s="27">
        <v>732</v>
      </c>
      <c r="B4385" s="31">
        <v>44993</v>
      </c>
      <c r="C4385" s="31">
        <v>44967</v>
      </c>
      <c r="D4385" s="19" t="s">
        <v>1891</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57" t="s">
        <v>81</v>
      </c>
      <c r="K4385" s="51" t="str">
        <f ca="1">LeaveTracker[[#This Row],[Days]]&amp;" "&amp;LeaveTracker[[#This Row],[Type of Leave]]</f>
        <v>1 SL</v>
      </c>
      <c r="L4385" s="23">
        <f ca="1">NETWORKDAYS(LeaveTracker[[#This Row],[Start Date]],LeaveTracker[[#This Row],[End Date]],lstHolidays)</f>
        <v>1</v>
      </c>
      <c r="M4385" s="27"/>
    </row>
    <row r="4386" spans="1:13" ht="30" customHeight="1" x14ac:dyDescent="0.3">
      <c r="A4386" s="27">
        <f t="shared" si="44"/>
        <v>733</v>
      </c>
      <c r="B4386" s="31">
        <v>44993</v>
      </c>
      <c r="C4386" s="31">
        <v>45282</v>
      </c>
      <c r="D4386" s="19" t="s">
        <v>716</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57" t="s">
        <v>82</v>
      </c>
      <c r="K4386" s="51" t="str">
        <f ca="1">LeaveTracker[[#This Row],[Days]]&amp;" "&amp;LeaveTracker[[#This Row],[Type of Leave]]</f>
        <v>1 VL</v>
      </c>
      <c r="L4386" s="23">
        <f ca="1">NETWORKDAYS(LeaveTracker[[#This Row],[Start Date]],LeaveTracker[[#This Row],[End Date]],lstHolidays)</f>
        <v>1</v>
      </c>
      <c r="M4386" s="27"/>
    </row>
    <row r="4387" spans="1:13" ht="30" customHeight="1" x14ac:dyDescent="0.3">
      <c r="A4387" s="27">
        <f t="shared" si="44"/>
        <v>734</v>
      </c>
      <c r="B4387" s="31">
        <v>44993</v>
      </c>
      <c r="C4387" s="31">
        <v>44929</v>
      </c>
      <c r="D4387" s="19" t="s">
        <v>716</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57" t="s">
        <v>299</v>
      </c>
      <c r="J4387" s="43" t="s">
        <v>105</v>
      </c>
      <c r="K4387" s="51" t="str">
        <f ca="1">LeaveTracker[[#This Row],[Days]]&amp;" "&amp;LeaveTracker[[#This Row],[Type of Leave]]</f>
        <v>1 OTHER</v>
      </c>
      <c r="L4387" s="23">
        <f ca="1">NETWORKDAYS(LeaveTracker[[#This Row],[Start Date]],LeaveTracker[[#This Row],[End Date]],lstHolidays)</f>
        <v>1</v>
      </c>
      <c r="M4387" s="27"/>
    </row>
    <row r="4388" spans="1:13" ht="30" customHeight="1" x14ac:dyDescent="0.3">
      <c r="A4388" s="27">
        <f t="shared" si="44"/>
        <v>735</v>
      </c>
      <c r="B4388" s="31">
        <v>44993</v>
      </c>
      <c r="C4388" s="31">
        <v>44960</v>
      </c>
      <c r="D4388" s="19" t="s">
        <v>716</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57" t="s">
        <v>82</v>
      </c>
      <c r="K4388" s="51" t="str">
        <f ca="1">LeaveTracker[[#This Row],[Days]]&amp;" "&amp;LeaveTracker[[#This Row],[Type of Leave]]</f>
        <v>2 VL</v>
      </c>
      <c r="L4388" s="23">
        <f ca="1">NETWORKDAYS(LeaveTracker[[#This Row],[Start Date]],LeaveTracker[[#This Row],[End Date]],lstHolidays)</f>
        <v>2</v>
      </c>
      <c r="M4388" s="27"/>
    </row>
    <row r="4389" spans="1:13" ht="30" customHeight="1" x14ac:dyDescent="0.3">
      <c r="A4389" s="27">
        <f t="shared" si="44"/>
        <v>736</v>
      </c>
      <c r="B4389" s="31">
        <v>44993</v>
      </c>
      <c r="C4389" s="31">
        <v>44949</v>
      </c>
      <c r="D4389" s="19" t="s">
        <v>611</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57" t="s">
        <v>299</v>
      </c>
      <c r="J4389" s="43" t="s">
        <v>105</v>
      </c>
      <c r="K4389" s="51" t="str">
        <f ca="1">LeaveTracker[[#This Row],[Days]]&amp;" "&amp;LeaveTracker[[#This Row],[Type of Leave]]</f>
        <v>2 OTHER</v>
      </c>
      <c r="L4389" s="23">
        <f ca="1">NETWORKDAYS(LeaveTracker[[#This Row],[Start Date]],LeaveTracker[[#This Row],[End Date]],lstHolidays)</f>
        <v>2</v>
      </c>
      <c r="M4389" s="27"/>
    </row>
    <row r="4390" spans="1:13" ht="30" customHeight="1" x14ac:dyDescent="0.3">
      <c r="A4390" s="27">
        <f t="shared" si="44"/>
        <v>737</v>
      </c>
      <c r="B4390" s="31">
        <v>44993</v>
      </c>
      <c r="C4390" s="31">
        <v>44930</v>
      </c>
      <c r="D4390" s="19" t="s">
        <v>413</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57" t="s">
        <v>81</v>
      </c>
      <c r="K4390" s="51" t="str">
        <f ca="1">LeaveTracker[[#This Row],[Days]]&amp;" "&amp;LeaveTracker[[#This Row],[Type of Leave]]</f>
        <v>2 SL</v>
      </c>
      <c r="L4390" s="23">
        <f ca="1">NETWORKDAYS(LeaveTracker[[#This Row],[Start Date]],LeaveTracker[[#This Row],[End Date]],lstHolidays)</f>
        <v>2</v>
      </c>
      <c r="M4390" s="27"/>
    </row>
    <row r="4391" spans="1:13" ht="30" customHeight="1" x14ac:dyDescent="0.3">
      <c r="A4391" s="27">
        <f t="shared" si="44"/>
        <v>738</v>
      </c>
      <c r="B4391" s="31">
        <v>44993</v>
      </c>
      <c r="C4391" s="31">
        <v>44953</v>
      </c>
      <c r="D4391" s="19" t="s">
        <v>829</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57" t="s">
        <v>81</v>
      </c>
      <c r="K4391" s="51" t="str">
        <f ca="1">LeaveTracker[[#This Row],[Days]]&amp;" "&amp;LeaveTracker[[#This Row],[Type of Leave]]</f>
        <v>1 SL</v>
      </c>
      <c r="L4391" s="23">
        <f ca="1">NETWORKDAYS(LeaveTracker[[#This Row],[Start Date]],LeaveTracker[[#This Row],[End Date]],lstHolidays)</f>
        <v>1</v>
      </c>
      <c r="M4391" s="27"/>
    </row>
    <row r="4392" spans="1:13" ht="30" customHeight="1" x14ac:dyDescent="0.3">
      <c r="A4392" s="27">
        <f t="shared" si="44"/>
        <v>739</v>
      </c>
      <c r="B4392" s="31">
        <v>44993</v>
      </c>
      <c r="C4392" s="31">
        <v>44950</v>
      </c>
      <c r="D4392" s="19" t="s">
        <v>825</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57" t="s">
        <v>81</v>
      </c>
      <c r="K4392" s="51" t="str">
        <f ca="1">LeaveTracker[[#This Row],[Days]]&amp;" "&amp;LeaveTracker[[#This Row],[Type of Leave]]</f>
        <v>1 SL</v>
      </c>
      <c r="L4392" s="23">
        <f ca="1">NETWORKDAYS(LeaveTracker[[#This Row],[Start Date]],LeaveTracker[[#This Row],[End Date]],lstHolidays)</f>
        <v>1</v>
      </c>
      <c r="M4392" s="27"/>
    </row>
    <row r="4393" spans="1:13" ht="30" customHeight="1" x14ac:dyDescent="0.3">
      <c r="A4393" s="27">
        <f t="shared" si="44"/>
        <v>740</v>
      </c>
      <c r="B4393" s="31">
        <v>44993</v>
      </c>
      <c r="C4393" s="31">
        <v>44929</v>
      </c>
      <c r="D4393" s="19" t="s">
        <v>357</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57" t="s">
        <v>81</v>
      </c>
      <c r="K4393" s="51" t="str">
        <f ca="1">LeaveTracker[[#This Row],[Days]]&amp;" "&amp;LeaveTracker[[#This Row],[Type of Leave]]</f>
        <v>1 SL</v>
      </c>
      <c r="L4393" s="23">
        <f ca="1">NETWORKDAYS(LeaveTracker[[#This Row],[Start Date]],LeaveTracker[[#This Row],[End Date]],lstHolidays)</f>
        <v>1</v>
      </c>
      <c r="M4393" s="27"/>
    </row>
    <row r="4394" spans="1:13" ht="30" customHeight="1" x14ac:dyDescent="0.3">
      <c r="A4394" s="27">
        <f t="shared" si="44"/>
        <v>741</v>
      </c>
      <c r="B4394" s="31">
        <v>44993</v>
      </c>
      <c r="C4394" s="31">
        <v>44953</v>
      </c>
      <c r="D4394" s="19" t="s">
        <v>357</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57" t="s">
        <v>81</v>
      </c>
      <c r="K4394" s="51" t="str">
        <f ca="1">LeaveTracker[[#This Row],[Days]]&amp;" "&amp;LeaveTracker[[#This Row],[Type of Leave]]</f>
        <v>1 SL</v>
      </c>
      <c r="L4394" s="23">
        <f ca="1">NETWORKDAYS(LeaveTracker[[#This Row],[Start Date]],LeaveTracker[[#This Row],[End Date]],lstHolidays)</f>
        <v>1</v>
      </c>
      <c r="M4394" s="27"/>
    </row>
    <row r="4395" spans="1:13" ht="30" customHeight="1" x14ac:dyDescent="0.3">
      <c r="A4395" s="27">
        <f t="shared" si="44"/>
        <v>742</v>
      </c>
      <c r="B4395" s="31">
        <v>44993</v>
      </c>
      <c r="C4395" s="31">
        <v>44950</v>
      </c>
      <c r="D4395" s="19" t="s">
        <v>424</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57" t="s">
        <v>81</v>
      </c>
      <c r="K4395" s="51" t="str">
        <f ca="1">LeaveTracker[[#This Row],[Days]]&amp;" "&amp;LeaveTracker[[#This Row],[Type of Leave]]</f>
        <v>1 SL</v>
      </c>
      <c r="L4395" s="23">
        <f ca="1">NETWORKDAYS(LeaveTracker[[#This Row],[Start Date]],LeaveTracker[[#This Row],[End Date]],lstHolidays)</f>
        <v>1</v>
      </c>
      <c r="M4395" s="27"/>
    </row>
    <row r="4396" spans="1:13" ht="30" customHeight="1" x14ac:dyDescent="0.3">
      <c r="A4396" s="27">
        <v>742</v>
      </c>
      <c r="B4396" s="31">
        <v>44993</v>
      </c>
      <c r="C4396" s="31">
        <v>44950</v>
      </c>
      <c r="D4396" s="19" t="s">
        <v>424</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57" t="s">
        <v>81</v>
      </c>
      <c r="K4396" s="51" t="str">
        <f ca="1">LeaveTracker[[#This Row],[Days]]&amp;" "&amp;LeaveTracker[[#This Row],[Type of Leave]]</f>
        <v>1 SL</v>
      </c>
      <c r="L4396" s="23">
        <f ca="1">NETWORKDAYS(LeaveTracker[[#This Row],[Start Date]],LeaveTracker[[#This Row],[End Date]],lstHolidays)</f>
        <v>1</v>
      </c>
      <c r="M4396" s="27"/>
    </row>
    <row r="4397" spans="1:13" ht="30" customHeight="1" x14ac:dyDescent="0.3">
      <c r="A4397" s="27">
        <f t="shared" si="44"/>
        <v>743</v>
      </c>
      <c r="B4397" s="31">
        <v>44993</v>
      </c>
      <c r="D4397" s="19" t="s">
        <v>424</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57" t="s">
        <v>81</v>
      </c>
      <c r="K4397" s="51" t="str">
        <f ca="1">LeaveTracker[[#This Row],[Days]]&amp;" "&amp;LeaveTracker[[#This Row],[Type of Leave]]</f>
        <v>1 SL</v>
      </c>
      <c r="L4397" s="23">
        <f ca="1">NETWORKDAYS(LeaveTracker[[#This Row],[Start Date]],LeaveTracker[[#This Row],[End Date]],lstHolidays)</f>
        <v>1</v>
      </c>
      <c r="M4397" s="27"/>
    </row>
    <row r="4398" spans="1:13" ht="30" customHeight="1" x14ac:dyDescent="0.3">
      <c r="A4398" s="27">
        <v>743</v>
      </c>
      <c r="B4398" s="31">
        <v>44993</v>
      </c>
      <c r="D4398" s="19" t="s">
        <v>424</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57" t="s">
        <v>81</v>
      </c>
      <c r="K4398" s="51" t="str">
        <f ca="1">LeaveTracker[[#This Row],[Days]]&amp;" "&amp;LeaveTracker[[#This Row],[Type of Leave]]</f>
        <v>1 SL</v>
      </c>
      <c r="L4398" s="23">
        <f ca="1">NETWORKDAYS(LeaveTracker[[#This Row],[Start Date]],LeaveTracker[[#This Row],[End Date]],lstHolidays)</f>
        <v>1</v>
      </c>
      <c r="M4398" s="27"/>
    </row>
    <row r="4399" spans="1:13" ht="30" customHeight="1" x14ac:dyDescent="0.3">
      <c r="A4399" s="27">
        <v>743</v>
      </c>
      <c r="B4399" s="31">
        <v>44993</v>
      </c>
      <c r="D4399" s="19" t="s">
        <v>424</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57" t="s">
        <v>81</v>
      </c>
      <c r="K4399" s="51" t="str">
        <f ca="1">LeaveTracker[[#This Row],[Days]]&amp;" "&amp;LeaveTracker[[#This Row],[Type of Leave]]</f>
        <v>1 SL</v>
      </c>
      <c r="L4399" s="23">
        <f ca="1">NETWORKDAYS(LeaveTracker[[#This Row],[Start Date]],LeaveTracker[[#This Row],[End Date]],lstHolidays)</f>
        <v>1</v>
      </c>
      <c r="M4399" s="27"/>
    </row>
    <row r="4400" spans="1:13" ht="30" customHeight="1" x14ac:dyDescent="0.3">
      <c r="A4400" s="27">
        <f t="shared" si="44"/>
        <v>744</v>
      </c>
      <c r="B4400" s="31">
        <v>44993</v>
      </c>
      <c r="C4400" s="31">
        <v>44960</v>
      </c>
      <c r="D4400" s="19" t="s">
        <v>424</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57" t="s">
        <v>81</v>
      </c>
      <c r="K4400" s="51" t="str">
        <f ca="1">LeaveTracker[[#This Row],[Days]]&amp;" "&amp;LeaveTracker[[#This Row],[Type of Leave]]</f>
        <v>2 SL</v>
      </c>
      <c r="L4400" s="23">
        <f ca="1">NETWORKDAYS(LeaveTracker[[#This Row],[Start Date]],LeaveTracker[[#This Row],[End Date]],lstHolidays)</f>
        <v>2</v>
      </c>
      <c r="M4400" s="27"/>
    </row>
    <row r="4401" spans="1:13" ht="30" customHeight="1" x14ac:dyDescent="0.3">
      <c r="A4401" s="27">
        <f t="shared" si="44"/>
        <v>745</v>
      </c>
      <c r="B4401" s="31">
        <v>44993</v>
      </c>
      <c r="C4401" s="31">
        <v>44959</v>
      </c>
      <c r="D4401" s="19" t="s">
        <v>614</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57" t="s">
        <v>299</v>
      </c>
      <c r="J4401" s="43" t="s">
        <v>105</v>
      </c>
      <c r="K4401" s="51" t="str">
        <f ca="1">LeaveTracker[[#This Row],[Days]]&amp;" "&amp;LeaveTracker[[#This Row],[Type of Leave]]</f>
        <v>1 OTHER</v>
      </c>
      <c r="L4401" s="23">
        <f ca="1">NETWORKDAYS(LeaveTracker[[#This Row],[Start Date]],LeaveTracker[[#This Row],[End Date]],lstHolidays)</f>
        <v>1</v>
      </c>
      <c r="M4401" s="27"/>
    </row>
    <row r="4402" spans="1:13" ht="30" customHeight="1" x14ac:dyDescent="0.3">
      <c r="A4402" s="27">
        <f t="shared" si="44"/>
        <v>746</v>
      </c>
      <c r="B4402" s="31">
        <v>44993</v>
      </c>
      <c r="C4402" s="31">
        <v>44935</v>
      </c>
      <c r="D4402" s="19" t="s">
        <v>614</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57" t="s">
        <v>82</v>
      </c>
      <c r="K4402" s="51" t="str">
        <f ca="1">LeaveTracker[[#This Row],[Days]]&amp;" "&amp;LeaveTracker[[#This Row],[Type of Leave]]</f>
        <v>1 VL</v>
      </c>
      <c r="L4402" s="23">
        <f ca="1">NETWORKDAYS(LeaveTracker[[#This Row],[Start Date]],LeaveTracker[[#This Row],[End Date]],lstHolidays)</f>
        <v>1</v>
      </c>
      <c r="M4402" s="27"/>
    </row>
    <row r="4403" spans="1:13" ht="30"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57" t="s">
        <v>299</v>
      </c>
      <c r="J4403" s="43" t="s">
        <v>105</v>
      </c>
      <c r="K4403" s="51" t="str">
        <f ca="1">LeaveTracker[[#This Row],[Days]]&amp;" "&amp;LeaveTracker[[#This Row],[Type of Leave]]</f>
        <v>1 OTHER</v>
      </c>
      <c r="L4403" s="23">
        <f ca="1">NETWORKDAYS(LeaveTracker[[#This Row],[Start Date]],LeaveTracker[[#This Row],[End Date]],lstHolidays)</f>
        <v>1</v>
      </c>
      <c r="M4403" s="27"/>
    </row>
    <row r="4404" spans="1:13" ht="30" customHeight="1" x14ac:dyDescent="0.3">
      <c r="A4404" s="27">
        <f t="shared" si="44"/>
        <v>748</v>
      </c>
      <c r="B4404" s="31">
        <v>44993</v>
      </c>
      <c r="C4404" s="31">
        <v>44809</v>
      </c>
      <c r="D4404" s="19" t="s">
        <v>1857</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57" t="s">
        <v>82</v>
      </c>
      <c r="K4404" s="51" t="str">
        <f ca="1">LeaveTracker[[#This Row],[Days]]&amp;" "&amp;LeaveTracker[[#This Row],[Type of Leave]]</f>
        <v>1 VL</v>
      </c>
      <c r="L4404" s="23">
        <f ca="1">NETWORKDAYS(LeaveTracker[[#This Row],[Start Date]],LeaveTracker[[#This Row],[End Date]],lstHolidays)</f>
        <v>1</v>
      </c>
      <c r="M4404" s="27"/>
    </row>
    <row r="4405" spans="1:13" ht="30"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57" t="s">
        <v>81</v>
      </c>
      <c r="K4405" s="51" t="str">
        <f ca="1">LeaveTracker[[#This Row],[Days]]&amp;" "&amp;LeaveTracker[[#This Row],[Type of Leave]]</f>
        <v>1 SL</v>
      </c>
      <c r="L4405" s="23">
        <f ca="1">NETWORKDAYS(LeaveTracker[[#This Row],[Start Date]],LeaveTracker[[#This Row],[End Date]],lstHolidays)</f>
        <v>1</v>
      </c>
      <c r="M4405" s="27"/>
    </row>
    <row r="4406" spans="1:13" ht="30" customHeight="1" x14ac:dyDescent="0.3">
      <c r="A4406" s="27">
        <f t="shared" si="44"/>
        <v>750</v>
      </c>
      <c r="B4406" s="31">
        <v>44993</v>
      </c>
      <c r="C4406" s="31">
        <v>44916</v>
      </c>
      <c r="D4406" s="19" t="s">
        <v>398</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57" t="s">
        <v>82</v>
      </c>
      <c r="K4406" s="51" t="str">
        <f ca="1">LeaveTracker[[#This Row],[Days]]&amp;" "&amp;LeaveTracker[[#This Row],[Type of Leave]]</f>
        <v>2 VL</v>
      </c>
      <c r="L4406" s="23">
        <f ca="1">NETWORKDAYS(LeaveTracker[[#This Row],[Start Date]],LeaveTracker[[#This Row],[End Date]],lstHolidays)</f>
        <v>2</v>
      </c>
      <c r="M4406" s="27"/>
    </row>
    <row r="4407" spans="1:13" ht="30" customHeight="1" x14ac:dyDescent="0.3">
      <c r="A4407" s="27">
        <f t="shared" si="44"/>
        <v>751</v>
      </c>
      <c r="B4407" s="31">
        <v>44993</v>
      </c>
      <c r="C4407" s="31">
        <v>44930</v>
      </c>
      <c r="D4407" s="19" t="s">
        <v>424</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57" t="s">
        <v>299</v>
      </c>
      <c r="J4407" s="43" t="s">
        <v>105</v>
      </c>
      <c r="K4407" s="51" t="str">
        <f ca="1">LeaveTracker[[#This Row],[Days]]&amp;" "&amp;LeaveTracker[[#This Row],[Type of Leave]]</f>
        <v>1 OTHER</v>
      </c>
      <c r="L4407" s="23">
        <f ca="1">NETWORKDAYS(LeaveTracker[[#This Row],[Start Date]],LeaveTracker[[#This Row],[End Date]],lstHolidays)</f>
        <v>1</v>
      </c>
      <c r="M4407" s="27"/>
    </row>
    <row r="4408" spans="1:13" ht="30" customHeight="1" x14ac:dyDescent="0.3">
      <c r="A4408" s="27">
        <f t="shared" si="44"/>
        <v>752</v>
      </c>
      <c r="B4408" s="31">
        <v>44993</v>
      </c>
      <c r="C4408" s="31">
        <v>44941</v>
      </c>
      <c r="D4408" s="19" t="s">
        <v>843</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57" t="s">
        <v>299</v>
      </c>
      <c r="J4408" s="43" t="s">
        <v>158</v>
      </c>
      <c r="K4408" s="51" t="str">
        <f ca="1">LeaveTracker[[#This Row],[Days]]&amp;" "&amp;LeaveTracker[[#This Row],[Type of Leave]]</f>
        <v>1 OTHER</v>
      </c>
      <c r="L4408" s="23">
        <f ca="1">NETWORKDAYS(LeaveTracker[[#This Row],[Start Date]],LeaveTracker[[#This Row],[End Date]],lstHolidays)</f>
        <v>1</v>
      </c>
      <c r="M4408" s="27"/>
    </row>
    <row r="4409" spans="1:13" ht="30" customHeight="1" x14ac:dyDescent="0.3">
      <c r="A4409" s="27">
        <f t="shared" si="44"/>
        <v>753</v>
      </c>
      <c r="B4409" s="31">
        <v>44993</v>
      </c>
      <c r="C4409" s="31">
        <v>44938</v>
      </c>
      <c r="D4409" s="19" t="s">
        <v>662</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57" t="s">
        <v>299</v>
      </c>
      <c r="J4409" s="43" t="s">
        <v>646</v>
      </c>
      <c r="K4409" s="51" t="str">
        <f ca="1">LeaveTracker[[#This Row],[Days]]&amp;" "&amp;LeaveTracker[[#This Row],[Type of Leave]]</f>
        <v>1 OTHER</v>
      </c>
      <c r="L4409" s="23">
        <f ca="1">NETWORKDAYS(LeaveTracker[[#This Row],[Start Date]],LeaveTracker[[#This Row],[End Date]],lstHolidays)</f>
        <v>1</v>
      </c>
      <c r="M4409" s="27"/>
    </row>
    <row r="4410" spans="1:13" ht="30" customHeight="1" x14ac:dyDescent="0.3">
      <c r="A4410" s="27">
        <f t="shared" si="44"/>
        <v>754</v>
      </c>
      <c r="B4410" s="31">
        <v>44993</v>
      </c>
      <c r="D4410" s="19" t="s">
        <v>420</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57" t="s">
        <v>82</v>
      </c>
      <c r="K4410" s="51" t="str">
        <f ca="1">LeaveTracker[[#This Row],[Days]]&amp;" "&amp;LeaveTracker[[#This Row],[Type of Leave]]</f>
        <v>1 VL</v>
      </c>
      <c r="L4410" s="23">
        <f ca="1">NETWORKDAYS(LeaveTracker[[#This Row],[Start Date]],LeaveTracker[[#This Row],[End Date]],lstHolidays)</f>
        <v>1</v>
      </c>
      <c r="M4410" s="27"/>
    </row>
    <row r="4411" spans="1:13" ht="30" customHeight="1" x14ac:dyDescent="0.3">
      <c r="A4411" s="27">
        <f t="shared" si="44"/>
        <v>755</v>
      </c>
      <c r="B4411" s="31">
        <v>44993</v>
      </c>
      <c r="C4411" s="31">
        <v>44930</v>
      </c>
      <c r="D4411" s="19" t="s">
        <v>413</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57" t="s">
        <v>81</v>
      </c>
      <c r="K4411" s="51" t="str">
        <f ca="1">LeaveTracker[[#This Row],[Days]]&amp;" "&amp;LeaveTracker[[#This Row],[Type of Leave]]</f>
        <v>1 SL</v>
      </c>
      <c r="L4411" s="23">
        <f ca="1">NETWORKDAYS(LeaveTracker[[#This Row],[Start Date]],LeaveTracker[[#This Row],[End Date]],lstHolidays)</f>
        <v>1</v>
      </c>
      <c r="M4411" s="27"/>
    </row>
    <row r="4412" spans="1:13" ht="30" customHeight="1" x14ac:dyDescent="0.3">
      <c r="A4412" s="27">
        <f t="shared" si="44"/>
        <v>756</v>
      </c>
      <c r="B4412" s="31">
        <v>44993</v>
      </c>
      <c r="C4412" s="31">
        <v>44953</v>
      </c>
      <c r="D4412" s="19" t="s">
        <v>1333</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57" t="s">
        <v>299</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57" t="s">
        <v>81</v>
      </c>
      <c r="K4413" s="51" t="str">
        <f ca="1">LeaveTracker[[#This Row],[Days]]&amp;" "&amp;LeaveTracker[[#This Row],[Type of Leave]]</f>
        <v>2 SL</v>
      </c>
      <c r="L4413" s="23">
        <f ca="1">NETWORKDAYS(LeaveTracker[[#This Row],[Start Date]],LeaveTracker[[#This Row],[End Date]],lstHolidays)</f>
        <v>2</v>
      </c>
      <c r="M4413" s="27"/>
    </row>
    <row r="4414" spans="1:13" ht="30" customHeight="1" x14ac:dyDescent="0.3">
      <c r="A4414" s="27">
        <f t="shared" si="44"/>
        <v>758</v>
      </c>
      <c r="B4414" s="31">
        <v>44993</v>
      </c>
      <c r="C4414" s="31">
        <v>44904</v>
      </c>
      <c r="D4414" s="19" t="s">
        <v>1290</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57" t="s">
        <v>299</v>
      </c>
      <c r="J4414" s="43" t="s">
        <v>105</v>
      </c>
      <c r="K4414" s="51" t="str">
        <f ca="1">LeaveTracker[[#This Row],[Days]]&amp;" "&amp;LeaveTracker[[#This Row],[Type of Leave]]</f>
        <v>1 OTHER</v>
      </c>
      <c r="L4414" s="23">
        <f ca="1">NETWORKDAYS(LeaveTracker[[#This Row],[Start Date]],LeaveTracker[[#This Row],[End Date]],lstHolidays)</f>
        <v>1</v>
      </c>
      <c r="M4414" s="27"/>
    </row>
    <row r="4415" spans="1:13" ht="30" customHeight="1" x14ac:dyDescent="0.3">
      <c r="A4415" s="27">
        <f t="shared" si="44"/>
        <v>759</v>
      </c>
      <c r="B4415" s="31">
        <v>44993</v>
      </c>
      <c r="C4415" s="31">
        <v>41262</v>
      </c>
      <c r="D4415" s="19" t="s">
        <v>1290</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57" t="s">
        <v>82</v>
      </c>
      <c r="K4415" s="51" t="str">
        <f ca="1">LeaveTracker[[#This Row],[Days]]&amp;" "&amp;LeaveTracker[[#This Row],[Type of Leave]]</f>
        <v>1 VL</v>
      </c>
      <c r="L4415" s="23">
        <f ca="1">NETWORKDAYS(LeaveTracker[[#This Row],[Start Date]],LeaveTracker[[#This Row],[End Date]],lstHolidays)</f>
        <v>1</v>
      </c>
      <c r="M4415" s="27"/>
    </row>
    <row r="4416" spans="1:13" ht="30" customHeight="1" x14ac:dyDescent="0.3">
      <c r="A4416" s="27">
        <f t="shared" si="44"/>
        <v>760</v>
      </c>
      <c r="B4416" s="31">
        <v>44993</v>
      </c>
      <c r="C4416" s="31">
        <v>44929</v>
      </c>
      <c r="D4416" s="19" t="s">
        <v>837</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57" t="s">
        <v>81</v>
      </c>
      <c r="K4416" s="51" t="str">
        <f ca="1">LeaveTracker[[#This Row],[Days]]&amp;" "&amp;LeaveTracker[[#This Row],[Type of Leave]]</f>
        <v>1 SL</v>
      </c>
      <c r="L4416" s="23">
        <f ca="1">NETWORKDAYS(LeaveTracker[[#This Row],[Start Date]],LeaveTracker[[#This Row],[End Date]],lstHolidays)</f>
        <v>1</v>
      </c>
      <c r="M4416" s="27"/>
    </row>
    <row r="4417" spans="1:13" ht="30" customHeight="1" x14ac:dyDescent="0.3">
      <c r="A4417" s="27">
        <f t="shared" si="44"/>
        <v>761</v>
      </c>
      <c r="B4417" s="31">
        <v>44993</v>
      </c>
      <c r="C4417" s="31">
        <v>44929</v>
      </c>
      <c r="D4417" s="19" t="s">
        <v>837</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57" t="s">
        <v>82</v>
      </c>
      <c r="K4417" s="51" t="str">
        <f>LeaveTracker[[#This Row],[Days]]&amp;" "&amp;LeaveTracker[[#This Row],[Type of Leave]]</f>
        <v>6.5 VL</v>
      </c>
      <c r="L4417" s="23">
        <v>6.5</v>
      </c>
      <c r="M4417" s="27"/>
    </row>
    <row r="4418" spans="1:13" ht="30" customHeight="1" x14ac:dyDescent="0.3">
      <c r="A4418" s="27">
        <f t="shared" si="44"/>
        <v>762</v>
      </c>
      <c r="B4418" s="31">
        <v>44993</v>
      </c>
      <c r="C4418" s="31">
        <v>44936</v>
      </c>
      <c r="D4418" s="19" t="s">
        <v>1301</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57" t="s">
        <v>299</v>
      </c>
      <c r="J4418" s="43" t="s">
        <v>105</v>
      </c>
      <c r="K4418" s="51" t="str">
        <f ca="1">LeaveTracker[[#This Row],[Days]]&amp;" "&amp;LeaveTracker[[#This Row],[Type of Leave]]</f>
        <v>1 OTHER</v>
      </c>
      <c r="L4418" s="23">
        <f ca="1">NETWORKDAYS(LeaveTracker[[#This Row],[Start Date]],LeaveTracker[[#This Row],[End Date]],lstHolidays)</f>
        <v>1</v>
      </c>
      <c r="M4418" s="27"/>
    </row>
    <row r="4419" spans="1:13" ht="30" customHeight="1" x14ac:dyDescent="0.3">
      <c r="A4419" s="27">
        <f t="shared" si="44"/>
        <v>763</v>
      </c>
      <c r="B4419" s="31">
        <v>44993</v>
      </c>
      <c r="C4419" s="31">
        <v>44935</v>
      </c>
      <c r="D4419" s="19" t="s">
        <v>947</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57" t="s">
        <v>299</v>
      </c>
      <c r="J4419" s="43" t="s">
        <v>105</v>
      </c>
      <c r="K4419" s="51" t="str">
        <f ca="1">LeaveTracker[[#This Row],[Days]]&amp;" "&amp;LeaveTracker[[#This Row],[Type of Leave]]</f>
        <v>1 OTHER</v>
      </c>
      <c r="L4419" s="23">
        <f ca="1">NETWORKDAYS(LeaveTracker[[#This Row],[Start Date]],LeaveTracker[[#This Row],[End Date]],lstHolidays)</f>
        <v>1</v>
      </c>
      <c r="M4419" s="27"/>
    </row>
    <row r="4420" spans="1:13" ht="30" customHeight="1" x14ac:dyDescent="0.3">
      <c r="A4420" s="27">
        <f t="shared" si="44"/>
        <v>764</v>
      </c>
      <c r="B4420" s="31">
        <v>44993</v>
      </c>
      <c r="C4420" s="31">
        <v>44932</v>
      </c>
      <c r="D4420" s="19" t="s">
        <v>407</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57" t="s">
        <v>81</v>
      </c>
      <c r="K4420" s="51" t="str">
        <f ca="1">LeaveTracker[[#This Row],[Days]]&amp;" "&amp;LeaveTracker[[#This Row],[Type of Leave]]</f>
        <v>1 SL</v>
      </c>
      <c r="L4420" s="23">
        <f ca="1">NETWORKDAYS(LeaveTracker[[#This Row],[Start Date]],LeaveTracker[[#This Row],[End Date]],lstHolidays)</f>
        <v>1</v>
      </c>
      <c r="M4420" s="27"/>
    </row>
    <row r="4421" spans="1:13" ht="30" customHeight="1" x14ac:dyDescent="0.3">
      <c r="A4421" s="27">
        <f t="shared" si="44"/>
        <v>765</v>
      </c>
      <c r="B4421" s="31">
        <v>44993</v>
      </c>
      <c r="C4421" s="31">
        <v>44950</v>
      </c>
      <c r="D4421" s="19" t="s">
        <v>1994</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57" t="s">
        <v>81</v>
      </c>
      <c r="K4421" s="51" t="str">
        <f ca="1">LeaveTracker[[#This Row],[Days]]&amp;" "&amp;LeaveTracker[[#This Row],[Type of Leave]]</f>
        <v>1 SL</v>
      </c>
      <c r="L4421" s="23">
        <f ca="1">NETWORKDAYS(LeaveTracker[[#This Row],[Start Date]],LeaveTracker[[#This Row],[End Date]],lstHolidays)</f>
        <v>1</v>
      </c>
      <c r="M4421" s="27"/>
    </row>
    <row r="4422" spans="1:13" ht="30" customHeight="1" x14ac:dyDescent="0.3">
      <c r="A4422" s="27">
        <f t="shared" si="44"/>
        <v>766</v>
      </c>
      <c r="B4422" s="31">
        <v>44993</v>
      </c>
      <c r="C4422" s="31">
        <v>44930</v>
      </c>
      <c r="D4422" s="19" t="s">
        <v>1047</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57" t="s">
        <v>81</v>
      </c>
      <c r="K4422" s="51" t="str">
        <f ca="1">LeaveTracker[[#This Row],[Days]]&amp;" "&amp;LeaveTracker[[#This Row],[Type of Leave]]</f>
        <v>3 SL</v>
      </c>
      <c r="L4422" s="23">
        <f ca="1">NETWORKDAYS(LeaveTracker[[#This Row],[Start Date]],LeaveTracker[[#This Row],[End Date]],lstHolidays)</f>
        <v>3</v>
      </c>
      <c r="M4422" s="27"/>
    </row>
    <row r="4423" spans="1:13" ht="30" customHeight="1" x14ac:dyDescent="0.3">
      <c r="A4423" s="27">
        <f t="shared" si="44"/>
        <v>767</v>
      </c>
      <c r="B4423" s="31">
        <v>44993</v>
      </c>
      <c r="C4423" s="31">
        <v>44929</v>
      </c>
      <c r="D4423" s="19" t="s">
        <v>1192</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57" t="s">
        <v>82</v>
      </c>
      <c r="K4423" s="51" t="str">
        <f ca="1">LeaveTracker[[#This Row],[Days]]&amp;" "&amp;LeaveTracker[[#This Row],[Type of Leave]]</f>
        <v>5 VL</v>
      </c>
      <c r="L4423" s="23">
        <f ca="1">NETWORKDAYS(LeaveTracker[[#This Row],[Start Date]],LeaveTracker[[#This Row],[End Date]],lstHolidays)</f>
        <v>5</v>
      </c>
      <c r="M4423" s="27"/>
    </row>
    <row r="4424" spans="1:13" ht="30" customHeight="1" x14ac:dyDescent="0.3">
      <c r="A4424" s="27">
        <f t="shared" si="44"/>
        <v>768</v>
      </c>
      <c r="B4424" s="31">
        <v>44993</v>
      </c>
      <c r="C4424" s="31">
        <v>44929</v>
      </c>
      <c r="D4424" s="19" t="s">
        <v>1192</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57" t="s">
        <v>81</v>
      </c>
      <c r="K4424" s="51" t="str">
        <f ca="1">LeaveTracker[[#This Row],[Days]]&amp;" "&amp;LeaveTracker[[#This Row],[Type of Leave]]</f>
        <v>3 SL</v>
      </c>
      <c r="L4424" s="23">
        <f ca="1">NETWORKDAYS(LeaveTracker[[#This Row],[Start Date]],LeaveTracker[[#This Row],[End Date]],lstHolidays)</f>
        <v>3</v>
      </c>
      <c r="M4424" s="27"/>
    </row>
    <row r="4425" spans="1:13" ht="30" customHeight="1" x14ac:dyDescent="0.3">
      <c r="A4425" s="27">
        <f t="shared" si="44"/>
        <v>769</v>
      </c>
      <c r="B4425" s="31">
        <v>44993</v>
      </c>
      <c r="C4425" s="31">
        <v>44929</v>
      </c>
      <c r="D4425" s="19" t="s">
        <v>1192</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57" t="s">
        <v>81</v>
      </c>
      <c r="K4425" s="51" t="str">
        <f ca="1">LeaveTracker[[#This Row],[Days]]&amp;" "&amp;LeaveTracker[[#This Row],[Type of Leave]]</f>
        <v>2 SL</v>
      </c>
      <c r="L4425" s="23">
        <f ca="1">NETWORKDAYS(LeaveTracker[[#This Row],[Start Date]],LeaveTracker[[#This Row],[End Date]],lstHolidays)</f>
        <v>2</v>
      </c>
      <c r="M4425" s="27"/>
    </row>
    <row r="4426" spans="1:13" ht="30" customHeight="1" x14ac:dyDescent="0.3">
      <c r="A4426" s="27">
        <f t="shared" si="44"/>
        <v>770</v>
      </c>
      <c r="B4426" s="31">
        <v>44993</v>
      </c>
      <c r="C4426" s="31">
        <v>44932</v>
      </c>
      <c r="D4426" s="19" t="s">
        <v>829</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57" t="s">
        <v>81</v>
      </c>
      <c r="K4426" s="51" t="str">
        <f ca="1">LeaveTracker[[#This Row],[Days]]&amp;" "&amp;LeaveTracker[[#This Row],[Type of Leave]]</f>
        <v>1 SL</v>
      </c>
      <c r="L4426" s="23">
        <f ca="1">NETWORKDAYS(LeaveTracker[[#This Row],[Start Date]],LeaveTracker[[#This Row],[End Date]],lstHolidays)</f>
        <v>1</v>
      </c>
      <c r="M4426" s="27"/>
    </row>
    <row r="4427" spans="1:13" ht="30" customHeight="1" x14ac:dyDescent="0.3">
      <c r="A4427" s="27">
        <f t="shared" si="44"/>
        <v>771</v>
      </c>
      <c r="B4427" s="31">
        <v>44993</v>
      </c>
      <c r="C4427" s="31">
        <v>44946</v>
      </c>
      <c r="D4427" s="19" t="s">
        <v>812</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57" t="s">
        <v>81</v>
      </c>
      <c r="K4427" s="51" t="str">
        <f ca="1">LeaveTracker[[#This Row],[Days]]&amp;" "&amp;LeaveTracker[[#This Row],[Type of Leave]]</f>
        <v>2 SL</v>
      </c>
      <c r="L4427" s="23">
        <f ca="1">NETWORKDAYS(LeaveTracker[[#This Row],[Start Date]],LeaveTracker[[#This Row],[End Date]],lstHolidays)</f>
        <v>2</v>
      </c>
      <c r="M4427" s="27"/>
    </row>
    <row r="4428" spans="1:13" ht="30" customHeight="1" x14ac:dyDescent="0.3">
      <c r="A4428" s="27">
        <f t="shared" si="44"/>
        <v>772</v>
      </c>
      <c r="B4428" s="31">
        <v>44993</v>
      </c>
      <c r="C4428" s="31">
        <v>44918</v>
      </c>
      <c r="D4428" s="19" t="s">
        <v>2133</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57" t="s">
        <v>82</v>
      </c>
      <c r="K4428" s="51" t="str">
        <f ca="1">LeaveTracker[[#This Row],[Days]]&amp;" "&amp;LeaveTracker[[#This Row],[Type of Leave]]</f>
        <v>2 VL</v>
      </c>
      <c r="L4428" s="23">
        <f ca="1">NETWORKDAYS(LeaveTracker[[#This Row],[Start Date]],LeaveTracker[[#This Row],[End Date]],lstHolidays)</f>
        <v>2</v>
      </c>
      <c r="M4428" s="27"/>
    </row>
    <row r="4429" spans="1:13" ht="30" customHeight="1" x14ac:dyDescent="0.3">
      <c r="A4429" s="27">
        <f t="shared" si="44"/>
        <v>773</v>
      </c>
      <c r="B4429" s="31">
        <v>44993</v>
      </c>
      <c r="C4429" s="31">
        <v>44914</v>
      </c>
      <c r="D4429" s="19" t="s">
        <v>829</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57" t="s">
        <v>81</v>
      </c>
      <c r="K4429" s="51" t="str">
        <f ca="1">LeaveTracker[[#This Row],[Days]]&amp;" "&amp;LeaveTracker[[#This Row],[Type of Leave]]</f>
        <v>1 SL</v>
      </c>
      <c r="L4429" s="23">
        <f ca="1">NETWORKDAYS(LeaveTracker[[#This Row],[Start Date]],LeaveTracker[[#This Row],[End Date]],lstHolidays)</f>
        <v>1</v>
      </c>
      <c r="M4429" s="27"/>
    </row>
    <row r="4430" spans="1:13" ht="30"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57" t="s">
        <v>82</v>
      </c>
      <c r="K4430" s="51" t="str">
        <f ca="1">LeaveTracker[[#This Row],[Days]]&amp;" "&amp;LeaveTracker[[#This Row],[Type of Leave]]</f>
        <v>1 VL</v>
      </c>
      <c r="L4430" s="23">
        <f ca="1">NETWORKDAYS(LeaveTracker[[#This Row],[Start Date]],LeaveTracker[[#This Row],[End Date]],lstHolidays)</f>
        <v>1</v>
      </c>
      <c r="M4430" s="27"/>
    </row>
    <row r="4431" spans="1:13" ht="30" customHeight="1" x14ac:dyDescent="0.3">
      <c r="A4431" s="27">
        <f t="shared" si="44"/>
        <v>775</v>
      </c>
      <c r="B4431" s="31">
        <v>44993</v>
      </c>
      <c r="C4431" s="31">
        <v>44909</v>
      </c>
      <c r="D4431" s="19" t="s">
        <v>832</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57" t="s">
        <v>82</v>
      </c>
      <c r="K4431" s="51" t="str">
        <f ca="1">LeaveTracker[[#This Row],[Days]]&amp;" "&amp;LeaveTracker[[#This Row],[Type of Leave]]</f>
        <v>3 VL</v>
      </c>
      <c r="L4431" s="23">
        <f ca="1">NETWORKDAYS(LeaveTracker[[#This Row],[Start Date]],LeaveTracker[[#This Row],[End Date]],lstHolidays)</f>
        <v>3</v>
      </c>
      <c r="M4431" s="27"/>
    </row>
    <row r="4432" spans="1:13" ht="30" customHeight="1" x14ac:dyDescent="0.3">
      <c r="A4432" s="27">
        <f t="shared" si="44"/>
        <v>776</v>
      </c>
      <c r="B4432" s="31">
        <v>44993</v>
      </c>
      <c r="C4432" s="31">
        <v>44911</v>
      </c>
      <c r="D4432" s="19" t="s">
        <v>812</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57" t="s">
        <v>82</v>
      </c>
      <c r="K4432" s="51" t="str">
        <f ca="1">LeaveTracker[[#This Row],[Days]]&amp;" "&amp;LeaveTracker[[#This Row],[Type of Leave]]</f>
        <v>0 VL</v>
      </c>
      <c r="L4432" s="23">
        <f ca="1">NETWORKDAYS(LeaveTracker[[#This Row],[Start Date]],LeaveTracker[[#This Row],[End Date]],lstHolidays)</f>
        <v>0</v>
      </c>
      <c r="M4432" s="27"/>
    </row>
    <row r="4433" spans="1:13" ht="30" customHeight="1" x14ac:dyDescent="0.3">
      <c r="A4433" s="27">
        <v>776</v>
      </c>
      <c r="B4433" s="31">
        <v>44993</v>
      </c>
      <c r="C4433" s="31">
        <v>44911</v>
      </c>
      <c r="D4433" s="19" t="s">
        <v>812</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57" t="s">
        <v>82</v>
      </c>
      <c r="K4433" s="51" t="str">
        <f ca="1">LeaveTracker[[#This Row],[Days]]&amp;" "&amp;LeaveTracker[[#This Row],[Type of Leave]]</f>
        <v>1 VL</v>
      </c>
      <c r="L4433" s="23">
        <f ca="1">NETWORKDAYS(LeaveTracker[[#This Row],[Start Date]],LeaveTracker[[#This Row],[End Date]],lstHolidays)</f>
        <v>1</v>
      </c>
      <c r="M4433" s="27"/>
    </row>
    <row r="4434" spans="1:13" ht="30"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57" t="s">
        <v>82</v>
      </c>
      <c r="K4434" s="51" t="str">
        <f ca="1">LeaveTracker[[#This Row],[Days]]&amp;" "&amp;LeaveTracker[[#This Row],[Type of Leave]]</f>
        <v>0 VL</v>
      </c>
      <c r="L4434" s="23">
        <f ca="1">NETWORKDAYS(LeaveTracker[[#This Row],[Start Date]],LeaveTracker[[#This Row],[End Date]],lstHolidays)</f>
        <v>0</v>
      </c>
      <c r="M4434" s="27"/>
    </row>
    <row r="4435" spans="1:13" ht="30" customHeight="1" x14ac:dyDescent="0.3">
      <c r="A4435" s="27">
        <f t="shared" si="44"/>
        <v>778</v>
      </c>
      <c r="B4435" s="31">
        <v>44993</v>
      </c>
      <c r="C4435" s="31">
        <v>44950</v>
      </c>
      <c r="D4435" s="19" t="s">
        <v>2035</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57" t="s">
        <v>299</v>
      </c>
      <c r="J4435" s="43" t="s">
        <v>105</v>
      </c>
      <c r="K4435" s="51" t="str">
        <f ca="1">LeaveTracker[[#This Row],[Days]]&amp;" "&amp;LeaveTracker[[#This Row],[Type of Leave]]</f>
        <v>2 OTHER</v>
      </c>
      <c r="L4435" s="23">
        <f ca="1">NETWORKDAYS(LeaveTracker[[#This Row],[Start Date]],LeaveTracker[[#This Row],[End Date]],lstHolidays)</f>
        <v>2</v>
      </c>
      <c r="M4435" s="27"/>
    </row>
    <row r="4436" spans="1:13" ht="30" customHeight="1" x14ac:dyDescent="0.3">
      <c r="A4436" s="27">
        <f t="shared" si="44"/>
        <v>779</v>
      </c>
      <c r="B4436" s="31">
        <v>44993</v>
      </c>
      <c r="C4436" s="31">
        <v>44928</v>
      </c>
      <c r="D4436" s="19" t="s">
        <v>2032</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57" t="s">
        <v>299</v>
      </c>
      <c r="J4436" s="43" t="s">
        <v>105</v>
      </c>
      <c r="K4436" s="51" t="str">
        <f ca="1">LeaveTracker[[#This Row],[Days]]&amp;" "&amp;LeaveTracker[[#This Row],[Type of Leave]]</f>
        <v>1 OTHER</v>
      </c>
      <c r="L4436" s="23">
        <f ca="1">NETWORKDAYS(LeaveTracker[[#This Row],[Start Date]],LeaveTracker[[#This Row],[End Date]],lstHolidays)</f>
        <v>1</v>
      </c>
      <c r="M4436" s="27"/>
    </row>
    <row r="4437" spans="1:13" ht="30" customHeight="1" x14ac:dyDescent="0.3">
      <c r="A4437" s="27">
        <f t="shared" si="44"/>
        <v>780</v>
      </c>
      <c r="B4437" s="31">
        <v>44993</v>
      </c>
      <c r="C4437" s="31">
        <v>44956</v>
      </c>
      <c r="D4437" s="19" t="s">
        <v>382</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57" t="s">
        <v>81</v>
      </c>
      <c r="K4437" s="51" t="str">
        <f ca="1">LeaveTracker[[#This Row],[Days]]&amp;" "&amp;LeaveTracker[[#This Row],[Type of Leave]]</f>
        <v>1 SL</v>
      </c>
      <c r="L4437" s="23">
        <f ca="1">NETWORKDAYS(LeaveTracker[[#This Row],[Start Date]],LeaveTracker[[#This Row],[End Date]],lstHolidays)</f>
        <v>1</v>
      </c>
      <c r="M4437" s="27"/>
    </row>
    <row r="4438" spans="1:13" ht="30" customHeight="1" x14ac:dyDescent="0.3">
      <c r="A4438" s="27">
        <f t="shared" si="44"/>
        <v>781</v>
      </c>
      <c r="B4438" s="31">
        <v>44993</v>
      </c>
      <c r="C4438" s="31">
        <v>44956</v>
      </c>
      <c r="D4438" s="19" t="s">
        <v>382</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57" t="s">
        <v>82</v>
      </c>
      <c r="K4438" s="51" t="str">
        <f ca="1">LeaveTracker[[#This Row],[Days]]&amp;" "&amp;LeaveTracker[[#This Row],[Type of Leave]]</f>
        <v>2 VL</v>
      </c>
      <c r="L4438" s="23">
        <f ca="1">NETWORKDAYS(LeaveTracker[[#This Row],[Start Date]],LeaveTracker[[#This Row],[End Date]],lstHolidays)</f>
        <v>2</v>
      </c>
      <c r="M4438" s="27"/>
    </row>
    <row r="4439" spans="1:13" ht="30" customHeight="1" x14ac:dyDescent="0.3">
      <c r="A4439" s="27">
        <f t="shared" si="44"/>
        <v>782</v>
      </c>
      <c r="B4439" s="31">
        <v>44993</v>
      </c>
      <c r="C4439" s="31">
        <v>44958</v>
      </c>
      <c r="D4439" s="19" t="s">
        <v>825</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57" t="s">
        <v>82</v>
      </c>
      <c r="K4439" s="51" t="str">
        <f ca="1">LeaveTracker[[#This Row],[Days]]&amp;" "&amp;LeaveTracker[[#This Row],[Type of Leave]]</f>
        <v>2 VL</v>
      </c>
      <c r="L4439" s="23">
        <f ca="1">NETWORKDAYS(LeaveTracker[[#This Row],[Start Date]],LeaveTracker[[#This Row],[End Date]],lstHolidays)</f>
        <v>2</v>
      </c>
      <c r="M4439" s="27"/>
    </row>
    <row r="4440" spans="1:13" ht="30" customHeight="1" x14ac:dyDescent="0.3">
      <c r="A4440" s="27">
        <f t="shared" si="44"/>
        <v>783</v>
      </c>
      <c r="B4440" s="31">
        <v>44993</v>
      </c>
      <c r="C4440" s="31">
        <v>44960</v>
      </c>
      <c r="D4440" s="19" t="s">
        <v>829</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57" t="s">
        <v>82</v>
      </c>
      <c r="K4440" s="51" t="str">
        <f ca="1">LeaveTracker[[#This Row],[Days]]&amp;" "&amp;LeaveTracker[[#This Row],[Type of Leave]]</f>
        <v>1 VL</v>
      </c>
      <c r="L4440" s="23">
        <f ca="1">NETWORKDAYS(LeaveTracker[[#This Row],[Start Date]],LeaveTracker[[#This Row],[End Date]],lstHolidays)</f>
        <v>1</v>
      </c>
      <c r="M4440" s="27"/>
    </row>
    <row r="4441" spans="1:13" ht="30" customHeight="1" x14ac:dyDescent="0.3">
      <c r="A4441" s="27">
        <f t="shared" ref="A4441:A4504" si="45">A4440+1</f>
        <v>784</v>
      </c>
      <c r="B4441" s="31">
        <v>44993</v>
      </c>
      <c r="C4441" s="31">
        <v>44922</v>
      </c>
      <c r="D4441" s="19" t="s">
        <v>712</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57" t="s">
        <v>299</v>
      </c>
      <c r="J4441" s="43" t="s">
        <v>105</v>
      </c>
      <c r="K4441" s="51" t="str">
        <f ca="1">LeaveTracker[[#This Row],[Days]]&amp;" "&amp;LeaveTracker[[#This Row],[Type of Leave]]</f>
        <v>3 OTHER</v>
      </c>
      <c r="L4441" s="23">
        <f ca="1">NETWORKDAYS(LeaveTracker[[#This Row],[Start Date]],LeaveTracker[[#This Row],[End Date]],lstHolidays)</f>
        <v>3</v>
      </c>
      <c r="M4441" s="27"/>
    </row>
    <row r="4442" spans="1:13" ht="30" customHeight="1" x14ac:dyDescent="0.3">
      <c r="A4442" s="27">
        <f t="shared" si="45"/>
        <v>785</v>
      </c>
      <c r="B4442" s="31">
        <v>44993</v>
      </c>
      <c r="C4442" s="31">
        <v>44952</v>
      </c>
      <c r="D4442" s="19" t="s">
        <v>1063</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57" t="s">
        <v>81</v>
      </c>
      <c r="K4442" s="51" t="str">
        <f ca="1">LeaveTracker[[#This Row],[Days]]&amp;" "&amp;LeaveTracker[[#This Row],[Type of Leave]]</f>
        <v>1 SL</v>
      </c>
      <c r="L4442" s="23">
        <f ca="1">NETWORKDAYS(LeaveTracker[[#This Row],[Start Date]],LeaveTracker[[#This Row],[End Date]],lstHolidays)</f>
        <v>1</v>
      </c>
      <c r="M4442" s="27"/>
    </row>
    <row r="4443" spans="1:13" ht="30" customHeight="1" x14ac:dyDescent="0.3">
      <c r="A4443" s="27">
        <f t="shared" si="45"/>
        <v>786</v>
      </c>
      <c r="B4443" s="31">
        <v>44993</v>
      </c>
      <c r="C4443" s="31">
        <v>44956</v>
      </c>
      <c r="D4443" s="19" t="s">
        <v>1020</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57" t="s">
        <v>81</v>
      </c>
      <c r="K4443" s="51" t="str">
        <f ca="1">LeaveTracker[[#This Row],[Days]]&amp;" "&amp;LeaveTracker[[#This Row],[Type of Leave]]</f>
        <v>2 SL</v>
      </c>
      <c r="L4443" s="23">
        <f ca="1">NETWORKDAYS(LeaveTracker[[#This Row],[Start Date]],LeaveTracker[[#This Row],[End Date]],lstHolidays)</f>
        <v>2</v>
      </c>
      <c r="M4443" s="27"/>
    </row>
    <row r="4444" spans="1:13" ht="30" customHeight="1" x14ac:dyDescent="0.3">
      <c r="A4444" s="27">
        <f t="shared" si="45"/>
        <v>787</v>
      </c>
      <c r="B4444" s="31">
        <v>44993</v>
      </c>
      <c r="C4444" s="31">
        <v>44953</v>
      </c>
      <c r="D4444" s="19" t="s">
        <v>626</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57" t="s">
        <v>299</v>
      </c>
      <c r="J4444" s="43" t="s">
        <v>105</v>
      </c>
      <c r="K4444" s="51" t="str">
        <f ca="1">LeaveTracker[[#This Row],[Days]]&amp;" "&amp;LeaveTracker[[#This Row],[Type of Leave]]</f>
        <v>1 OTHER</v>
      </c>
      <c r="L4444" s="23">
        <f ca="1">NETWORKDAYS(LeaveTracker[[#This Row],[Start Date]],LeaveTracker[[#This Row],[End Date]],lstHolidays)</f>
        <v>1</v>
      </c>
      <c r="M4444" s="27"/>
    </row>
    <row r="4445" spans="1:13" ht="30" customHeight="1" x14ac:dyDescent="0.3">
      <c r="A4445" s="27">
        <f t="shared" si="45"/>
        <v>788</v>
      </c>
      <c r="B4445" s="31">
        <v>44993</v>
      </c>
      <c r="C4445" s="31">
        <v>44942</v>
      </c>
      <c r="D4445" s="19" t="s">
        <v>1312</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57" t="s">
        <v>82</v>
      </c>
      <c r="K4445" s="51" t="str">
        <f ca="1">LeaveTracker[[#This Row],[Days]]&amp;" "&amp;LeaveTracker[[#This Row],[Type of Leave]]</f>
        <v>1 VL</v>
      </c>
      <c r="L4445" s="23">
        <f ca="1">NETWORKDAYS(LeaveTracker[[#This Row],[Start Date]],LeaveTracker[[#This Row],[End Date]],lstHolidays)</f>
        <v>1</v>
      </c>
      <c r="M4445" s="27"/>
    </row>
    <row r="4446" spans="1:13" ht="30" customHeight="1" x14ac:dyDescent="0.3">
      <c r="A4446" s="27">
        <f t="shared" si="45"/>
        <v>789</v>
      </c>
      <c r="B4446" s="31">
        <v>44993</v>
      </c>
      <c r="C4446" s="31">
        <v>44928</v>
      </c>
      <c r="D4446" s="19" t="s">
        <v>1312</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57" t="s">
        <v>299</v>
      </c>
      <c r="J4446" s="43" t="s">
        <v>105</v>
      </c>
      <c r="K4446" s="51" t="str">
        <f ca="1">LeaveTracker[[#This Row],[Days]]&amp;" "&amp;LeaveTracker[[#This Row],[Type of Leave]]</f>
        <v>1 OTHER</v>
      </c>
      <c r="L4446" s="23">
        <f ca="1">NETWORKDAYS(LeaveTracker[[#This Row],[Start Date]],LeaveTracker[[#This Row],[End Date]],lstHolidays)</f>
        <v>1</v>
      </c>
      <c r="M4446" s="27"/>
    </row>
    <row r="4447" spans="1:13" ht="30" customHeight="1" x14ac:dyDescent="0.3">
      <c r="A4447" s="27">
        <f t="shared" si="45"/>
        <v>790</v>
      </c>
      <c r="B4447" s="31">
        <v>44993</v>
      </c>
      <c r="C4447" s="31">
        <v>44957</v>
      </c>
      <c r="D4447" s="19" t="s">
        <v>409</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57" t="s">
        <v>299</v>
      </c>
      <c r="J4447" s="43" t="s">
        <v>105</v>
      </c>
      <c r="K4447" s="51" t="str">
        <f ca="1">LeaveTracker[[#This Row],[Days]]&amp;" "&amp;LeaveTracker[[#This Row],[Type of Leave]]</f>
        <v>1 OTHER</v>
      </c>
      <c r="L4447" s="23">
        <f ca="1">NETWORKDAYS(LeaveTracker[[#This Row],[Start Date]],LeaveTracker[[#This Row],[End Date]],lstHolidays)</f>
        <v>1</v>
      </c>
      <c r="M4447" s="27"/>
    </row>
    <row r="4448" spans="1:13" ht="30"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57" t="s">
        <v>82</v>
      </c>
      <c r="K4448" s="51" t="str">
        <f ca="1">LeaveTracker[[#This Row],[Days]]&amp;" "&amp;LeaveTracker[[#This Row],[Type of Leave]]</f>
        <v>2 VL</v>
      </c>
      <c r="L4448" s="23">
        <f ca="1">NETWORKDAYS(LeaveTracker[[#This Row],[Start Date]],LeaveTracker[[#This Row],[End Date]],lstHolidays)</f>
        <v>2</v>
      </c>
      <c r="M4448" s="27"/>
    </row>
    <row r="4449" spans="1:13" ht="30"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57" t="s">
        <v>82</v>
      </c>
      <c r="K4449" s="51" t="str">
        <f ca="1">LeaveTracker[[#This Row],[Days]]&amp;" "&amp;LeaveTracker[[#This Row],[Type of Leave]]</f>
        <v>1 VL</v>
      </c>
      <c r="L4449" s="23">
        <f ca="1">NETWORKDAYS(LeaveTracker[[#This Row],[Start Date]],LeaveTracker[[#This Row],[End Date]],lstHolidays)</f>
        <v>1</v>
      </c>
      <c r="M4449" s="27"/>
    </row>
    <row r="4450" spans="1:13" ht="30"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57" t="s">
        <v>81</v>
      </c>
      <c r="K4450" s="51" t="str">
        <f ca="1">LeaveTracker[[#This Row],[Days]]&amp;" "&amp;LeaveTracker[[#This Row],[Type of Leave]]</f>
        <v>2 SL</v>
      </c>
      <c r="L4450" s="23">
        <f ca="1">NETWORKDAYS(LeaveTracker[[#This Row],[Start Date]],LeaveTracker[[#This Row],[End Date]],lstHolidays)</f>
        <v>2</v>
      </c>
      <c r="M4450" s="27"/>
    </row>
    <row r="4451" spans="1:13" ht="30" customHeight="1" x14ac:dyDescent="0.3">
      <c r="A4451" s="27">
        <f t="shared" si="45"/>
        <v>793</v>
      </c>
      <c r="B4451" s="31">
        <v>44993</v>
      </c>
      <c r="C4451" s="31">
        <v>44851</v>
      </c>
      <c r="D4451" s="19" t="s">
        <v>843</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57" t="s">
        <v>299</v>
      </c>
      <c r="J4451" s="43" t="s">
        <v>105</v>
      </c>
      <c r="K4451" s="51" t="str">
        <f ca="1">LeaveTracker[[#This Row],[Days]]&amp;" "&amp;LeaveTracker[[#This Row],[Type of Leave]]</f>
        <v>1 OTHER</v>
      </c>
      <c r="L4451" s="23">
        <f ca="1">NETWORKDAYS(LeaveTracker[[#This Row],[Start Date]],LeaveTracker[[#This Row],[End Date]],lstHolidays)</f>
        <v>1</v>
      </c>
      <c r="M4451" s="27"/>
    </row>
    <row r="4452" spans="1:13" ht="30"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57" t="s">
        <v>82</v>
      </c>
      <c r="K4452" s="51" t="str">
        <f ca="1">LeaveTracker[[#This Row],[Days]]&amp;" "&amp;LeaveTracker[[#This Row],[Type of Leave]]</f>
        <v>4 VL</v>
      </c>
      <c r="L4452" s="23">
        <f ca="1">NETWORKDAYS(LeaveTracker[[#This Row],[Start Date]],LeaveTracker[[#This Row],[End Date]],lstHolidays)</f>
        <v>4</v>
      </c>
      <c r="M4452" s="27"/>
    </row>
    <row r="4453" spans="1:13" ht="30" customHeight="1" x14ac:dyDescent="0.3">
      <c r="A4453" s="27">
        <f t="shared" si="45"/>
        <v>795</v>
      </c>
      <c r="B4453" s="31">
        <v>44993</v>
      </c>
      <c r="C4453" s="31">
        <v>44945</v>
      </c>
      <c r="D4453" s="19" t="s">
        <v>1853</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57" t="s">
        <v>81</v>
      </c>
      <c r="K4453" s="51" t="str">
        <f ca="1">LeaveTracker[[#This Row],[Days]]&amp;" "&amp;LeaveTracker[[#This Row],[Type of Leave]]</f>
        <v>1 SL</v>
      </c>
      <c r="L4453" s="23">
        <f ca="1">NETWORKDAYS(LeaveTracker[[#This Row],[Start Date]],LeaveTracker[[#This Row],[End Date]],lstHolidays)</f>
        <v>1</v>
      </c>
      <c r="M4453" s="27"/>
    </row>
    <row r="4454" spans="1:13" ht="30" customHeight="1" x14ac:dyDescent="0.3">
      <c r="A4454" s="27">
        <f t="shared" si="45"/>
        <v>796</v>
      </c>
      <c r="B4454" s="31">
        <v>44993</v>
      </c>
      <c r="C4454" s="31">
        <v>44937</v>
      </c>
      <c r="D4454" s="19" t="s">
        <v>1853</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57" t="s">
        <v>81</v>
      </c>
      <c r="K4454" s="51" t="str">
        <f ca="1">LeaveTracker[[#This Row],[Days]]&amp;" "&amp;LeaveTracker[[#This Row],[Type of Leave]]</f>
        <v>0 SL</v>
      </c>
      <c r="L4454" s="23">
        <f ca="1">NETWORKDAYS(LeaveTracker[[#This Row],[Start Date]],LeaveTracker[[#This Row],[End Date]],lstHolidays)</f>
        <v>0</v>
      </c>
      <c r="M4454" s="27"/>
    </row>
    <row r="4455" spans="1:13" ht="30" customHeight="1" x14ac:dyDescent="0.3">
      <c r="A4455" s="27">
        <f t="shared" si="45"/>
        <v>797</v>
      </c>
      <c r="B4455" s="31">
        <v>44993</v>
      </c>
      <c r="C4455" s="31">
        <v>44966</v>
      </c>
      <c r="D4455" s="19" t="s">
        <v>527</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57" t="s">
        <v>81</v>
      </c>
      <c r="K4455" s="51" t="str">
        <f ca="1">LeaveTracker[[#This Row],[Days]]&amp;" "&amp;LeaveTracker[[#This Row],[Type of Leave]]</f>
        <v>1 SL</v>
      </c>
      <c r="L4455" s="23">
        <f ca="1">NETWORKDAYS(LeaveTracker[[#This Row],[Start Date]],LeaveTracker[[#This Row],[End Date]],lstHolidays)</f>
        <v>1</v>
      </c>
      <c r="M4455" s="27"/>
    </row>
    <row r="4456" spans="1:13" ht="30" customHeight="1" x14ac:dyDescent="0.3">
      <c r="A4456" s="27">
        <f t="shared" si="45"/>
        <v>798</v>
      </c>
      <c r="B4456" s="31">
        <v>44993</v>
      </c>
      <c r="C4456" s="31">
        <v>44964</v>
      </c>
      <c r="D4456" s="19" t="s">
        <v>774</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57" t="s">
        <v>81</v>
      </c>
      <c r="K4456" s="51" t="str">
        <f ca="1">LeaveTracker[[#This Row],[Days]]&amp;" "&amp;LeaveTracker[[#This Row],[Type of Leave]]</f>
        <v>1 SL</v>
      </c>
      <c r="L4456" s="23">
        <f ca="1">NETWORKDAYS(LeaveTracker[[#This Row],[Start Date]],LeaveTracker[[#This Row],[End Date]],lstHolidays)</f>
        <v>1</v>
      </c>
      <c r="M4456" s="27"/>
    </row>
    <row r="4457" spans="1:13" ht="30" customHeight="1" x14ac:dyDescent="0.3">
      <c r="A4457" s="27">
        <f t="shared" si="45"/>
        <v>799</v>
      </c>
      <c r="B4457" s="31">
        <v>44993</v>
      </c>
      <c r="C4457" s="31">
        <v>44964</v>
      </c>
      <c r="D4457" s="19" t="s">
        <v>2182</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57" t="s">
        <v>82</v>
      </c>
      <c r="K4457" s="51" t="str">
        <f ca="1">LeaveTracker[[#This Row],[Days]]&amp;" "&amp;LeaveTracker[[#This Row],[Type of Leave]]</f>
        <v>5 VL</v>
      </c>
      <c r="L4457" s="23">
        <f ca="1">NETWORKDAYS(LeaveTracker[[#This Row],[Start Date]],LeaveTracker[[#This Row],[End Date]],lstHolidays)</f>
        <v>5</v>
      </c>
      <c r="M4457" s="27"/>
    </row>
    <row r="4458" spans="1:13" ht="30" customHeight="1" x14ac:dyDescent="0.3">
      <c r="A4458" s="27">
        <f t="shared" si="45"/>
        <v>800</v>
      </c>
      <c r="B4458" s="31">
        <v>44993</v>
      </c>
      <c r="C4458" s="31">
        <v>44964</v>
      </c>
      <c r="D4458" s="19" t="s">
        <v>751</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57" t="s">
        <v>299</v>
      </c>
      <c r="J4458" s="43" t="s">
        <v>105</v>
      </c>
      <c r="K4458" s="51" t="str">
        <f ca="1">LeaveTracker[[#This Row],[Days]]&amp;" "&amp;LeaveTracker[[#This Row],[Type of Leave]]</f>
        <v>0 OTHER</v>
      </c>
      <c r="L4458" s="23">
        <f ca="1">NETWORKDAYS(LeaveTracker[[#This Row],[Start Date]],LeaveTracker[[#This Row],[End Date]],lstHolidays)</f>
        <v>0</v>
      </c>
      <c r="M4458" s="27"/>
    </row>
    <row r="4459" spans="1:13" ht="30" customHeight="1" x14ac:dyDescent="0.3">
      <c r="A4459" s="27">
        <f t="shared" si="45"/>
        <v>801</v>
      </c>
      <c r="B4459" s="31">
        <v>44993</v>
      </c>
      <c r="C4459" s="31">
        <v>44964</v>
      </c>
      <c r="D4459" s="19" t="s">
        <v>527</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57" t="s">
        <v>299</v>
      </c>
      <c r="J4459" s="43" t="s">
        <v>105</v>
      </c>
      <c r="K4459" s="51" t="str">
        <f ca="1">LeaveTracker[[#This Row],[Days]]&amp;" "&amp;LeaveTracker[[#This Row],[Type of Leave]]</f>
        <v>1 OTHER</v>
      </c>
      <c r="L4459" s="23">
        <f ca="1">NETWORKDAYS(LeaveTracker[[#This Row],[Start Date]],LeaveTracker[[#This Row],[End Date]],lstHolidays)</f>
        <v>1</v>
      </c>
      <c r="M4459" s="27"/>
    </row>
    <row r="4460" spans="1:13" ht="30" customHeight="1" x14ac:dyDescent="0.3">
      <c r="A4460" s="27">
        <f t="shared" si="45"/>
        <v>802</v>
      </c>
      <c r="B4460" s="31">
        <v>44993</v>
      </c>
      <c r="C4460" s="31">
        <v>44964</v>
      </c>
      <c r="D4460" s="19" t="s">
        <v>774</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57" t="s">
        <v>299</v>
      </c>
      <c r="J4460" s="43" t="s">
        <v>105</v>
      </c>
      <c r="K4460" s="51" t="str">
        <f ca="1">LeaveTracker[[#This Row],[Days]]&amp;" "&amp;LeaveTracker[[#This Row],[Type of Leave]]</f>
        <v>1 OTHER</v>
      </c>
      <c r="L4460" s="23">
        <f ca="1">NETWORKDAYS(LeaveTracker[[#This Row],[Start Date]],LeaveTracker[[#This Row],[End Date]],lstHolidays)</f>
        <v>1</v>
      </c>
      <c r="M4460" s="27"/>
    </row>
    <row r="4461" spans="1:13" ht="30"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57" t="s">
        <v>82</v>
      </c>
      <c r="K4461" s="51" t="str">
        <f ca="1">LeaveTracker[[#This Row],[Days]]&amp;" "&amp;LeaveTracker[[#This Row],[Type of Leave]]</f>
        <v>3 VL</v>
      </c>
      <c r="L4461" s="23">
        <f ca="1">NETWORKDAYS(LeaveTracker[[#This Row],[Start Date]],LeaveTracker[[#This Row],[End Date]],lstHolidays)</f>
        <v>3</v>
      </c>
      <c r="M4461" s="27"/>
    </row>
    <row r="4462" spans="1:13" ht="30"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57" t="s">
        <v>299</v>
      </c>
      <c r="K4462" s="51" t="str">
        <f ca="1">LeaveTracker[[#This Row],[Days]]&amp;" "&amp;LeaveTracker[[#This Row],[Type of Leave]]</f>
        <v>1 OTHER</v>
      </c>
      <c r="L4462" s="23">
        <f ca="1">NETWORKDAYS(LeaveTracker[[#This Row],[Start Date]],LeaveTracker[[#This Row],[End Date]],lstHolidays)</f>
        <v>1</v>
      </c>
      <c r="M4462" s="27"/>
    </row>
    <row r="4463" spans="1:13" ht="30"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57" t="s">
        <v>299</v>
      </c>
      <c r="K4463" s="51" t="str">
        <f ca="1">LeaveTracker[[#This Row],[Days]]&amp;" "&amp;LeaveTracker[[#This Row],[Type of Leave]]</f>
        <v>1 OTHER</v>
      </c>
      <c r="L4463" s="23">
        <f ca="1">NETWORKDAYS(LeaveTracker[[#This Row],[Start Date]],LeaveTracker[[#This Row],[End Date]],lstHolidays)</f>
        <v>1</v>
      </c>
      <c r="M4463" s="27"/>
    </row>
    <row r="4464" spans="1:13" ht="30" customHeight="1" x14ac:dyDescent="0.3">
      <c r="A4464" s="27">
        <f t="shared" si="45"/>
        <v>805</v>
      </c>
      <c r="B4464" s="31">
        <v>44993</v>
      </c>
      <c r="C4464" s="31">
        <v>44963</v>
      </c>
      <c r="D4464" s="19" t="s">
        <v>1079</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57" t="s">
        <v>299</v>
      </c>
      <c r="J4464" s="43" t="s">
        <v>214</v>
      </c>
      <c r="K4464" s="51" t="str">
        <f ca="1">LeaveTracker[[#This Row],[Days]]&amp;" "&amp;LeaveTracker[[#This Row],[Type of Leave]]</f>
        <v>1 OTHER</v>
      </c>
      <c r="L4464" s="23">
        <f ca="1">NETWORKDAYS(LeaveTracker[[#This Row],[Start Date]],LeaveTracker[[#This Row],[End Date]],lstHolidays)</f>
        <v>1</v>
      </c>
      <c r="M4464" s="27"/>
    </row>
    <row r="4465" spans="1:13" ht="30"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57" t="s">
        <v>81</v>
      </c>
      <c r="K4465" s="51" t="str">
        <f ca="1">LeaveTracker[[#This Row],[Days]]&amp;" "&amp;LeaveTracker[[#This Row],[Type of Leave]]</f>
        <v>1 SL</v>
      </c>
      <c r="L4465" s="23">
        <f ca="1">NETWORKDAYS(LeaveTracker[[#This Row],[Start Date]],LeaveTracker[[#This Row],[End Date]],lstHolidays)</f>
        <v>1</v>
      </c>
      <c r="M4465" s="27"/>
    </row>
    <row r="4466" spans="1:13" ht="30" customHeight="1" x14ac:dyDescent="0.3">
      <c r="A4466" s="27">
        <f t="shared" si="45"/>
        <v>807</v>
      </c>
      <c r="B4466" s="31">
        <v>44993</v>
      </c>
      <c r="C4466" s="31">
        <v>44922</v>
      </c>
      <c r="D4466" s="19" t="s">
        <v>1859</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57" t="s">
        <v>81</v>
      </c>
      <c r="K4466" s="51" t="str">
        <f ca="1">LeaveTracker[[#This Row],[Days]]&amp;" "&amp;LeaveTracker[[#This Row],[Type of Leave]]</f>
        <v>1 SL</v>
      </c>
      <c r="L4466" s="23">
        <f ca="1">NETWORKDAYS(LeaveTracker[[#This Row],[Start Date]],LeaveTracker[[#This Row],[End Date]],lstHolidays)</f>
        <v>1</v>
      </c>
      <c r="M4466" s="27"/>
    </row>
    <row r="4467" spans="1:13" ht="30" customHeight="1" x14ac:dyDescent="0.3">
      <c r="A4467" s="27">
        <v>807</v>
      </c>
      <c r="B4467" s="31">
        <v>44993</v>
      </c>
      <c r="C4467" s="31">
        <v>44922</v>
      </c>
      <c r="D4467" s="19" t="s">
        <v>1859</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57" t="s">
        <v>81</v>
      </c>
      <c r="K4467" s="51" t="str">
        <f ca="1">LeaveTracker[[#This Row],[Days]]&amp;" "&amp;LeaveTracker[[#This Row],[Type of Leave]]</f>
        <v>1 SL</v>
      </c>
      <c r="L4467" s="23">
        <f ca="1">NETWORKDAYS(LeaveTracker[[#This Row],[Start Date]],LeaveTracker[[#This Row],[End Date]],lstHolidays)</f>
        <v>1</v>
      </c>
      <c r="M4467" s="27"/>
    </row>
    <row r="4468" spans="1:13" ht="30" customHeight="1" x14ac:dyDescent="0.3">
      <c r="A4468" s="27">
        <f t="shared" si="45"/>
        <v>808</v>
      </c>
      <c r="B4468" s="31">
        <v>44993</v>
      </c>
      <c r="C4468" s="31">
        <v>44949</v>
      </c>
      <c r="D4468" s="19" t="s">
        <v>751</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57" t="s">
        <v>81</v>
      </c>
      <c r="K4468" s="51" t="str">
        <f ca="1">LeaveTracker[[#This Row],[Days]]&amp;" "&amp;LeaveTracker[[#This Row],[Type of Leave]]</f>
        <v>10 SL</v>
      </c>
      <c r="L4468" s="23">
        <f ca="1">NETWORKDAYS(LeaveTracker[[#This Row],[Start Date]],LeaveTracker[[#This Row],[End Date]],lstHolidays)</f>
        <v>10</v>
      </c>
      <c r="M4468" s="27"/>
    </row>
    <row r="4469" spans="1:13" ht="30" customHeight="1" x14ac:dyDescent="0.3">
      <c r="A4469" s="27">
        <f t="shared" si="45"/>
        <v>809</v>
      </c>
      <c r="B4469" s="31">
        <v>44993</v>
      </c>
      <c r="C4469" s="31">
        <v>44949</v>
      </c>
      <c r="D4469" s="19" t="s">
        <v>1823</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57" t="s">
        <v>299</v>
      </c>
      <c r="J4469" s="43" t="s">
        <v>214</v>
      </c>
      <c r="K4469" s="51" t="str">
        <f ca="1">LeaveTracker[[#This Row],[Days]]&amp;" "&amp;LeaveTracker[[#This Row],[Type of Leave]]</f>
        <v>1 OTHER</v>
      </c>
      <c r="L4469" s="23">
        <f ca="1">NETWORKDAYS(LeaveTracker[[#This Row],[Start Date]],LeaveTracker[[#This Row],[End Date]],lstHolidays)</f>
        <v>1</v>
      </c>
      <c r="M4469" s="27"/>
    </row>
    <row r="4470" spans="1:13" ht="30"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57" t="s">
        <v>299</v>
      </c>
      <c r="J4470" s="43" t="s">
        <v>105</v>
      </c>
      <c r="K4470" s="51" t="str">
        <f ca="1">LeaveTracker[[#This Row],[Days]]&amp;" "&amp;LeaveTracker[[#This Row],[Type of Leave]]</f>
        <v>2 OTHER</v>
      </c>
      <c r="L4470" s="23">
        <f ca="1">NETWORKDAYS(LeaveTracker[[#This Row],[Start Date]],LeaveTracker[[#This Row],[End Date]],lstHolidays)</f>
        <v>2</v>
      </c>
      <c r="M4470" s="27"/>
    </row>
    <row r="4471" spans="1:13" ht="30" customHeight="1" x14ac:dyDescent="0.3">
      <c r="A4471" s="27">
        <f t="shared" si="45"/>
        <v>811</v>
      </c>
      <c r="B4471" s="31">
        <v>44993</v>
      </c>
      <c r="C4471" s="31">
        <v>44949</v>
      </c>
      <c r="D4471" s="19" t="s">
        <v>695</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57" t="s">
        <v>81</v>
      </c>
      <c r="K4471" s="51" t="str">
        <f ca="1">LeaveTracker[[#This Row],[Days]]&amp;" "&amp;LeaveTracker[[#This Row],[Type of Leave]]</f>
        <v>1 SL</v>
      </c>
      <c r="L4471" s="23">
        <f ca="1">NETWORKDAYS(LeaveTracker[[#This Row],[Start Date]],LeaveTracker[[#This Row],[End Date]],lstHolidays)</f>
        <v>1</v>
      </c>
      <c r="M4471" s="27"/>
    </row>
    <row r="4472" spans="1:13" ht="30" customHeight="1" x14ac:dyDescent="0.3">
      <c r="A4472" s="27">
        <f t="shared" si="45"/>
        <v>812</v>
      </c>
      <c r="B4472" s="31">
        <v>44993</v>
      </c>
      <c r="C4472" s="31">
        <v>44946</v>
      </c>
      <c r="D4472" s="19" t="s">
        <v>527</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57" t="s">
        <v>299</v>
      </c>
      <c r="J4472" s="43" t="s">
        <v>646</v>
      </c>
      <c r="K4472" s="51" t="str">
        <f ca="1">LeaveTracker[[#This Row],[Days]]&amp;" "&amp;LeaveTracker[[#This Row],[Type of Leave]]</f>
        <v>1 OTHER</v>
      </c>
      <c r="L4472" s="23">
        <f ca="1">NETWORKDAYS(LeaveTracker[[#This Row],[Start Date]],LeaveTracker[[#This Row],[End Date]],lstHolidays)</f>
        <v>1</v>
      </c>
      <c r="M4472" s="27"/>
    </row>
    <row r="4473" spans="1:13" ht="30" customHeight="1" x14ac:dyDescent="0.3">
      <c r="A4473" s="27">
        <f t="shared" si="45"/>
        <v>813</v>
      </c>
      <c r="B4473" s="31">
        <v>44993</v>
      </c>
      <c r="C4473" s="31">
        <v>44944</v>
      </c>
      <c r="D4473" s="19" t="s">
        <v>1837</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57" t="s">
        <v>81</v>
      </c>
      <c r="K4473" s="51" t="str">
        <f ca="1">LeaveTracker[[#This Row],[Days]]&amp;" "&amp;LeaveTracker[[#This Row],[Type of Leave]]</f>
        <v>2 SL</v>
      </c>
      <c r="L4473" s="23">
        <f ca="1">NETWORKDAYS(LeaveTracker[[#This Row],[Start Date]],LeaveTracker[[#This Row],[End Date]],lstHolidays)</f>
        <v>2</v>
      </c>
      <c r="M4473" s="27"/>
    </row>
    <row r="4474" spans="1:13" ht="30" customHeight="1" x14ac:dyDescent="0.3">
      <c r="A4474" s="27">
        <f t="shared" si="45"/>
        <v>814</v>
      </c>
      <c r="B4474" s="31">
        <v>44993</v>
      </c>
      <c r="C4474" s="31">
        <v>44985</v>
      </c>
      <c r="D4474" s="19" t="s">
        <v>1851</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57" t="s">
        <v>299</v>
      </c>
      <c r="J4474" s="43" t="s">
        <v>214</v>
      </c>
      <c r="K4474" s="51" t="str">
        <f ca="1">LeaveTracker[[#This Row],[Days]]&amp;" "&amp;LeaveTracker[[#This Row],[Type of Leave]]</f>
        <v>2 OTHER</v>
      </c>
      <c r="L4474" s="23">
        <f ca="1">NETWORKDAYS(LeaveTracker[[#This Row],[Start Date]],LeaveTracker[[#This Row],[End Date]],lstHolidays)</f>
        <v>2</v>
      </c>
      <c r="M4474" s="27"/>
    </row>
    <row r="4475" spans="1:13" ht="30" customHeight="1" x14ac:dyDescent="0.3">
      <c r="A4475" s="27">
        <f t="shared" si="45"/>
        <v>815</v>
      </c>
      <c r="B4475" s="31">
        <v>44993</v>
      </c>
      <c r="C4475" s="31">
        <v>44973</v>
      </c>
      <c r="D4475" s="19" t="s">
        <v>2100</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57" t="s">
        <v>82</v>
      </c>
      <c r="K4475" s="51" t="str">
        <f ca="1">LeaveTracker[[#This Row],[Days]]&amp;" "&amp;LeaveTracker[[#This Row],[Type of Leave]]</f>
        <v>9 VL</v>
      </c>
      <c r="L4475" s="23">
        <f ca="1">NETWORKDAYS(LeaveTracker[[#This Row],[Start Date]],LeaveTracker[[#This Row],[End Date]],lstHolidays)</f>
        <v>9</v>
      </c>
      <c r="M4475" s="27"/>
    </row>
    <row r="4476" spans="1:13" ht="30" customHeight="1" x14ac:dyDescent="0.3">
      <c r="A4476" s="27">
        <f t="shared" si="45"/>
        <v>816</v>
      </c>
      <c r="B4476" s="31">
        <v>44993</v>
      </c>
      <c r="C4476" s="31">
        <v>44974</v>
      </c>
      <c r="D4476" s="19" t="s">
        <v>1961</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57" t="s">
        <v>299</v>
      </c>
      <c r="K4476" s="51" t="str">
        <f ca="1">LeaveTracker[[#This Row],[Days]]&amp;" "&amp;LeaveTracker[[#This Row],[Type of Leave]]</f>
        <v>1 OTHER</v>
      </c>
      <c r="L4476" s="23">
        <f ca="1">NETWORKDAYS(LeaveTracker[[#This Row],[Start Date]],LeaveTracker[[#This Row],[End Date]],lstHolidays)</f>
        <v>1</v>
      </c>
      <c r="M4476" s="27"/>
    </row>
    <row r="4477" spans="1:13" ht="30" customHeight="1" x14ac:dyDescent="0.3">
      <c r="A4477" s="27">
        <f t="shared" si="45"/>
        <v>817</v>
      </c>
      <c r="B4477" s="31">
        <v>44993</v>
      </c>
      <c r="C4477" s="31">
        <v>44963</v>
      </c>
      <c r="D4477" s="19" t="s">
        <v>413</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57" t="s">
        <v>299</v>
      </c>
      <c r="J4477" s="43" t="s">
        <v>300</v>
      </c>
      <c r="K4477" s="51" t="str">
        <f ca="1">LeaveTracker[[#This Row],[Days]]&amp;" "&amp;LeaveTracker[[#This Row],[Type of Leave]]</f>
        <v>5 OTHER</v>
      </c>
      <c r="L4477" s="23">
        <f ca="1">NETWORKDAYS(LeaveTracker[[#This Row],[Start Date]],LeaveTracker[[#This Row],[End Date]],lstHolidays)</f>
        <v>5</v>
      </c>
      <c r="M4477" s="27"/>
    </row>
    <row r="4478" spans="1:13" ht="30" customHeight="1" x14ac:dyDescent="0.3">
      <c r="A4478" s="27">
        <f t="shared" si="45"/>
        <v>818</v>
      </c>
      <c r="B4478" s="31">
        <v>44993</v>
      </c>
      <c r="C4478" s="31">
        <v>44963</v>
      </c>
      <c r="D4478" s="19" t="s">
        <v>413</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57" t="s">
        <v>81</v>
      </c>
      <c r="K4478" s="51" t="str">
        <f ca="1">LeaveTracker[[#This Row],[Days]]&amp;" "&amp;LeaveTracker[[#This Row],[Type of Leave]]</f>
        <v>1 SL</v>
      </c>
      <c r="L4478" s="23">
        <f ca="1">NETWORKDAYS(LeaveTracker[[#This Row],[Start Date]],LeaveTracker[[#This Row],[End Date]],lstHolidays)</f>
        <v>1</v>
      </c>
      <c r="M4478" s="27"/>
    </row>
    <row r="4479" spans="1:13" ht="30" customHeight="1" x14ac:dyDescent="0.3">
      <c r="A4479" s="27">
        <f t="shared" si="45"/>
        <v>819</v>
      </c>
      <c r="B4479" s="31">
        <v>44993</v>
      </c>
      <c r="C4479" s="31">
        <v>44960</v>
      </c>
      <c r="D4479" s="19" t="s">
        <v>1083</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57" t="s">
        <v>299</v>
      </c>
      <c r="J4479" s="43" t="s">
        <v>105</v>
      </c>
      <c r="K4479" s="51" t="str">
        <f ca="1">LeaveTracker[[#This Row],[Days]]&amp;" "&amp;LeaveTracker[[#This Row],[Type of Leave]]</f>
        <v>2 OTHER</v>
      </c>
      <c r="L4479" s="23">
        <f ca="1">NETWORKDAYS(LeaveTracker[[#This Row],[Start Date]],LeaveTracker[[#This Row],[End Date]],lstHolidays)</f>
        <v>2</v>
      </c>
      <c r="M4479" s="27"/>
    </row>
    <row r="4480" spans="1:13" ht="30" customHeight="1" x14ac:dyDescent="0.3">
      <c r="A4480" s="27">
        <f t="shared" si="45"/>
        <v>820</v>
      </c>
      <c r="B4480" s="31">
        <v>44993</v>
      </c>
      <c r="C4480" s="31">
        <v>44949</v>
      </c>
      <c r="D4480" s="19" t="s">
        <v>413</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57" t="s">
        <v>81</v>
      </c>
      <c r="K4480" s="51" t="str">
        <f ca="1">LeaveTracker[[#This Row],[Days]]&amp;" "&amp;LeaveTracker[[#This Row],[Type of Leave]]</f>
        <v>3 SL</v>
      </c>
      <c r="L4480" s="23">
        <f ca="1">NETWORKDAYS(LeaveTracker[[#This Row],[Start Date]],LeaveTracker[[#This Row],[End Date]],lstHolidays)</f>
        <v>3</v>
      </c>
      <c r="M4480" s="27"/>
    </row>
    <row r="4481" spans="1:13" ht="30" customHeight="1" x14ac:dyDescent="0.3">
      <c r="A4481" s="27">
        <f t="shared" si="45"/>
        <v>821</v>
      </c>
      <c r="B4481" s="31">
        <v>44993</v>
      </c>
      <c r="C4481" s="31">
        <v>44949</v>
      </c>
      <c r="D4481" s="19" t="s">
        <v>1062</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57" t="s">
        <v>82</v>
      </c>
      <c r="K4481" s="51" t="str">
        <f ca="1">LeaveTracker[[#This Row],[Days]]&amp;" "&amp;LeaveTracker[[#This Row],[Type of Leave]]</f>
        <v>1 VL</v>
      </c>
      <c r="L4481" s="23">
        <f ca="1">NETWORKDAYS(LeaveTracker[[#This Row],[Start Date]],LeaveTracker[[#This Row],[End Date]],lstHolidays)</f>
        <v>1</v>
      </c>
      <c r="M4481" s="27"/>
    </row>
    <row r="4482" spans="1:13" ht="30" customHeight="1" x14ac:dyDescent="0.3">
      <c r="A4482" s="27">
        <v>821</v>
      </c>
      <c r="B4482" s="31">
        <v>44993</v>
      </c>
      <c r="C4482" s="31">
        <v>44949</v>
      </c>
      <c r="D4482" s="19" t="s">
        <v>1062</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57" t="s">
        <v>82</v>
      </c>
      <c r="K4482" s="51" t="str">
        <f ca="1">LeaveTracker[[#This Row],[Days]]&amp;" "&amp;LeaveTracker[[#This Row],[Type of Leave]]</f>
        <v>1 VL</v>
      </c>
      <c r="L4482" s="23">
        <f ca="1">NETWORKDAYS(LeaveTracker[[#This Row],[Start Date]],LeaveTracker[[#This Row],[End Date]],lstHolidays)</f>
        <v>1</v>
      </c>
      <c r="M4482" s="27"/>
    </row>
    <row r="4483" spans="1:13" ht="30" customHeight="1" x14ac:dyDescent="0.3">
      <c r="A4483" s="27">
        <f t="shared" si="45"/>
        <v>822</v>
      </c>
      <c r="B4483" s="31">
        <v>44993</v>
      </c>
      <c r="C4483" s="31">
        <v>44907</v>
      </c>
      <c r="D4483" s="19" t="s">
        <v>899</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57" t="s">
        <v>81</v>
      </c>
      <c r="K4483" s="51" t="str">
        <f ca="1">LeaveTracker[[#This Row],[Days]]&amp;" "&amp;LeaveTracker[[#This Row],[Type of Leave]]</f>
        <v>3 SL</v>
      </c>
      <c r="L4483" s="23">
        <f ca="1">NETWORKDAYS(LeaveTracker[[#This Row],[Start Date]],LeaveTracker[[#This Row],[End Date]],lstHolidays)</f>
        <v>3</v>
      </c>
      <c r="M4483" s="27"/>
    </row>
    <row r="4484" spans="1:13" ht="30"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57" t="s">
        <v>299</v>
      </c>
      <c r="K4484" s="51" t="str">
        <f ca="1">LeaveTracker[[#This Row],[Days]]&amp;" "&amp;LeaveTracker[[#This Row],[Type of Leave]]</f>
        <v>1 OTHER</v>
      </c>
      <c r="L4484" s="23">
        <f ca="1">NETWORKDAYS(LeaveTracker[[#This Row],[Start Date]],LeaveTracker[[#This Row],[End Date]],lstHolidays)</f>
        <v>1</v>
      </c>
      <c r="M4484" s="27"/>
    </row>
    <row r="4485" spans="1:13" ht="30"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57" t="s">
        <v>81</v>
      </c>
      <c r="K4485" s="51" t="str">
        <f ca="1">LeaveTracker[[#This Row],[Days]]&amp;" "&amp;LeaveTracker[[#This Row],[Type of Leave]]</f>
        <v>1 SL</v>
      </c>
      <c r="L4485" s="23">
        <f ca="1">NETWORKDAYS(LeaveTracker[[#This Row],[Start Date]],LeaveTracker[[#This Row],[End Date]],lstHolidays)</f>
        <v>1</v>
      </c>
      <c r="M4485" s="27"/>
    </row>
    <row r="4486" spans="1:13" ht="30" customHeight="1" x14ac:dyDescent="0.3">
      <c r="A4486" s="27">
        <f t="shared" si="45"/>
        <v>825</v>
      </c>
      <c r="B4486" s="31">
        <v>44993</v>
      </c>
      <c r="C4486" s="31">
        <v>44946</v>
      </c>
      <c r="D4486" s="19" t="s">
        <v>1894</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57" t="s">
        <v>81</v>
      </c>
      <c r="K4486" s="51" t="str">
        <f ca="1">LeaveTracker[[#This Row],[Days]]&amp;" "&amp;LeaveTracker[[#This Row],[Type of Leave]]</f>
        <v>1 SL</v>
      </c>
      <c r="L4486" s="23">
        <f ca="1">NETWORKDAYS(LeaveTracker[[#This Row],[Start Date]],LeaveTracker[[#This Row],[End Date]],lstHolidays)</f>
        <v>1</v>
      </c>
      <c r="M4486" s="27"/>
    </row>
    <row r="4487" spans="1:13" ht="30" customHeight="1" x14ac:dyDescent="0.3">
      <c r="A4487" s="27">
        <f t="shared" si="45"/>
        <v>826</v>
      </c>
      <c r="B4487" s="31">
        <v>44993</v>
      </c>
      <c r="C4487" s="31">
        <v>44942</v>
      </c>
      <c r="D4487" s="19" t="s">
        <v>1894</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57" t="s">
        <v>81</v>
      </c>
      <c r="K4487" s="51" t="str">
        <f ca="1">LeaveTracker[[#This Row],[Days]]&amp;" "&amp;LeaveTracker[[#This Row],[Type of Leave]]</f>
        <v>1 SL</v>
      </c>
      <c r="L4487" s="23">
        <f ca="1">NETWORKDAYS(LeaveTracker[[#This Row],[Start Date]],LeaveTracker[[#This Row],[End Date]],lstHolidays)</f>
        <v>1</v>
      </c>
      <c r="M4487" s="27"/>
    </row>
    <row r="4488" spans="1:13" ht="30" customHeight="1" x14ac:dyDescent="0.3">
      <c r="A4488" s="27">
        <f t="shared" si="45"/>
        <v>827</v>
      </c>
      <c r="B4488" s="31" t="s">
        <v>2183</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57" t="s">
        <v>299</v>
      </c>
      <c r="J4488" s="43" t="s">
        <v>105</v>
      </c>
      <c r="K4488" s="51" t="str">
        <f ca="1">LeaveTracker[[#This Row],[Days]]&amp;" "&amp;LeaveTracker[[#This Row],[Type of Leave]]</f>
        <v>1 OTHER</v>
      </c>
      <c r="L4488" s="23">
        <f ca="1">NETWORKDAYS(LeaveTracker[[#This Row],[Start Date]],LeaveTracker[[#This Row],[End Date]],lstHolidays)</f>
        <v>1</v>
      </c>
      <c r="M4488" s="27"/>
    </row>
    <row r="4489" spans="1:13" ht="30" customHeight="1" x14ac:dyDescent="0.3">
      <c r="A4489" s="27">
        <f t="shared" si="45"/>
        <v>828</v>
      </c>
      <c r="B4489" s="31" t="s">
        <v>2183</v>
      </c>
      <c r="C4489" s="31">
        <v>44939</v>
      </c>
      <c r="D4489" s="19" t="s">
        <v>801</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57" t="s">
        <v>299</v>
      </c>
      <c r="J4489" s="43" t="s">
        <v>105</v>
      </c>
      <c r="K4489" s="51" t="str">
        <f ca="1">LeaveTracker[[#This Row],[Days]]&amp;" "&amp;LeaveTracker[[#This Row],[Type of Leave]]</f>
        <v>1 OTHER</v>
      </c>
      <c r="L4489" s="23">
        <f ca="1">NETWORKDAYS(LeaveTracker[[#This Row],[Start Date]],LeaveTracker[[#This Row],[End Date]],lstHolidays)</f>
        <v>1</v>
      </c>
      <c r="M4489" s="27"/>
    </row>
    <row r="4490" spans="1:13" ht="30" customHeight="1" x14ac:dyDescent="0.3">
      <c r="A4490" s="27">
        <f t="shared" si="45"/>
        <v>829</v>
      </c>
      <c r="B4490" s="31" t="s">
        <v>2183</v>
      </c>
      <c r="C4490" s="31">
        <v>44942</v>
      </c>
      <c r="D4490" s="19" t="s">
        <v>1042</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57" t="s">
        <v>299</v>
      </c>
      <c r="J4490" s="43" t="s">
        <v>105</v>
      </c>
      <c r="K4490" s="51" t="str">
        <f ca="1">LeaveTracker[[#This Row],[Days]]&amp;" "&amp;LeaveTracker[[#This Row],[Type of Leave]]</f>
        <v>1 OTHER</v>
      </c>
      <c r="L4490" s="23">
        <f ca="1">NETWORKDAYS(LeaveTracker[[#This Row],[Start Date]],LeaveTracker[[#This Row],[End Date]],lstHolidays)</f>
        <v>1</v>
      </c>
      <c r="M4490" s="27"/>
    </row>
    <row r="4491" spans="1:13" ht="30" customHeight="1" x14ac:dyDescent="0.3">
      <c r="A4491" s="27">
        <f t="shared" si="45"/>
        <v>830</v>
      </c>
      <c r="B4491" s="31" t="s">
        <v>2183</v>
      </c>
      <c r="C4491" s="31">
        <v>44942</v>
      </c>
      <c r="D4491" s="19" t="s">
        <v>2083</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57" t="s">
        <v>299</v>
      </c>
      <c r="J4491" s="43" t="s">
        <v>105</v>
      </c>
      <c r="K4491" s="51" t="str">
        <f ca="1">LeaveTracker[[#This Row],[Days]]&amp;" "&amp;LeaveTracker[[#This Row],[Type of Leave]]</f>
        <v>1 OTHER</v>
      </c>
      <c r="L4491" s="23">
        <f ca="1">NETWORKDAYS(LeaveTracker[[#This Row],[Start Date]],LeaveTracker[[#This Row],[End Date]],lstHolidays)</f>
        <v>1</v>
      </c>
      <c r="M4491" s="27"/>
    </row>
    <row r="4492" spans="1:13" ht="30" customHeight="1" x14ac:dyDescent="0.3">
      <c r="A4492" s="27">
        <f t="shared" si="45"/>
        <v>831</v>
      </c>
      <c r="B4492" s="31" t="s">
        <v>2183</v>
      </c>
      <c r="C4492" s="31">
        <v>44949</v>
      </c>
      <c r="D4492" s="19" t="s">
        <v>2184</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57" t="s">
        <v>82</v>
      </c>
      <c r="K4492" s="51" t="str">
        <f>LeaveTracker[[#This Row],[Days]]&amp;" "&amp;LeaveTracker[[#This Row],[Type of Leave]]</f>
        <v>5 VL</v>
      </c>
      <c r="L4492" s="23">
        <v>5</v>
      </c>
      <c r="M4492" s="27"/>
    </row>
    <row r="4493" spans="1:13" ht="30" customHeight="1" x14ac:dyDescent="0.3">
      <c r="A4493" s="27">
        <f t="shared" si="45"/>
        <v>832</v>
      </c>
      <c r="B4493" s="31" t="s">
        <v>2183</v>
      </c>
      <c r="C4493" s="31">
        <v>44938</v>
      </c>
      <c r="D4493" s="19" t="s">
        <v>1942</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57" t="s">
        <v>81</v>
      </c>
      <c r="K4493" s="51" t="str">
        <f ca="1">LeaveTracker[[#This Row],[Days]]&amp;" "&amp;LeaveTracker[[#This Row],[Type of Leave]]</f>
        <v>1 SL</v>
      </c>
      <c r="L4493" s="23">
        <f ca="1">NETWORKDAYS(LeaveTracker[[#This Row],[Start Date]],LeaveTracker[[#This Row],[End Date]],lstHolidays)</f>
        <v>1</v>
      </c>
      <c r="M4493" s="27"/>
    </row>
    <row r="4494" spans="1:13" ht="30" customHeight="1" x14ac:dyDescent="0.3">
      <c r="A4494" s="27">
        <f t="shared" si="45"/>
        <v>833</v>
      </c>
      <c r="B4494" s="31" t="s">
        <v>2183</v>
      </c>
      <c r="C4494" s="31">
        <v>44938</v>
      </c>
      <c r="D4494" s="19" t="s">
        <v>1037</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57" t="s">
        <v>82</v>
      </c>
      <c r="K4494" s="51" t="str">
        <f>LeaveTracker[[#This Row],[Days]]&amp;" "&amp;LeaveTracker[[#This Row],[Type of Leave]]</f>
        <v>3 VL</v>
      </c>
      <c r="L4494" s="23">
        <v>3</v>
      </c>
      <c r="M4494" s="27"/>
    </row>
    <row r="4495" spans="1:13" ht="30" customHeight="1" x14ac:dyDescent="0.3">
      <c r="A4495" s="27">
        <f t="shared" si="45"/>
        <v>834</v>
      </c>
      <c r="B4495" s="31" t="s">
        <v>2183</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57" t="s">
        <v>81</v>
      </c>
      <c r="K4495" s="51" t="str">
        <f>LeaveTracker[[#This Row],[Days]]&amp;" "&amp;LeaveTracker[[#This Row],[Type of Leave]]</f>
        <v>3 SL</v>
      </c>
      <c r="L4495" s="23">
        <v>3</v>
      </c>
      <c r="M4495" s="27"/>
    </row>
    <row r="4496" spans="1:13" ht="30" customHeight="1" x14ac:dyDescent="0.3">
      <c r="A4496" s="27">
        <f t="shared" si="45"/>
        <v>835</v>
      </c>
      <c r="B4496" s="31" t="s">
        <v>2183</v>
      </c>
      <c r="C4496" s="31">
        <v>44875</v>
      </c>
      <c r="D4496" s="19" t="s">
        <v>2187</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57" t="s">
        <v>82</v>
      </c>
      <c r="K4496" s="51" t="str">
        <f>LeaveTracker[[#This Row],[Days]]&amp;" "&amp;LeaveTracker[[#This Row],[Type of Leave]]</f>
        <v>1 VL</v>
      </c>
      <c r="L4496" s="23">
        <v>1</v>
      </c>
      <c r="M4496" s="27"/>
    </row>
    <row r="4497" spans="1:13" ht="30" customHeight="1" x14ac:dyDescent="0.3">
      <c r="A4497" s="27">
        <v>835</v>
      </c>
      <c r="B4497" s="31" t="s">
        <v>2183</v>
      </c>
      <c r="C4497" s="31">
        <v>44875</v>
      </c>
      <c r="D4497" s="19" t="s">
        <v>2187</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57" t="s">
        <v>82</v>
      </c>
      <c r="K4497" s="51" t="str">
        <f>LeaveTracker[[#This Row],[Days]]&amp;" "&amp;LeaveTracker[[#This Row],[Type of Leave]]</f>
        <v>1 VL</v>
      </c>
      <c r="L4497" s="23">
        <v>1</v>
      </c>
      <c r="M4497" s="27"/>
    </row>
    <row r="4498" spans="1:13" ht="30" customHeight="1" x14ac:dyDescent="0.3">
      <c r="A4498" s="27">
        <v>836</v>
      </c>
      <c r="B4498" s="31" t="s">
        <v>2183</v>
      </c>
      <c r="C4498" s="31">
        <v>44875</v>
      </c>
      <c r="D4498" s="19" t="s">
        <v>2187</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57" t="s">
        <v>82</v>
      </c>
      <c r="K4498" s="51" t="str">
        <f ca="1">LeaveTracker[[#This Row],[Days]]&amp;" "&amp;LeaveTracker[[#This Row],[Type of Leave]]</f>
        <v>1 VL</v>
      </c>
      <c r="L4498" s="23">
        <f ca="1">NETWORKDAYS(LeaveTracker[[#This Row],[Start Date]],LeaveTracker[[#This Row],[End Date]],lstHolidays)</f>
        <v>1</v>
      </c>
      <c r="M4498" s="27"/>
    </row>
    <row r="4499" spans="1:13" ht="30" customHeight="1" x14ac:dyDescent="0.3">
      <c r="A4499" s="27">
        <v>836</v>
      </c>
      <c r="B4499" s="31" t="s">
        <v>2183</v>
      </c>
      <c r="C4499" s="31">
        <v>44875</v>
      </c>
      <c r="D4499" s="19" t="s">
        <v>2187</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57" t="s">
        <v>82</v>
      </c>
      <c r="K4499" s="51" t="str">
        <f ca="1">LeaveTracker[[#This Row],[Days]]&amp;" "&amp;LeaveTracker[[#This Row],[Type of Leave]]</f>
        <v>2 VL</v>
      </c>
      <c r="L4499" s="23">
        <f ca="1">NETWORKDAYS(LeaveTracker[[#This Row],[Start Date]],LeaveTracker[[#This Row],[End Date]],lstHolidays)</f>
        <v>2</v>
      </c>
      <c r="M4499" s="27"/>
    </row>
    <row r="4500" spans="1:13" ht="30" customHeight="1" x14ac:dyDescent="0.3">
      <c r="A4500" s="27">
        <v>837</v>
      </c>
      <c r="B4500" s="31" t="s">
        <v>2183</v>
      </c>
      <c r="C4500" s="31">
        <v>44854</v>
      </c>
      <c r="D4500" s="19" t="s">
        <v>387</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57" t="s">
        <v>82</v>
      </c>
      <c r="K4500" s="51" t="str">
        <f>LeaveTracker[[#This Row],[Days]]&amp;" "&amp;LeaveTracker[[#This Row],[Type of Leave]]</f>
        <v>4 VL</v>
      </c>
      <c r="L4500" s="23">
        <v>4</v>
      </c>
      <c r="M4500" s="27"/>
    </row>
    <row r="4501" spans="1:13" ht="30" customHeight="1" x14ac:dyDescent="0.3">
      <c r="A4501" s="27">
        <f t="shared" si="45"/>
        <v>838</v>
      </c>
      <c r="B4501" s="31" t="s">
        <v>2183</v>
      </c>
      <c r="C4501" s="31">
        <v>44977</v>
      </c>
      <c r="D4501" s="19" t="s">
        <v>801</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57" t="s">
        <v>82</v>
      </c>
      <c r="K4501" s="51" t="str">
        <f ca="1">LeaveTracker[[#This Row],[Days]]&amp;" "&amp;LeaveTracker[[#This Row],[Type of Leave]]</f>
        <v>24 VL</v>
      </c>
      <c r="L4501" s="23">
        <f ca="1">NETWORKDAYS(LeaveTracker[[#This Row],[Start Date]],LeaveTracker[[#This Row],[End Date]],lstHolidays)</f>
        <v>24</v>
      </c>
      <c r="M4501" s="27"/>
    </row>
    <row r="4502" spans="1:13" ht="30" customHeight="1" x14ac:dyDescent="0.3">
      <c r="A4502" s="27">
        <f t="shared" si="45"/>
        <v>839</v>
      </c>
      <c r="B4502" s="31" t="s">
        <v>2183</v>
      </c>
      <c r="C4502" s="31">
        <v>44949</v>
      </c>
      <c r="D4502" s="19" t="s">
        <v>1804</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57" t="s">
        <v>299</v>
      </c>
      <c r="J4502" s="43" t="s">
        <v>1918</v>
      </c>
      <c r="K4502" s="51" t="str">
        <f>LeaveTracker[[#This Row],[Days]]&amp;" "&amp;LeaveTracker[[#This Row],[Type of Leave]]</f>
        <v>1 OTHER</v>
      </c>
      <c r="L4502" s="23">
        <v>1</v>
      </c>
      <c r="M4502" s="27"/>
    </row>
    <row r="4503" spans="1:13" ht="30" customHeight="1" x14ac:dyDescent="0.3">
      <c r="A4503" s="27">
        <f t="shared" si="45"/>
        <v>840</v>
      </c>
      <c r="B4503" s="31" t="s">
        <v>2183</v>
      </c>
      <c r="C4503" s="31">
        <v>44858</v>
      </c>
      <c r="D4503" s="19" t="s">
        <v>2187</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57" t="s">
        <v>81</v>
      </c>
      <c r="K4503" s="51" t="str">
        <f ca="1">LeaveTracker[[#This Row],[Days]]&amp;" "&amp;LeaveTracker[[#This Row],[Type of Leave]]</f>
        <v>2 SL</v>
      </c>
      <c r="L4503" s="23">
        <f ca="1">NETWORKDAYS(LeaveTracker[[#This Row],[Start Date]],LeaveTracker[[#This Row],[End Date]],lstHolidays)</f>
        <v>2</v>
      </c>
      <c r="M4503" s="27"/>
    </row>
    <row r="4504" spans="1:13" ht="30" customHeight="1" x14ac:dyDescent="0.3">
      <c r="A4504" s="27">
        <f t="shared" si="45"/>
        <v>841</v>
      </c>
      <c r="B4504" s="31" t="s">
        <v>2183</v>
      </c>
      <c r="C4504" s="31">
        <v>44871</v>
      </c>
      <c r="D4504" s="19" t="s">
        <v>1272</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57" t="s">
        <v>82</v>
      </c>
      <c r="K4504" s="51" t="str">
        <f ca="1">LeaveTracker[[#This Row],[Days]]&amp;" "&amp;LeaveTracker[[#This Row],[Type of Leave]]</f>
        <v>1 VL</v>
      </c>
      <c r="L4504" s="23">
        <f ca="1">NETWORKDAYS(LeaveTracker[[#This Row],[Start Date]],LeaveTracker[[#This Row],[End Date]],lstHolidays)</f>
        <v>1</v>
      </c>
      <c r="M4504" s="27"/>
    </row>
    <row r="4505" spans="1:13" ht="30" customHeight="1" x14ac:dyDescent="0.3">
      <c r="A4505" s="27">
        <f t="shared" ref="A4505:A4568" si="46">A4504+1</f>
        <v>842</v>
      </c>
      <c r="B4505" s="31" t="s">
        <v>2183</v>
      </c>
      <c r="C4505" s="31">
        <v>44853</v>
      </c>
      <c r="D4505" s="19" t="s">
        <v>801</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57" t="s">
        <v>82</v>
      </c>
      <c r="K4505" s="51" t="str">
        <f ca="1">LeaveTracker[[#This Row],[Days]]&amp;" "&amp;LeaveTracker[[#This Row],[Type of Leave]]</f>
        <v>2 VL</v>
      </c>
      <c r="L4505" s="23">
        <f ca="1">NETWORKDAYS(LeaveTracker[[#This Row],[Start Date]],LeaveTracker[[#This Row],[End Date]],lstHolidays)</f>
        <v>2</v>
      </c>
      <c r="M4505" s="27"/>
    </row>
    <row r="4506" spans="1:13" ht="30" customHeight="1" x14ac:dyDescent="0.3">
      <c r="A4506" s="27">
        <v>842</v>
      </c>
      <c r="B4506" s="31" t="s">
        <v>2183</v>
      </c>
      <c r="C4506" s="31">
        <v>44853</v>
      </c>
      <c r="D4506" s="19" t="s">
        <v>801</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57" t="s">
        <v>82</v>
      </c>
      <c r="K4506" s="51" t="str">
        <f ca="1">LeaveTracker[[#This Row],[Days]]&amp;" "&amp;LeaveTracker[[#This Row],[Type of Leave]]</f>
        <v>3 VL</v>
      </c>
      <c r="L4506" s="23">
        <f ca="1">NETWORKDAYS(LeaveTracker[[#This Row],[Start Date]],LeaveTracker[[#This Row],[End Date]],lstHolidays)</f>
        <v>3</v>
      </c>
      <c r="M4506" s="27"/>
    </row>
    <row r="4507" spans="1:13" ht="30" customHeight="1" x14ac:dyDescent="0.3">
      <c r="A4507" s="27">
        <f t="shared" si="46"/>
        <v>843</v>
      </c>
      <c r="B4507" s="31" t="s">
        <v>2183</v>
      </c>
      <c r="C4507" s="31">
        <v>44953</v>
      </c>
      <c r="D4507" s="19" t="s">
        <v>387</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57" t="s">
        <v>81</v>
      </c>
      <c r="K4507" s="51" t="str">
        <f ca="1">LeaveTracker[[#This Row],[Days]]&amp;" "&amp;LeaveTracker[[#This Row],[Type of Leave]]</f>
        <v>1 SL</v>
      </c>
      <c r="L4507" s="23">
        <f ca="1">NETWORKDAYS(LeaveTracker[[#This Row],[Start Date]],LeaveTracker[[#This Row],[End Date]],lstHolidays)</f>
        <v>1</v>
      </c>
      <c r="M4507" s="27"/>
    </row>
    <row r="4508" spans="1:13" ht="30" customHeight="1" x14ac:dyDescent="0.3">
      <c r="A4508" s="27">
        <f t="shared" si="46"/>
        <v>844</v>
      </c>
      <c r="B4508" s="31" t="s">
        <v>2183</v>
      </c>
      <c r="C4508" s="31">
        <v>44956</v>
      </c>
      <c r="D4508" s="19" t="s">
        <v>1272</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57" t="s">
        <v>82</v>
      </c>
      <c r="K4508" s="51" t="str">
        <f ca="1">LeaveTracker[[#This Row],[Days]]&amp;" "&amp;LeaveTracker[[#This Row],[Type of Leave]]</f>
        <v>2 VL</v>
      </c>
      <c r="L4508" s="23">
        <f ca="1">NETWORKDAYS(LeaveTracker[[#This Row],[Start Date]],LeaveTracker[[#This Row],[End Date]],lstHolidays)</f>
        <v>2</v>
      </c>
      <c r="M4508" s="27"/>
    </row>
    <row r="4509" spans="1:13" ht="30" customHeight="1" x14ac:dyDescent="0.3">
      <c r="A4509" s="27">
        <f t="shared" si="46"/>
        <v>845</v>
      </c>
      <c r="B4509" s="31" t="s">
        <v>2183</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57" t="s">
        <v>82</v>
      </c>
      <c r="K4509" s="51" t="str">
        <f>LeaveTracker[[#This Row],[Days]]&amp;" "&amp;LeaveTracker[[#This Row],[Type of Leave]]</f>
        <v>3 VL</v>
      </c>
      <c r="L4509" s="23">
        <v>3</v>
      </c>
      <c r="M4509" s="27"/>
    </row>
    <row r="4510" spans="1:13" ht="30" customHeight="1" x14ac:dyDescent="0.3">
      <c r="A4510" s="27">
        <v>845</v>
      </c>
      <c r="B4510" s="31" t="s">
        <v>2183</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57" t="s">
        <v>82</v>
      </c>
      <c r="K4510" s="51" t="str">
        <f>LeaveTracker[[#This Row],[Days]]&amp;" "&amp;LeaveTracker[[#This Row],[Type of Leave]]</f>
        <v>3 VL</v>
      </c>
      <c r="L4510" s="23">
        <v>3</v>
      </c>
      <c r="M4510" s="27"/>
    </row>
    <row r="4511" spans="1:13" ht="30" customHeight="1" x14ac:dyDescent="0.3">
      <c r="A4511" s="27">
        <f t="shared" si="46"/>
        <v>846</v>
      </c>
      <c r="B4511" s="31" t="s">
        <v>2183</v>
      </c>
      <c r="C4511" s="31">
        <v>44880</v>
      </c>
      <c r="D4511" s="19" t="s">
        <v>801</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57" t="s">
        <v>82</v>
      </c>
      <c r="K4511" s="51" t="str">
        <f ca="1">LeaveTracker[[#This Row],[Days]]&amp;" "&amp;LeaveTracker[[#This Row],[Type of Leave]]</f>
        <v>1 VL</v>
      </c>
      <c r="L4511" s="23">
        <f ca="1">NETWORKDAYS(LeaveTracker[[#This Row],[Start Date]],LeaveTracker[[#This Row],[End Date]],lstHolidays)</f>
        <v>1</v>
      </c>
      <c r="M4511" s="27"/>
    </row>
    <row r="4512" spans="1:13" ht="30" customHeight="1" x14ac:dyDescent="0.3">
      <c r="A4512" s="27">
        <f t="shared" si="46"/>
        <v>847</v>
      </c>
      <c r="B4512" s="31" t="s">
        <v>2183</v>
      </c>
      <c r="C4512" s="31">
        <v>44880</v>
      </c>
      <c r="D4512" s="19" t="s">
        <v>801</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57" t="s">
        <v>81</v>
      </c>
      <c r="K4512" s="51" t="str">
        <f ca="1">LeaveTracker[[#This Row],[Days]]&amp;" "&amp;LeaveTracker[[#This Row],[Type of Leave]]</f>
        <v>2 SL</v>
      </c>
      <c r="L4512" s="23">
        <f ca="1">NETWORKDAYS(LeaveTracker[[#This Row],[Start Date]],LeaveTracker[[#This Row],[End Date]],lstHolidays)</f>
        <v>2</v>
      </c>
      <c r="M4512" s="27"/>
    </row>
    <row r="4513" spans="1:13" ht="30" customHeight="1" x14ac:dyDescent="0.3">
      <c r="A4513" s="27">
        <f t="shared" si="46"/>
        <v>848</v>
      </c>
      <c r="B4513" s="31" t="s">
        <v>2183</v>
      </c>
      <c r="C4513" s="31">
        <v>44811</v>
      </c>
      <c r="D4513" s="19" t="s">
        <v>935</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57" t="s">
        <v>82</v>
      </c>
      <c r="K4513" s="51" t="str">
        <f ca="1">LeaveTracker[[#This Row],[Days]]&amp;" "&amp;LeaveTracker[[#This Row],[Type of Leave]]</f>
        <v>5 VL</v>
      </c>
      <c r="L4513" s="23">
        <f ca="1">NETWORKDAYS(LeaveTracker[[#This Row],[Start Date]],LeaveTracker[[#This Row],[End Date]],lstHolidays)</f>
        <v>5</v>
      </c>
      <c r="M4513" s="27"/>
    </row>
    <row r="4514" spans="1:13" ht="30" customHeight="1" x14ac:dyDescent="0.3">
      <c r="A4514" s="27">
        <f t="shared" si="46"/>
        <v>849</v>
      </c>
      <c r="B4514" s="31" t="s">
        <v>2183</v>
      </c>
      <c r="C4514" s="31">
        <v>44789</v>
      </c>
      <c r="D4514" s="19" t="s">
        <v>801</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57" t="s">
        <v>81</v>
      </c>
      <c r="K4514" s="51" t="str">
        <f ca="1">LeaveTracker[[#This Row],[Days]]&amp;" "&amp;LeaveTracker[[#This Row],[Type of Leave]]</f>
        <v>1 SL</v>
      </c>
      <c r="L4514" s="23">
        <f ca="1">NETWORKDAYS(LeaveTracker[[#This Row],[Start Date]],LeaveTracker[[#This Row],[End Date]],lstHolidays)</f>
        <v>1</v>
      </c>
      <c r="M4514" s="27"/>
    </row>
    <row r="4515" spans="1:13" ht="30" customHeight="1" x14ac:dyDescent="0.3">
      <c r="A4515" s="27">
        <f t="shared" si="46"/>
        <v>850</v>
      </c>
      <c r="B4515" s="31" t="s">
        <v>2183</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57" t="s">
        <v>81</v>
      </c>
      <c r="K4515" s="51" t="str">
        <f ca="1">LeaveTracker[[#This Row],[Days]]&amp;" "&amp;LeaveTracker[[#This Row],[Type of Leave]]</f>
        <v>4 SL</v>
      </c>
      <c r="L4515" s="23">
        <f ca="1">NETWORKDAYS(LeaveTracker[[#This Row],[Start Date]],LeaveTracker[[#This Row],[End Date]],lstHolidays)</f>
        <v>4</v>
      </c>
      <c r="M4515" s="27"/>
    </row>
    <row r="4516" spans="1:13" ht="30" customHeight="1" x14ac:dyDescent="0.3">
      <c r="A4516" s="27">
        <f t="shared" si="46"/>
        <v>851</v>
      </c>
      <c r="B4516" s="31" t="s">
        <v>2183</v>
      </c>
      <c r="C4516" s="31">
        <v>44812</v>
      </c>
      <c r="D4516" s="19" t="s">
        <v>1272</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57" t="s">
        <v>81</v>
      </c>
      <c r="K4516" s="51" t="str">
        <f>LeaveTracker[[#This Row],[Days]]&amp;" "&amp;LeaveTracker[[#This Row],[Type of Leave]]</f>
        <v>3 SL</v>
      </c>
      <c r="L4516" s="23">
        <v>3</v>
      </c>
      <c r="M4516" s="27"/>
    </row>
    <row r="4517" spans="1:13" ht="30" customHeight="1" x14ac:dyDescent="0.3">
      <c r="A4517" s="27">
        <f t="shared" si="46"/>
        <v>852</v>
      </c>
      <c r="B4517" s="31" t="s">
        <v>2183</v>
      </c>
      <c r="C4517" s="31">
        <v>44781</v>
      </c>
      <c r="D4517" s="19" t="s">
        <v>1081</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57" t="s">
        <v>81</v>
      </c>
      <c r="K4517" s="51" t="str">
        <f ca="1">LeaveTracker[[#This Row],[Days]]&amp;" "&amp;LeaveTracker[[#This Row],[Type of Leave]]</f>
        <v>2 SL</v>
      </c>
      <c r="L4517" s="23">
        <f ca="1">NETWORKDAYS(LeaveTracker[[#This Row],[Start Date]],LeaveTracker[[#This Row],[End Date]],lstHolidays)</f>
        <v>2</v>
      </c>
      <c r="M4517" s="27"/>
    </row>
    <row r="4518" spans="1:13" ht="30" customHeight="1" x14ac:dyDescent="0.3">
      <c r="A4518" s="27">
        <f t="shared" si="46"/>
        <v>853</v>
      </c>
      <c r="B4518" s="31" t="s">
        <v>2183</v>
      </c>
      <c r="C4518" s="31">
        <v>44816</v>
      </c>
      <c r="D4518" s="19" t="s">
        <v>2190</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57" t="s">
        <v>82</v>
      </c>
      <c r="K4518" s="51" t="str">
        <f ca="1">LeaveTracker[[#This Row],[Days]]&amp;" "&amp;LeaveTracker[[#This Row],[Type of Leave]]</f>
        <v>13 VL</v>
      </c>
      <c r="L4518" s="23">
        <f ca="1">NETWORKDAYS(LeaveTracker[[#This Row],[Start Date]],LeaveTracker[[#This Row],[End Date]],lstHolidays)</f>
        <v>13</v>
      </c>
      <c r="M4518" s="27"/>
    </row>
    <row r="4519" spans="1:13" ht="30" customHeight="1" x14ac:dyDescent="0.3">
      <c r="A4519" s="27">
        <f t="shared" si="46"/>
        <v>854</v>
      </c>
      <c r="B4519" s="31" t="s">
        <v>2183</v>
      </c>
      <c r="C4519" s="31">
        <v>44978</v>
      </c>
      <c r="D4519" s="19" t="s">
        <v>778</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57" t="s">
        <v>82</v>
      </c>
      <c r="K4519" s="51" t="str">
        <f ca="1">LeaveTracker[[#This Row],[Days]]&amp;" "&amp;LeaveTracker[[#This Row],[Type of Leave]]</f>
        <v>5 VL</v>
      </c>
      <c r="L4519" s="23">
        <f ca="1">NETWORKDAYS(LeaveTracker[[#This Row],[Start Date]],LeaveTracker[[#This Row],[End Date]],lstHolidays)</f>
        <v>5</v>
      </c>
      <c r="M4519" s="27"/>
    </row>
    <row r="4520" spans="1:13" ht="30" customHeight="1" x14ac:dyDescent="0.3">
      <c r="A4520" s="27">
        <f t="shared" si="46"/>
        <v>855</v>
      </c>
      <c r="B4520" s="31" t="s">
        <v>2183</v>
      </c>
      <c r="C4520" s="31">
        <v>44802</v>
      </c>
      <c r="D4520" s="19" t="s">
        <v>778</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57" t="s">
        <v>299</v>
      </c>
      <c r="J4520" s="43" t="s">
        <v>105</v>
      </c>
      <c r="K4520" s="51" t="str">
        <f ca="1">LeaveTracker[[#This Row],[Days]]&amp;" "&amp;LeaveTracker[[#This Row],[Type of Leave]]</f>
        <v>1 OTHER</v>
      </c>
      <c r="L4520" s="23">
        <f ca="1">NETWORKDAYS(LeaveTracker[[#This Row],[Start Date]],LeaveTracker[[#This Row],[End Date]],lstHolidays)</f>
        <v>1</v>
      </c>
      <c r="M4520" s="27"/>
    </row>
    <row r="4521" spans="1:13" ht="30" customHeight="1" x14ac:dyDescent="0.3">
      <c r="A4521" s="27">
        <f t="shared" si="46"/>
        <v>856</v>
      </c>
      <c r="B4521" s="31" t="s">
        <v>2183</v>
      </c>
      <c r="C4521" s="31">
        <v>44894</v>
      </c>
      <c r="D4521" s="19" t="s">
        <v>778</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57" t="s">
        <v>82</v>
      </c>
      <c r="K4521" s="51" t="str">
        <f ca="1">LeaveTracker[[#This Row],[Days]]&amp;" "&amp;LeaveTracker[[#This Row],[Type of Leave]]</f>
        <v>1 VL</v>
      </c>
      <c r="L4521" s="23">
        <f ca="1">NETWORKDAYS(LeaveTracker[[#This Row],[Start Date]],LeaveTracker[[#This Row],[End Date]],lstHolidays)</f>
        <v>1</v>
      </c>
      <c r="M4521" s="27"/>
    </row>
    <row r="4522" spans="1:13" ht="30" customHeight="1" x14ac:dyDescent="0.3">
      <c r="A4522" s="27">
        <v>856</v>
      </c>
      <c r="B4522" s="31" t="s">
        <v>2183</v>
      </c>
      <c r="C4522" s="31">
        <v>44894</v>
      </c>
      <c r="D4522" s="19" t="s">
        <v>778</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57" t="s">
        <v>82</v>
      </c>
      <c r="K4522" s="51" t="str">
        <f ca="1">LeaveTracker[[#This Row],[Days]]&amp;" "&amp;LeaveTracker[[#This Row],[Type of Leave]]</f>
        <v>1 VL</v>
      </c>
      <c r="L4522" s="23">
        <f ca="1">NETWORKDAYS(LeaveTracker[[#This Row],[Start Date]],LeaveTracker[[#This Row],[End Date]],lstHolidays)</f>
        <v>1</v>
      </c>
      <c r="M4522" s="27"/>
    </row>
    <row r="4523" spans="1:13" ht="30" customHeight="1" x14ac:dyDescent="0.3">
      <c r="A4523" s="27">
        <v>856</v>
      </c>
      <c r="B4523" s="31" t="s">
        <v>2183</v>
      </c>
      <c r="C4523" s="31">
        <v>44894</v>
      </c>
      <c r="D4523" s="19" t="s">
        <v>778</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57" t="s">
        <v>82</v>
      </c>
      <c r="K4523" s="51" t="str">
        <f ca="1">LeaveTracker[[#This Row],[Days]]&amp;" "&amp;LeaveTracker[[#This Row],[Type of Leave]]</f>
        <v>1 VL</v>
      </c>
      <c r="L4523" s="23">
        <f ca="1">NETWORKDAYS(LeaveTracker[[#This Row],[Start Date]],LeaveTracker[[#This Row],[End Date]],lstHolidays)</f>
        <v>1</v>
      </c>
      <c r="M4523" s="27"/>
    </row>
    <row r="4524" spans="1:13" ht="30" customHeight="1" x14ac:dyDescent="0.3">
      <c r="A4524" s="27">
        <v>856</v>
      </c>
      <c r="B4524" s="31" t="s">
        <v>2183</v>
      </c>
      <c r="C4524" s="31">
        <v>44894</v>
      </c>
      <c r="D4524" s="19" t="s">
        <v>778</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57" t="s">
        <v>82</v>
      </c>
      <c r="K4524" s="51" t="str">
        <f>LeaveTracker[[#This Row],[Days]]&amp;" "&amp;LeaveTracker[[#This Row],[Type of Leave]]</f>
        <v>1 VL</v>
      </c>
      <c r="L4524" s="23">
        <v>1</v>
      </c>
      <c r="M4524" s="27"/>
    </row>
    <row r="4525" spans="1:13" ht="30" customHeight="1" x14ac:dyDescent="0.3">
      <c r="A4525" s="27">
        <f t="shared" si="46"/>
        <v>857</v>
      </c>
      <c r="B4525" s="31" t="s">
        <v>2183</v>
      </c>
      <c r="C4525" s="31">
        <v>44893</v>
      </c>
      <c r="D4525" s="19" t="s">
        <v>778</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57" t="s">
        <v>299</v>
      </c>
      <c r="K4525" s="51" t="str">
        <f ca="1">LeaveTracker[[#This Row],[Days]]&amp;" "&amp;LeaveTracker[[#This Row],[Type of Leave]]</f>
        <v>2 OTHER</v>
      </c>
      <c r="L4525" s="23">
        <f ca="1">NETWORKDAYS(LeaveTracker[[#This Row],[Start Date]],LeaveTracker[[#This Row],[End Date]],lstHolidays)</f>
        <v>2</v>
      </c>
      <c r="M4525" s="27"/>
    </row>
    <row r="4526" spans="1:13" ht="30" customHeight="1" x14ac:dyDescent="0.3">
      <c r="A4526" s="27">
        <f t="shared" si="46"/>
        <v>858</v>
      </c>
      <c r="B4526" s="31" t="s">
        <v>2183</v>
      </c>
      <c r="C4526" s="31">
        <v>44901</v>
      </c>
      <c r="D4526" s="19" t="s">
        <v>843</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57" t="s">
        <v>82</v>
      </c>
      <c r="K4526" s="51" t="str">
        <f ca="1">LeaveTracker[[#This Row],[Days]]&amp;" "&amp;LeaveTracker[[#This Row],[Type of Leave]]</f>
        <v>1 VL</v>
      </c>
      <c r="L4526" s="23">
        <f ca="1">NETWORKDAYS(LeaveTracker[[#This Row],[Start Date]],LeaveTracker[[#This Row],[End Date]],lstHolidays)</f>
        <v>1</v>
      </c>
      <c r="M4526" s="27"/>
    </row>
    <row r="4527" spans="1:13" ht="30" customHeight="1" x14ac:dyDescent="0.3">
      <c r="A4527" s="27">
        <f t="shared" si="46"/>
        <v>859</v>
      </c>
      <c r="B4527" s="31" t="s">
        <v>2183</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57" t="s">
        <v>82</v>
      </c>
      <c r="K4527" s="51" t="str">
        <f ca="1">LeaveTracker[[#This Row],[Days]]&amp;" "&amp;LeaveTracker[[#This Row],[Type of Leave]]</f>
        <v>1 VL</v>
      </c>
      <c r="L4527" s="23">
        <f ca="1">NETWORKDAYS(LeaveTracker[[#This Row],[Start Date]],LeaveTracker[[#This Row],[End Date]],lstHolidays)</f>
        <v>1</v>
      </c>
      <c r="M4527" s="27"/>
    </row>
    <row r="4528" spans="1:13" ht="30" customHeight="1" x14ac:dyDescent="0.3">
      <c r="A4528" s="27">
        <f t="shared" si="46"/>
        <v>860</v>
      </c>
      <c r="B4528" s="31" t="s">
        <v>2183</v>
      </c>
      <c r="C4528" s="31">
        <v>44837</v>
      </c>
      <c r="D4528" s="19" t="s">
        <v>751</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57" t="s">
        <v>81</v>
      </c>
      <c r="K4528" s="51" t="str">
        <f ca="1">LeaveTracker[[#This Row],[Days]]&amp;" "&amp;LeaveTracker[[#This Row],[Type of Leave]]</f>
        <v>2 SL</v>
      </c>
      <c r="L4528" s="23">
        <f ca="1">NETWORKDAYS(LeaveTracker[[#This Row],[Start Date]],LeaveTracker[[#This Row],[End Date]],lstHolidays)</f>
        <v>2</v>
      </c>
      <c r="M4528" s="27"/>
    </row>
    <row r="4529" spans="1:13" ht="30" customHeight="1" x14ac:dyDescent="0.3">
      <c r="A4529" s="27">
        <f t="shared" si="46"/>
        <v>861</v>
      </c>
      <c r="B4529" s="31" t="s">
        <v>2183</v>
      </c>
      <c r="C4529" s="31">
        <v>44818</v>
      </c>
      <c r="D4529" s="19" t="s">
        <v>701</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57" t="s">
        <v>81</v>
      </c>
      <c r="K4529" s="51" t="str">
        <f ca="1">LeaveTracker[[#This Row],[Days]]&amp;" "&amp;LeaveTracker[[#This Row],[Type of Leave]]</f>
        <v>3 SL</v>
      </c>
      <c r="L4529" s="23">
        <f ca="1">NETWORKDAYS(LeaveTracker[[#This Row],[Start Date]],LeaveTracker[[#This Row],[End Date]],lstHolidays)</f>
        <v>3</v>
      </c>
      <c r="M4529" s="27"/>
    </row>
    <row r="4530" spans="1:13" ht="30" customHeight="1" x14ac:dyDescent="0.3">
      <c r="A4530" s="27">
        <f t="shared" si="46"/>
        <v>862</v>
      </c>
      <c r="B4530" s="31" t="s">
        <v>2183</v>
      </c>
      <c r="C4530" s="31">
        <v>44947</v>
      </c>
      <c r="D4530" s="19" t="s">
        <v>424</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57" t="s">
        <v>81</v>
      </c>
      <c r="K4530" s="51" t="str">
        <f ca="1">LeaveTracker[[#This Row],[Days]]&amp;" "&amp;LeaveTracker[[#This Row],[Type of Leave]]</f>
        <v>3 SL</v>
      </c>
      <c r="L4530" s="23">
        <f ca="1">NETWORKDAYS(LeaveTracker[[#This Row],[Start Date]],LeaveTracker[[#This Row],[End Date]],lstHolidays)</f>
        <v>3</v>
      </c>
      <c r="M4530" s="27"/>
    </row>
    <row r="4531" spans="1:13" ht="30" customHeight="1" x14ac:dyDescent="0.3">
      <c r="A4531" s="27">
        <f t="shared" si="46"/>
        <v>863</v>
      </c>
      <c r="B4531" s="31" t="s">
        <v>2183</v>
      </c>
      <c r="C4531" s="31">
        <v>44876</v>
      </c>
      <c r="D4531" s="19" t="s">
        <v>506</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57" t="s">
        <v>81</v>
      </c>
      <c r="K4531" s="51" t="str">
        <f ca="1">LeaveTracker[[#This Row],[Days]]&amp;" "&amp;LeaveTracker[[#This Row],[Type of Leave]]</f>
        <v>1 SL</v>
      </c>
      <c r="L4531" s="23">
        <f ca="1">NETWORKDAYS(LeaveTracker[[#This Row],[Start Date]],LeaveTracker[[#This Row],[End Date]],lstHolidays)</f>
        <v>1</v>
      </c>
      <c r="M4531" s="27"/>
    </row>
    <row r="4532" spans="1:13" ht="30" customHeight="1" x14ac:dyDescent="0.3">
      <c r="A4532" s="27">
        <f t="shared" si="46"/>
        <v>864</v>
      </c>
      <c r="B4532" s="31" t="s">
        <v>2183</v>
      </c>
      <c r="C4532" s="31">
        <v>44930</v>
      </c>
      <c r="D4532" s="19" t="s">
        <v>259</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57" t="s">
        <v>299</v>
      </c>
      <c r="J4532" s="43" t="s">
        <v>105</v>
      </c>
      <c r="K4532" s="51" t="str">
        <f ca="1">LeaveTracker[[#This Row],[Days]]&amp;" "&amp;LeaveTracker[[#This Row],[Type of Leave]]</f>
        <v>1 OTHER</v>
      </c>
      <c r="L4532" s="23">
        <f ca="1">NETWORKDAYS(LeaveTracker[[#This Row],[Start Date]],LeaveTracker[[#This Row],[End Date]],lstHolidays)</f>
        <v>1</v>
      </c>
      <c r="M4532" s="27"/>
    </row>
    <row r="4533" spans="1:13" ht="30" customHeight="1" x14ac:dyDescent="0.3">
      <c r="A4533" s="27">
        <f t="shared" si="46"/>
        <v>865</v>
      </c>
      <c r="B4533" s="31" t="s">
        <v>2183</v>
      </c>
      <c r="C4533" s="31">
        <v>44911</v>
      </c>
      <c r="D4533" s="19" t="s">
        <v>506</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57" t="s">
        <v>82</v>
      </c>
      <c r="K4533" s="51" t="str">
        <f ca="1">LeaveTracker[[#This Row],[Days]]&amp;" "&amp;LeaveTracker[[#This Row],[Type of Leave]]</f>
        <v>2 VL</v>
      </c>
      <c r="L4533" s="23">
        <f ca="1">NETWORKDAYS(LeaveTracker[[#This Row],[Start Date]],LeaveTracker[[#This Row],[End Date]],lstHolidays)</f>
        <v>2</v>
      </c>
      <c r="M4533" s="27"/>
    </row>
    <row r="4534" spans="1:13" ht="30" customHeight="1" x14ac:dyDescent="0.3">
      <c r="A4534" s="27">
        <f t="shared" si="46"/>
        <v>866</v>
      </c>
      <c r="B4534" s="31" t="s">
        <v>2183</v>
      </c>
      <c r="C4534" s="31">
        <v>44784</v>
      </c>
      <c r="D4534" s="19" t="s">
        <v>2193</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57" t="s">
        <v>81</v>
      </c>
      <c r="K4534" s="51" t="str">
        <f>LeaveTracker[[#This Row],[Days]]&amp;" "&amp;LeaveTracker[[#This Row],[Type of Leave]]</f>
        <v>3 SL</v>
      </c>
      <c r="L4534" s="23">
        <v>3</v>
      </c>
      <c r="M4534" s="27"/>
    </row>
    <row r="4535" spans="1:13" ht="30" customHeight="1" x14ac:dyDescent="0.3">
      <c r="A4535" s="27">
        <f t="shared" si="46"/>
        <v>867</v>
      </c>
      <c r="B4535" s="31" t="s">
        <v>2183</v>
      </c>
      <c r="C4535" s="31">
        <v>44806</v>
      </c>
      <c r="D4535" s="19" t="s">
        <v>387</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57" t="s">
        <v>81</v>
      </c>
      <c r="K4535" s="51" t="str">
        <f ca="1">LeaveTracker[[#This Row],[Days]]&amp;" "&amp;LeaveTracker[[#This Row],[Type of Leave]]</f>
        <v>1 SL</v>
      </c>
      <c r="L4535" s="23">
        <f ca="1">NETWORKDAYS(LeaveTracker[[#This Row],[Start Date]],LeaveTracker[[#This Row],[End Date]],lstHolidays)</f>
        <v>1</v>
      </c>
      <c r="M4535" s="27"/>
    </row>
    <row r="4536" spans="1:13" ht="30" customHeight="1" x14ac:dyDescent="0.3">
      <c r="A4536" s="27">
        <f t="shared" si="46"/>
        <v>868</v>
      </c>
      <c r="B4536" s="31" t="s">
        <v>2183</v>
      </c>
      <c r="C4536" s="31">
        <v>44910</v>
      </c>
      <c r="D4536" s="19" t="s">
        <v>1272</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57" t="s">
        <v>81</v>
      </c>
      <c r="K4536" s="51" t="str">
        <f>LeaveTracker[[#This Row],[Days]]&amp;" "&amp;LeaveTracker[[#This Row],[Type of Leave]]</f>
        <v>1 SL</v>
      </c>
      <c r="L4536" s="23">
        <v>1</v>
      </c>
      <c r="M4536" s="27"/>
    </row>
    <row r="4537" spans="1:13" ht="30" customHeight="1" x14ac:dyDescent="0.3">
      <c r="A4537" s="27">
        <f t="shared" si="46"/>
        <v>869</v>
      </c>
      <c r="B4537" s="31" t="s">
        <v>2183</v>
      </c>
      <c r="C4537" s="31">
        <v>44985</v>
      </c>
      <c r="D4537" s="19" t="s">
        <v>1333</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57" t="s">
        <v>82</v>
      </c>
      <c r="K4537" s="51" t="str">
        <f ca="1">LeaveTracker[[#This Row],[Days]]&amp;" "&amp;LeaveTracker[[#This Row],[Type of Leave]]</f>
        <v>4 VL</v>
      </c>
      <c r="L4537" s="23">
        <f ca="1">NETWORKDAYS(LeaveTracker[[#This Row],[Start Date]],LeaveTracker[[#This Row],[End Date]],lstHolidays)</f>
        <v>4</v>
      </c>
      <c r="M4537" s="27"/>
    </row>
    <row r="4538" spans="1:13" ht="30" customHeight="1" x14ac:dyDescent="0.3">
      <c r="A4538" s="27">
        <f t="shared" si="46"/>
        <v>870</v>
      </c>
      <c r="B4538" s="31" t="s">
        <v>2183</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57" t="s">
        <v>299</v>
      </c>
      <c r="J4538" s="43" t="s">
        <v>105</v>
      </c>
      <c r="K4538" s="51" t="str">
        <f ca="1">LeaveTracker[[#This Row],[Days]]&amp;" "&amp;LeaveTracker[[#This Row],[Type of Leave]]</f>
        <v>1 OTHER</v>
      </c>
      <c r="L4538" s="23">
        <f ca="1">NETWORKDAYS(LeaveTracker[[#This Row],[Start Date]],LeaveTracker[[#This Row],[End Date]],lstHolidays)</f>
        <v>1</v>
      </c>
      <c r="M4538" s="27"/>
    </row>
    <row r="4539" spans="1:13" ht="30" customHeight="1" x14ac:dyDescent="0.3">
      <c r="A4539" s="27">
        <f t="shared" si="46"/>
        <v>871</v>
      </c>
      <c r="B4539" s="31" t="s">
        <v>2183</v>
      </c>
      <c r="C4539" s="31">
        <v>44981</v>
      </c>
      <c r="D4539" s="19" t="s">
        <v>555</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57" t="s">
        <v>82</v>
      </c>
      <c r="K4539" s="51" t="str">
        <f ca="1">LeaveTracker[[#This Row],[Days]]&amp;" "&amp;LeaveTracker[[#This Row],[Type of Leave]]</f>
        <v>2 VL</v>
      </c>
      <c r="L4539" s="23">
        <f ca="1">NETWORKDAYS(LeaveTracker[[#This Row],[Start Date]],LeaveTracker[[#This Row],[End Date]],lstHolidays)</f>
        <v>2</v>
      </c>
      <c r="M4539" s="27"/>
    </row>
    <row r="4540" spans="1:13" ht="30" customHeight="1" x14ac:dyDescent="0.3">
      <c r="A4540" s="27">
        <f t="shared" si="46"/>
        <v>872</v>
      </c>
      <c r="B4540" s="31" t="s">
        <v>2183</v>
      </c>
      <c r="C4540" s="31">
        <v>44980</v>
      </c>
      <c r="D4540" s="19" t="s">
        <v>1775</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57" t="s">
        <v>82</v>
      </c>
      <c r="K4540" s="51" t="str">
        <f ca="1">LeaveTracker[[#This Row],[Days]]&amp;" "&amp;LeaveTracker[[#This Row],[Type of Leave]]</f>
        <v>1 VL</v>
      </c>
      <c r="L4540" s="23">
        <f ca="1">NETWORKDAYS(LeaveTracker[[#This Row],[Start Date]],LeaveTracker[[#This Row],[End Date]],lstHolidays)</f>
        <v>1</v>
      </c>
      <c r="M4540" s="27"/>
    </row>
    <row r="4541" spans="1:13" ht="30" customHeight="1" x14ac:dyDescent="0.3">
      <c r="A4541" s="27">
        <f t="shared" si="46"/>
        <v>873</v>
      </c>
      <c r="B4541" s="31" t="s">
        <v>2183</v>
      </c>
      <c r="C4541" s="31">
        <v>44978</v>
      </c>
      <c r="D4541" s="19" t="s">
        <v>1978</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57" t="s">
        <v>81</v>
      </c>
      <c r="K4541" s="51" t="str">
        <f ca="1">LeaveTracker[[#This Row],[Days]]&amp;" "&amp;LeaveTracker[[#This Row],[Type of Leave]]</f>
        <v>2 SL</v>
      </c>
      <c r="L4541" s="23">
        <f ca="1">NETWORKDAYS(LeaveTracker[[#This Row],[Start Date]],LeaveTracker[[#This Row],[End Date]],lstHolidays)</f>
        <v>2</v>
      </c>
      <c r="M4541" s="27"/>
    </row>
    <row r="4542" spans="1:13" ht="30" customHeight="1" x14ac:dyDescent="0.3">
      <c r="A4542" s="27">
        <f t="shared" si="46"/>
        <v>874</v>
      </c>
      <c r="B4542" s="31" t="s">
        <v>2183</v>
      </c>
      <c r="C4542" s="31">
        <v>44978</v>
      </c>
      <c r="D4542" s="19" t="s">
        <v>632</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57" t="s">
        <v>299</v>
      </c>
      <c r="J4542" s="43" t="s">
        <v>105</v>
      </c>
      <c r="K4542" s="51" t="str">
        <f ca="1">LeaveTracker[[#This Row],[Days]]&amp;" "&amp;LeaveTracker[[#This Row],[Type of Leave]]</f>
        <v>1 OTHER</v>
      </c>
      <c r="L4542" s="23">
        <f ca="1">NETWORKDAYS(LeaveTracker[[#This Row],[Start Date]],LeaveTracker[[#This Row],[End Date]],lstHolidays)</f>
        <v>1</v>
      </c>
      <c r="M4542" s="27"/>
    </row>
    <row r="4543" spans="1:13" ht="30" customHeight="1" x14ac:dyDescent="0.3">
      <c r="A4543" s="27">
        <f t="shared" si="46"/>
        <v>875</v>
      </c>
      <c r="B4543" s="31" t="s">
        <v>2183</v>
      </c>
      <c r="C4543" s="31">
        <v>44931</v>
      </c>
      <c r="D4543" s="19" t="s">
        <v>1844</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57" t="s">
        <v>299</v>
      </c>
      <c r="J4543" s="43" t="s">
        <v>105</v>
      </c>
      <c r="K4543" s="51" t="str">
        <f ca="1">LeaveTracker[[#This Row],[Days]]&amp;" "&amp;LeaveTracker[[#This Row],[Type of Leave]]</f>
        <v>1 OTHER</v>
      </c>
      <c r="L4543" s="23">
        <f ca="1">NETWORKDAYS(LeaveTracker[[#This Row],[Start Date]],LeaveTracker[[#This Row],[End Date]],lstHolidays)</f>
        <v>1</v>
      </c>
      <c r="M4543" s="27"/>
    </row>
    <row r="4544" spans="1:13" ht="30" customHeight="1" x14ac:dyDescent="0.3">
      <c r="A4544" s="27">
        <f t="shared" si="46"/>
        <v>876</v>
      </c>
      <c r="B4544" s="31" t="s">
        <v>2183</v>
      </c>
      <c r="C4544" s="31">
        <v>44909</v>
      </c>
      <c r="D4544" s="19" t="s">
        <v>792</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57" t="s">
        <v>82</v>
      </c>
      <c r="K4544" s="51" t="str">
        <f ca="1">LeaveTracker[[#This Row],[Days]]&amp;" "&amp;LeaveTracker[[#This Row],[Type of Leave]]</f>
        <v>5 VL</v>
      </c>
      <c r="L4544" s="23">
        <f ca="1">NETWORKDAYS(LeaveTracker[[#This Row],[Start Date]],LeaveTracker[[#This Row],[End Date]],lstHolidays)</f>
        <v>5</v>
      </c>
      <c r="M4544" s="27"/>
    </row>
    <row r="4545" spans="1:13" ht="30" customHeight="1" x14ac:dyDescent="0.3">
      <c r="A4545" s="27">
        <f t="shared" si="46"/>
        <v>877</v>
      </c>
      <c r="B4545" s="31" t="s">
        <v>2183</v>
      </c>
      <c r="C4545" s="31">
        <v>44907</v>
      </c>
      <c r="D4545" s="19" t="s">
        <v>1867</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57" t="s">
        <v>81</v>
      </c>
      <c r="K4545" s="51" t="str">
        <f ca="1">LeaveTracker[[#This Row],[Days]]&amp;" "&amp;LeaveTracker[[#This Row],[Type of Leave]]</f>
        <v>2 SL</v>
      </c>
      <c r="L4545" s="23">
        <f ca="1">NETWORKDAYS(LeaveTracker[[#This Row],[Start Date]],LeaveTracker[[#This Row],[End Date]],lstHolidays)</f>
        <v>2</v>
      </c>
      <c r="M4545" s="27"/>
    </row>
    <row r="4546" spans="1:13" ht="30" customHeight="1" x14ac:dyDescent="0.3">
      <c r="A4546" s="27">
        <f t="shared" si="46"/>
        <v>878</v>
      </c>
      <c r="B4546" s="31" t="s">
        <v>2183</v>
      </c>
      <c r="C4546" s="31">
        <v>44907</v>
      </c>
      <c r="D4546" s="19" t="s">
        <v>801</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57" t="s">
        <v>82</v>
      </c>
      <c r="K4546" s="51" t="str">
        <f ca="1">LeaveTracker[[#This Row],[Days]]&amp;" "&amp;LeaveTracker[[#This Row],[Type of Leave]]</f>
        <v>1 VL</v>
      </c>
      <c r="L4546" s="23">
        <f ca="1">NETWORKDAYS(LeaveTracker[[#This Row],[Start Date]],LeaveTracker[[#This Row],[End Date]],lstHolidays)</f>
        <v>1</v>
      </c>
      <c r="M4546" s="27"/>
    </row>
    <row r="4547" spans="1:13" ht="30" customHeight="1" x14ac:dyDescent="0.3">
      <c r="A4547" s="27">
        <f t="shared" si="46"/>
        <v>879</v>
      </c>
      <c r="B4547" s="31" t="s">
        <v>2183</v>
      </c>
      <c r="C4547" s="31">
        <v>44933</v>
      </c>
      <c r="D4547" s="19" t="s">
        <v>1037</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57" t="s">
        <v>299</v>
      </c>
      <c r="J4547" s="43" t="s">
        <v>275</v>
      </c>
      <c r="K4547" s="51" t="str">
        <f ca="1">LeaveTracker[[#This Row],[Days]]&amp;" "&amp;LeaveTracker[[#This Row],[Type of Leave]]</f>
        <v>1 OTHER</v>
      </c>
      <c r="L4547" s="23">
        <f ca="1">NETWORKDAYS(LeaveTracker[[#This Row],[Start Date]],LeaveTracker[[#This Row],[End Date]],lstHolidays)</f>
        <v>1</v>
      </c>
      <c r="M4547" s="27"/>
    </row>
    <row r="4548" spans="1:13" ht="30" customHeight="1" x14ac:dyDescent="0.3">
      <c r="A4548" s="27">
        <f t="shared" si="46"/>
        <v>880</v>
      </c>
      <c r="B4548" s="31" t="s">
        <v>2183</v>
      </c>
      <c r="C4548" s="31">
        <v>45000</v>
      </c>
      <c r="D4548" s="19" t="s">
        <v>1837</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57" t="s">
        <v>76</v>
      </c>
      <c r="K4548" s="51" t="str">
        <f>LeaveTracker[[#This Row],[Days]]&amp;" "&amp;LeaveTracker[[#This Row],[Type of Leave]]</f>
        <v>105 Maternity</v>
      </c>
      <c r="L4548" s="23">
        <v>105</v>
      </c>
      <c r="M4548" s="27"/>
    </row>
    <row r="4549" spans="1:13" ht="30" customHeight="1" x14ac:dyDescent="0.3">
      <c r="A4549" s="27">
        <f t="shared" si="46"/>
        <v>881</v>
      </c>
      <c r="B4549" s="31" t="s">
        <v>2183</v>
      </c>
      <c r="C4549" s="31">
        <v>45006</v>
      </c>
      <c r="D4549" s="19" t="s">
        <v>801</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57" t="s">
        <v>82</v>
      </c>
      <c r="K4549" s="51" t="str">
        <f ca="1">LeaveTracker[[#This Row],[Days]]&amp;" "&amp;LeaveTracker[[#This Row],[Type of Leave]]</f>
        <v>10 VL</v>
      </c>
      <c r="L4549" s="23">
        <f ca="1">NETWORKDAYS(LeaveTracker[[#This Row],[Start Date]],LeaveTracker[[#This Row],[End Date]],lstHolidays)</f>
        <v>10</v>
      </c>
      <c r="M4549" s="27"/>
    </row>
    <row r="4550" spans="1:13" ht="30" customHeight="1" x14ac:dyDescent="0.3">
      <c r="A4550" s="27">
        <f t="shared" si="46"/>
        <v>882</v>
      </c>
      <c r="B4550" s="31" t="s">
        <v>2183</v>
      </c>
      <c r="C4550" s="31">
        <v>45000</v>
      </c>
      <c r="D4550" s="19" t="s">
        <v>2199</v>
      </c>
      <c r="E4550" s="51" t="str">
        <f>IF(ISBLANK(LeaveTracker[[#This Row],[Employee Name]]),"-----",VLOOKUP(LeaveTracker[[#This Row],[Employee Name]],Employees[[Employee Name]:[Office]],7))</f>
        <v>CHO</v>
      </c>
      <c r="F4550" s="51" t="str">
        <f>IF(ISBLANK(LeaveTracker[[#This Row],[Employee Name]]),"-----",VLOOKUP(LeaveTracker[[#This Row],[Employee Name]],Employees[[Employee Name]:[Office]],6))</f>
        <v>REGULAR</v>
      </c>
      <c r="G4550" s="24">
        <v>45006</v>
      </c>
      <c r="H4550" s="24">
        <v>45009</v>
      </c>
      <c r="I4550" s="57" t="s">
        <v>1025</v>
      </c>
      <c r="J4550" s="43" t="s">
        <v>2200</v>
      </c>
      <c r="K4550" s="51" t="str">
        <f ca="1">LeaveTracker[[#This Row],[Days]]&amp;" "&amp;LeaveTracker[[#This Row],[Type of Leave]]</f>
        <v>4 WITHOUTPAY</v>
      </c>
      <c r="L4550" s="23">
        <f ca="1">NETWORKDAYS(LeaveTracker[[#This Row],[Start Date]],LeaveTracker[[#This Row],[End Date]],lstHolidays)</f>
        <v>4</v>
      </c>
      <c r="M4550" s="27"/>
    </row>
    <row r="4551" spans="1:13" ht="30" customHeight="1" x14ac:dyDescent="0.3">
      <c r="A4551" s="27">
        <f t="shared" si="46"/>
        <v>883</v>
      </c>
      <c r="B4551" s="31" t="s">
        <v>2183</v>
      </c>
      <c r="C4551" s="31">
        <v>44924</v>
      </c>
      <c r="D4551" s="19" t="s">
        <v>784</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57" t="s">
        <v>299</v>
      </c>
      <c r="J4551" s="43" t="s">
        <v>693</v>
      </c>
      <c r="K4551" s="51" t="str">
        <f ca="1">LeaveTracker[[#This Row],[Days]]&amp;" "&amp;LeaveTracker[[#This Row],[Type of Leave]]</f>
        <v>0 OTHER</v>
      </c>
      <c r="L4551" s="23">
        <f ca="1">NETWORKDAYS(LeaveTracker[[#This Row],[Start Date]],LeaveTracker[[#This Row],[End Date]],lstHolidays)</f>
        <v>0</v>
      </c>
      <c r="M4551" s="27"/>
    </row>
    <row r="4552" spans="1:13" ht="30" customHeight="1" x14ac:dyDescent="0.3">
      <c r="A4552" s="27">
        <f t="shared" si="46"/>
        <v>884</v>
      </c>
      <c r="D4552" s="19"/>
      <c r="E4552" s="51" t="str">
        <f>IF(ISBLANK(LeaveTracker[[#This Row],[Employee Name]]),"-----",VLOOKUP(LeaveTracker[[#This Row],[Employee Name]],Employees[[Employee Name]:[Office]],7))</f>
        <v>-----</v>
      </c>
      <c r="F4552" s="51" t="str">
        <f>IF(ISBLANK(LeaveTracker[[#This Row],[Employee Name]]),"-----",VLOOKUP(LeaveTracker[[#This Row],[Employee Name]],Employees[[Employee Name]:[Office]],6))</f>
        <v>-----</v>
      </c>
      <c r="G4552" s="24"/>
      <c r="H4552" s="24"/>
      <c r="I4552" s="57"/>
      <c r="K4552" s="51" t="str">
        <f ca="1">LeaveTracker[[#This Row],[Days]]&amp;" "&amp;LeaveTracker[[#This Row],[Type of Leave]]</f>
        <v xml:space="preserve">0 </v>
      </c>
      <c r="L4552" s="23">
        <f ca="1">NETWORKDAYS(LeaveTracker[[#This Row],[Start Date]],LeaveTracker[[#This Row],[End Date]],lstHolidays)</f>
        <v>0</v>
      </c>
      <c r="M4552" s="27"/>
    </row>
    <row r="4553" spans="1:13" ht="30" customHeight="1" x14ac:dyDescent="0.3">
      <c r="A4553" s="27">
        <f t="shared" si="46"/>
        <v>885</v>
      </c>
      <c r="D4553" s="19"/>
      <c r="E4553" s="51" t="str">
        <f>IF(ISBLANK(LeaveTracker[[#This Row],[Employee Name]]),"-----",VLOOKUP(LeaveTracker[[#This Row],[Employee Name]],Employees[[Employee Name]:[Office]],7))</f>
        <v>-----</v>
      </c>
      <c r="F4553" s="51" t="str">
        <f>IF(ISBLANK(LeaveTracker[[#This Row],[Employee Name]]),"-----",VLOOKUP(LeaveTracker[[#This Row],[Employee Name]],Employees[[Employee Name]:[Office]],6))</f>
        <v>-----</v>
      </c>
      <c r="G4553" s="24"/>
      <c r="H4553" s="24"/>
      <c r="I4553" s="57"/>
      <c r="K4553" s="51" t="str">
        <f ca="1">LeaveTracker[[#This Row],[Days]]&amp;" "&amp;LeaveTracker[[#This Row],[Type of Leave]]</f>
        <v xml:space="preserve">0 </v>
      </c>
      <c r="L4553" s="23">
        <f ca="1">NETWORKDAYS(LeaveTracker[[#This Row],[Start Date]],LeaveTracker[[#This Row],[End Date]],lstHolidays)</f>
        <v>0</v>
      </c>
      <c r="M4553" s="27"/>
    </row>
    <row r="4554" spans="1:13" ht="30" customHeight="1" x14ac:dyDescent="0.3">
      <c r="A4554" s="27">
        <f t="shared" si="46"/>
        <v>886</v>
      </c>
      <c r="D4554" s="19"/>
      <c r="E4554" s="51" t="str">
        <f>IF(ISBLANK(LeaveTracker[[#This Row],[Employee Name]]),"-----",VLOOKUP(LeaveTracker[[#This Row],[Employee Name]],Employees[[Employee Name]:[Office]],7))</f>
        <v>-----</v>
      </c>
      <c r="F4554" s="51" t="str">
        <f>IF(ISBLANK(LeaveTracker[[#This Row],[Employee Name]]),"-----",VLOOKUP(LeaveTracker[[#This Row],[Employee Name]],Employees[[Employee Name]:[Office]],6))</f>
        <v>-----</v>
      </c>
      <c r="G4554" s="24"/>
      <c r="H4554" s="24"/>
      <c r="I4554" s="57"/>
      <c r="K4554" s="51" t="str">
        <f ca="1">LeaveTracker[[#This Row],[Days]]&amp;" "&amp;LeaveTracker[[#This Row],[Type of Leave]]</f>
        <v xml:space="preserve">0 </v>
      </c>
      <c r="L4554" s="23">
        <f ca="1">NETWORKDAYS(LeaveTracker[[#This Row],[Start Date]],LeaveTracker[[#This Row],[End Date]],lstHolidays)</f>
        <v>0</v>
      </c>
      <c r="M4554" s="27"/>
    </row>
    <row r="4555" spans="1:13" ht="30" customHeight="1" x14ac:dyDescent="0.3">
      <c r="A4555" s="27">
        <f t="shared" si="46"/>
        <v>887</v>
      </c>
      <c r="D4555" s="19"/>
      <c r="E4555" s="51" t="str">
        <f>IF(ISBLANK(LeaveTracker[[#This Row],[Employee Name]]),"-----",VLOOKUP(LeaveTracker[[#This Row],[Employee Name]],Employees[[Employee Name]:[Office]],7))</f>
        <v>-----</v>
      </c>
      <c r="F4555" s="51" t="str">
        <f>IF(ISBLANK(LeaveTracker[[#This Row],[Employee Name]]),"-----",VLOOKUP(LeaveTracker[[#This Row],[Employee Name]],Employees[[Employee Name]:[Office]],6))</f>
        <v>-----</v>
      </c>
      <c r="G4555" s="24"/>
      <c r="H4555" s="24"/>
      <c r="I4555" s="57"/>
      <c r="K4555" s="51" t="str">
        <f ca="1">LeaveTracker[[#This Row],[Days]]&amp;" "&amp;LeaveTracker[[#This Row],[Type of Leave]]</f>
        <v xml:space="preserve">0 </v>
      </c>
      <c r="L4555" s="23">
        <f ca="1">NETWORKDAYS(LeaveTracker[[#This Row],[Start Date]],LeaveTracker[[#This Row],[End Date]],lstHolidays)</f>
        <v>0</v>
      </c>
      <c r="M4555" s="27"/>
    </row>
    <row r="4556" spans="1:13" ht="30" customHeight="1" x14ac:dyDescent="0.3">
      <c r="A4556" s="27">
        <f t="shared" si="46"/>
        <v>888</v>
      </c>
      <c r="D4556" s="19"/>
      <c r="E4556" s="51" t="str">
        <f>IF(ISBLANK(LeaveTracker[[#This Row],[Employee Name]]),"-----",VLOOKUP(LeaveTracker[[#This Row],[Employee Name]],Employees[[Employee Name]:[Office]],7))</f>
        <v>-----</v>
      </c>
      <c r="F4556" s="51" t="str">
        <f>IF(ISBLANK(LeaveTracker[[#This Row],[Employee Name]]),"-----",VLOOKUP(LeaveTracker[[#This Row],[Employee Name]],Employees[[Employee Name]:[Office]],6))</f>
        <v>-----</v>
      </c>
      <c r="G4556" s="24"/>
      <c r="H4556" s="24"/>
      <c r="I4556" s="57"/>
      <c r="K4556" s="51" t="str">
        <f ca="1">LeaveTracker[[#This Row],[Days]]&amp;" "&amp;LeaveTracker[[#This Row],[Type of Leave]]</f>
        <v xml:space="preserve">0 </v>
      </c>
      <c r="L4556" s="23">
        <f ca="1">NETWORKDAYS(LeaveTracker[[#This Row],[Start Date]],LeaveTracker[[#This Row],[End Date]],lstHolidays)</f>
        <v>0</v>
      </c>
      <c r="M4556" s="27"/>
    </row>
    <row r="4557" spans="1:13" ht="30" customHeight="1" x14ac:dyDescent="0.3">
      <c r="A4557" s="27">
        <f t="shared" si="46"/>
        <v>889</v>
      </c>
      <c r="D4557" s="19"/>
      <c r="E4557" s="51" t="str">
        <f>IF(ISBLANK(LeaveTracker[[#This Row],[Employee Name]]),"-----",VLOOKUP(LeaveTracker[[#This Row],[Employee Name]],Employees[[Employee Name]:[Office]],7))</f>
        <v>-----</v>
      </c>
      <c r="F4557" s="51" t="str">
        <f>IF(ISBLANK(LeaveTracker[[#This Row],[Employee Name]]),"-----",VLOOKUP(LeaveTracker[[#This Row],[Employee Name]],Employees[[Employee Name]:[Office]],6))</f>
        <v>-----</v>
      </c>
      <c r="G4557" s="24"/>
      <c r="H4557" s="24"/>
      <c r="I4557" s="57"/>
      <c r="K4557" s="51" t="str">
        <f ca="1">LeaveTracker[[#This Row],[Days]]&amp;" "&amp;LeaveTracker[[#This Row],[Type of Leave]]</f>
        <v xml:space="preserve">0 </v>
      </c>
      <c r="L4557" s="23">
        <f ca="1">NETWORKDAYS(LeaveTracker[[#This Row],[Start Date]],LeaveTracker[[#This Row],[End Date]],lstHolidays)</f>
        <v>0</v>
      </c>
      <c r="M4557" s="27"/>
    </row>
    <row r="4558" spans="1:13" ht="30" customHeight="1" x14ac:dyDescent="0.3">
      <c r="A4558" s="27">
        <f t="shared" si="46"/>
        <v>890</v>
      </c>
      <c r="D4558" s="19"/>
      <c r="E4558" s="51" t="str">
        <f>IF(ISBLANK(LeaveTracker[[#This Row],[Employee Name]]),"-----",VLOOKUP(LeaveTracker[[#This Row],[Employee Name]],Employees[[Employee Name]:[Office]],7))</f>
        <v>-----</v>
      </c>
      <c r="F4558" s="51" t="str">
        <f>IF(ISBLANK(LeaveTracker[[#This Row],[Employee Name]]),"-----",VLOOKUP(LeaveTracker[[#This Row],[Employee Name]],Employees[[Employee Name]:[Office]],6))</f>
        <v>-----</v>
      </c>
      <c r="G4558" s="24"/>
      <c r="H4558" s="24"/>
      <c r="I4558" s="57"/>
      <c r="K4558" s="51" t="str">
        <f ca="1">LeaveTracker[[#This Row],[Days]]&amp;" "&amp;LeaveTracker[[#This Row],[Type of Leave]]</f>
        <v xml:space="preserve">0 </v>
      </c>
      <c r="L4558" s="23">
        <f ca="1">NETWORKDAYS(LeaveTracker[[#This Row],[Start Date]],LeaveTracker[[#This Row],[End Date]],lstHolidays)</f>
        <v>0</v>
      </c>
      <c r="M4558" s="27"/>
    </row>
    <row r="4559" spans="1:13" ht="30" customHeight="1" x14ac:dyDescent="0.3">
      <c r="A4559" s="27">
        <f t="shared" si="46"/>
        <v>891</v>
      </c>
      <c r="D4559" s="19"/>
      <c r="E4559" s="51" t="str">
        <f>IF(ISBLANK(LeaveTracker[[#This Row],[Employee Name]]),"-----",VLOOKUP(LeaveTracker[[#This Row],[Employee Name]],Employees[[Employee Name]:[Office]],7))</f>
        <v>-----</v>
      </c>
      <c r="F4559" s="51" t="str">
        <f>IF(ISBLANK(LeaveTracker[[#This Row],[Employee Name]]),"-----",VLOOKUP(LeaveTracker[[#This Row],[Employee Name]],Employees[[Employee Name]:[Office]],6))</f>
        <v>-----</v>
      </c>
      <c r="G4559" s="24"/>
      <c r="H4559" s="24"/>
      <c r="I4559" s="57"/>
      <c r="K4559" s="51" t="str">
        <f ca="1">LeaveTracker[[#This Row],[Days]]&amp;" "&amp;LeaveTracker[[#This Row],[Type of Leave]]</f>
        <v xml:space="preserve">0 </v>
      </c>
      <c r="L4559" s="23">
        <f ca="1">NETWORKDAYS(LeaveTracker[[#This Row],[Start Date]],LeaveTracker[[#This Row],[End Date]],lstHolidays)</f>
        <v>0</v>
      </c>
      <c r="M4559" s="27"/>
    </row>
    <row r="4560" spans="1:13" ht="30" customHeight="1" x14ac:dyDescent="0.3">
      <c r="A4560" s="27">
        <f t="shared" si="46"/>
        <v>892</v>
      </c>
      <c r="D4560" s="19"/>
      <c r="E4560" s="51" t="str">
        <f>IF(ISBLANK(LeaveTracker[[#This Row],[Employee Name]]),"-----",VLOOKUP(LeaveTracker[[#This Row],[Employee Name]],Employees[[Employee Name]:[Office]],7))</f>
        <v>-----</v>
      </c>
      <c r="F4560" s="51" t="str">
        <f>IF(ISBLANK(LeaveTracker[[#This Row],[Employee Name]]),"-----",VLOOKUP(LeaveTracker[[#This Row],[Employee Name]],Employees[[Employee Name]:[Office]],6))</f>
        <v>-----</v>
      </c>
      <c r="G4560" s="24"/>
      <c r="H4560" s="24"/>
      <c r="I4560" s="57"/>
      <c r="K4560" s="51" t="str">
        <f ca="1">LeaveTracker[[#This Row],[Days]]&amp;" "&amp;LeaveTracker[[#This Row],[Type of Leave]]</f>
        <v xml:space="preserve">0 </v>
      </c>
      <c r="L4560" s="23">
        <f ca="1">NETWORKDAYS(LeaveTracker[[#This Row],[Start Date]],LeaveTracker[[#This Row],[End Date]],lstHolidays)</f>
        <v>0</v>
      </c>
      <c r="M4560" s="27"/>
    </row>
    <row r="4561" spans="1:13" ht="30" customHeight="1" x14ac:dyDescent="0.3">
      <c r="A4561" s="27">
        <f t="shared" si="46"/>
        <v>893</v>
      </c>
      <c r="D4561" s="19"/>
      <c r="E4561" s="51" t="str">
        <f>IF(ISBLANK(LeaveTracker[[#This Row],[Employee Name]]),"-----",VLOOKUP(LeaveTracker[[#This Row],[Employee Name]],Employees[[Employee Name]:[Office]],7))</f>
        <v>-----</v>
      </c>
      <c r="F4561" s="51" t="str">
        <f>IF(ISBLANK(LeaveTracker[[#This Row],[Employee Name]]),"-----",VLOOKUP(LeaveTracker[[#This Row],[Employee Name]],Employees[[Employee Name]:[Office]],6))</f>
        <v>-----</v>
      </c>
      <c r="G4561" s="24"/>
      <c r="H4561" s="24"/>
      <c r="I4561" s="57"/>
      <c r="K4561" s="51" t="str">
        <f ca="1">LeaveTracker[[#This Row],[Days]]&amp;" "&amp;LeaveTracker[[#This Row],[Type of Leave]]</f>
        <v xml:space="preserve">0 </v>
      </c>
      <c r="L4561" s="23">
        <f ca="1">NETWORKDAYS(LeaveTracker[[#This Row],[Start Date]],LeaveTracker[[#This Row],[End Date]],lstHolidays)</f>
        <v>0</v>
      </c>
      <c r="M4561" s="27"/>
    </row>
    <row r="4562" spans="1:13" ht="30" customHeight="1" x14ac:dyDescent="0.3">
      <c r="A4562" s="27">
        <f t="shared" si="46"/>
        <v>894</v>
      </c>
      <c r="D4562" s="19"/>
      <c r="E4562" s="51" t="str">
        <f>IF(ISBLANK(LeaveTracker[[#This Row],[Employee Name]]),"-----",VLOOKUP(LeaveTracker[[#This Row],[Employee Name]],Employees[[Employee Name]:[Office]],7))</f>
        <v>-----</v>
      </c>
      <c r="F4562" s="51" t="str">
        <f>IF(ISBLANK(LeaveTracker[[#This Row],[Employee Name]]),"-----",VLOOKUP(LeaveTracker[[#This Row],[Employee Name]],Employees[[Employee Name]:[Office]],6))</f>
        <v>-----</v>
      </c>
      <c r="G4562" s="24"/>
      <c r="H4562" s="24"/>
      <c r="I4562" s="57"/>
      <c r="K4562" s="51" t="str">
        <f ca="1">LeaveTracker[[#This Row],[Days]]&amp;" "&amp;LeaveTracker[[#This Row],[Type of Leave]]</f>
        <v xml:space="preserve">0 </v>
      </c>
      <c r="L4562" s="23">
        <f ca="1">NETWORKDAYS(LeaveTracker[[#This Row],[Start Date]],LeaveTracker[[#This Row],[End Date]],lstHolidays)</f>
        <v>0</v>
      </c>
      <c r="M4562" s="27"/>
    </row>
    <row r="4563" spans="1:13" ht="30" customHeight="1" x14ac:dyDescent="0.3">
      <c r="A4563" s="27">
        <f t="shared" si="46"/>
        <v>895</v>
      </c>
      <c r="D4563" s="19"/>
      <c r="E4563" s="51" t="str">
        <f>IF(ISBLANK(LeaveTracker[[#This Row],[Employee Name]]),"-----",VLOOKUP(LeaveTracker[[#This Row],[Employee Name]],Employees[[Employee Name]:[Office]],7))</f>
        <v>-----</v>
      </c>
      <c r="F4563" s="51" t="str">
        <f>IF(ISBLANK(LeaveTracker[[#This Row],[Employee Name]]),"-----",VLOOKUP(LeaveTracker[[#This Row],[Employee Name]],Employees[[Employee Name]:[Office]],6))</f>
        <v>-----</v>
      </c>
      <c r="G4563" s="24"/>
      <c r="H4563" s="24"/>
      <c r="I4563" s="57"/>
      <c r="K4563" s="51" t="str">
        <f ca="1">LeaveTracker[[#This Row],[Days]]&amp;" "&amp;LeaveTracker[[#This Row],[Type of Leave]]</f>
        <v xml:space="preserve">0 </v>
      </c>
      <c r="L4563" s="23">
        <f ca="1">NETWORKDAYS(LeaveTracker[[#This Row],[Start Date]],LeaveTracker[[#This Row],[End Date]],lstHolidays)</f>
        <v>0</v>
      </c>
      <c r="M4563" s="27"/>
    </row>
    <row r="4564" spans="1:13" ht="30" customHeight="1" x14ac:dyDescent="0.3">
      <c r="A4564" s="27">
        <f t="shared" si="46"/>
        <v>896</v>
      </c>
      <c r="D4564" s="19"/>
      <c r="E4564" s="51" t="str">
        <f>IF(ISBLANK(LeaveTracker[[#This Row],[Employee Name]]),"-----",VLOOKUP(LeaveTracker[[#This Row],[Employee Name]],Employees[[Employee Name]:[Office]],7))</f>
        <v>-----</v>
      </c>
      <c r="F4564" s="51" t="str">
        <f>IF(ISBLANK(LeaveTracker[[#This Row],[Employee Name]]),"-----",VLOOKUP(LeaveTracker[[#This Row],[Employee Name]],Employees[[Employee Name]:[Office]],6))</f>
        <v>-----</v>
      </c>
      <c r="G4564" s="24"/>
      <c r="H4564" s="24"/>
      <c r="I4564" s="57"/>
      <c r="K4564" s="51" t="str">
        <f ca="1">LeaveTracker[[#This Row],[Days]]&amp;" "&amp;LeaveTracker[[#This Row],[Type of Leave]]</f>
        <v xml:space="preserve">0 </v>
      </c>
      <c r="L4564" s="23">
        <f ca="1">NETWORKDAYS(LeaveTracker[[#This Row],[Start Date]],LeaveTracker[[#This Row],[End Date]],lstHolidays)</f>
        <v>0</v>
      </c>
      <c r="M4564" s="27"/>
    </row>
    <row r="4565" spans="1:13" ht="30" customHeight="1" x14ac:dyDescent="0.3">
      <c r="A4565" s="27">
        <f t="shared" si="46"/>
        <v>897</v>
      </c>
      <c r="D4565" s="19"/>
      <c r="E4565" s="51" t="str">
        <f>IF(ISBLANK(LeaveTracker[[#This Row],[Employee Name]]),"-----",VLOOKUP(LeaveTracker[[#This Row],[Employee Name]],Employees[[Employee Name]:[Office]],7))</f>
        <v>-----</v>
      </c>
      <c r="F4565" s="51" t="str">
        <f>IF(ISBLANK(LeaveTracker[[#This Row],[Employee Name]]),"-----",VLOOKUP(LeaveTracker[[#This Row],[Employee Name]],Employees[[Employee Name]:[Office]],6))</f>
        <v>-----</v>
      </c>
      <c r="G4565" s="24"/>
      <c r="H4565" s="24"/>
      <c r="I4565" s="57"/>
      <c r="K4565" s="51" t="str">
        <f ca="1">LeaveTracker[[#This Row],[Days]]&amp;" "&amp;LeaveTracker[[#This Row],[Type of Leave]]</f>
        <v xml:space="preserve">0 </v>
      </c>
      <c r="L4565" s="23">
        <f ca="1">NETWORKDAYS(LeaveTracker[[#This Row],[Start Date]],LeaveTracker[[#This Row],[End Date]],lstHolidays)</f>
        <v>0</v>
      </c>
      <c r="M4565" s="27"/>
    </row>
    <row r="4566" spans="1:13" ht="30" customHeight="1" x14ac:dyDescent="0.3">
      <c r="A4566" s="27">
        <f t="shared" si="46"/>
        <v>898</v>
      </c>
      <c r="D4566" s="19"/>
      <c r="E4566" s="51" t="str">
        <f>IF(ISBLANK(LeaveTracker[[#This Row],[Employee Name]]),"-----",VLOOKUP(LeaveTracker[[#This Row],[Employee Name]],Employees[[Employee Name]:[Office]],7))</f>
        <v>-----</v>
      </c>
      <c r="F4566" s="51" t="str">
        <f>IF(ISBLANK(LeaveTracker[[#This Row],[Employee Name]]),"-----",VLOOKUP(LeaveTracker[[#This Row],[Employee Name]],Employees[[Employee Name]:[Office]],6))</f>
        <v>-----</v>
      </c>
      <c r="G4566" s="24"/>
      <c r="H4566" s="24"/>
      <c r="I4566" s="57"/>
      <c r="K4566" s="51" t="str">
        <f ca="1">LeaveTracker[[#This Row],[Days]]&amp;" "&amp;LeaveTracker[[#This Row],[Type of Leave]]</f>
        <v xml:space="preserve">0 </v>
      </c>
      <c r="L4566" s="23">
        <f ca="1">NETWORKDAYS(LeaveTracker[[#This Row],[Start Date]],LeaveTracker[[#This Row],[End Date]],lstHolidays)</f>
        <v>0</v>
      </c>
      <c r="M4566" s="27"/>
    </row>
    <row r="4567" spans="1:13" ht="30" customHeight="1" x14ac:dyDescent="0.3">
      <c r="A4567" s="27">
        <f t="shared" si="46"/>
        <v>899</v>
      </c>
      <c r="D4567" s="19"/>
      <c r="E4567" s="51" t="str">
        <f>IF(ISBLANK(LeaveTracker[[#This Row],[Employee Name]]),"-----",VLOOKUP(LeaveTracker[[#This Row],[Employee Name]],Employees[[Employee Name]:[Office]],7))</f>
        <v>-----</v>
      </c>
      <c r="F4567" s="51" t="str">
        <f>IF(ISBLANK(LeaveTracker[[#This Row],[Employee Name]]),"-----",VLOOKUP(LeaveTracker[[#This Row],[Employee Name]],Employees[[Employee Name]:[Office]],6))</f>
        <v>-----</v>
      </c>
      <c r="G4567" s="24"/>
      <c r="H4567" s="24"/>
      <c r="I4567" s="57"/>
      <c r="K4567" s="51" t="str">
        <f ca="1">LeaveTracker[[#This Row],[Days]]&amp;" "&amp;LeaveTracker[[#This Row],[Type of Leave]]</f>
        <v xml:space="preserve">0 </v>
      </c>
      <c r="L4567" s="23">
        <f ca="1">NETWORKDAYS(LeaveTracker[[#This Row],[Start Date]],LeaveTracker[[#This Row],[End Date]],lstHolidays)</f>
        <v>0</v>
      </c>
      <c r="M4567" s="27"/>
    </row>
    <row r="4568" spans="1:13" ht="30" customHeight="1" x14ac:dyDescent="0.3">
      <c r="A4568" s="27">
        <f t="shared" si="46"/>
        <v>900</v>
      </c>
      <c r="D4568" s="19"/>
      <c r="E4568" s="51" t="str">
        <f>IF(ISBLANK(LeaveTracker[[#This Row],[Employee Name]]),"-----",VLOOKUP(LeaveTracker[[#This Row],[Employee Name]],Employees[[Employee Name]:[Office]],7))</f>
        <v>-----</v>
      </c>
      <c r="F4568" s="51" t="str">
        <f>IF(ISBLANK(LeaveTracker[[#This Row],[Employee Name]]),"-----",VLOOKUP(LeaveTracker[[#This Row],[Employee Name]],Employees[[Employee Name]:[Office]],6))</f>
        <v>-----</v>
      </c>
      <c r="G4568" s="24"/>
      <c r="H4568" s="24"/>
      <c r="I4568" s="57"/>
      <c r="K4568" s="51" t="str">
        <f ca="1">LeaveTracker[[#This Row],[Days]]&amp;" "&amp;LeaveTracker[[#This Row],[Type of Leave]]</f>
        <v xml:space="preserve">0 </v>
      </c>
      <c r="L4568" s="23">
        <f ca="1">NETWORKDAYS(LeaveTracker[[#This Row],[Start Date]],LeaveTracker[[#This Row],[End Date]],lstHolidays)</f>
        <v>0</v>
      </c>
      <c r="M4568" s="27"/>
    </row>
    <row r="4569" spans="1:13" ht="30" customHeight="1" x14ac:dyDescent="0.3">
      <c r="D4569" s="19"/>
      <c r="E4569" s="51" t="str">
        <f>IF(ISBLANK(LeaveTracker[[#This Row],[Employee Name]]),"-----",VLOOKUP(LeaveTracker[[#This Row],[Employee Name]],Employees[[Employee Name]:[Office]],7))</f>
        <v>-----</v>
      </c>
      <c r="F4569" s="51" t="str">
        <f>IF(ISBLANK(LeaveTracker[[#This Row],[Employee Name]]),"-----",VLOOKUP(LeaveTracker[[#This Row],[Employee Name]],Employees[[Employee Name]:[Office]],6))</f>
        <v>-----</v>
      </c>
      <c r="G4569" s="24"/>
      <c r="H4569" s="24"/>
      <c r="I4569" s="57"/>
      <c r="K4569" s="51" t="str">
        <f ca="1">LeaveTracker[[#This Row],[Days]]&amp;" "&amp;LeaveTracker[[#This Row],[Type of Leave]]</f>
        <v xml:space="preserve">0 </v>
      </c>
      <c r="L4569" s="23">
        <f ca="1">NETWORKDAYS(LeaveTracker[[#This Row],[Start Date]],LeaveTracker[[#This Row],[End Date]],lstHolidays)</f>
        <v>0</v>
      </c>
      <c r="M4569" s="27"/>
    </row>
    <row r="4570" spans="1:13" ht="30" customHeight="1" x14ac:dyDescent="0.3">
      <c r="D4570" s="19"/>
      <c r="E4570" s="51" t="str">
        <f>IF(ISBLANK(LeaveTracker[[#This Row],[Employee Name]]),"-----",VLOOKUP(LeaveTracker[[#This Row],[Employee Name]],Employees[[Employee Name]:[Office]],7))</f>
        <v>-----</v>
      </c>
      <c r="F4570" s="51" t="str">
        <f>IF(ISBLANK(LeaveTracker[[#This Row],[Employee Name]]),"-----",VLOOKUP(LeaveTracker[[#This Row],[Employee Name]],Employees[[Employee Name]:[Office]],6))</f>
        <v>-----</v>
      </c>
      <c r="G4570" s="24"/>
      <c r="H4570" s="24"/>
      <c r="I4570" s="57"/>
      <c r="K4570" s="51" t="str">
        <f ca="1">LeaveTracker[[#This Row],[Days]]&amp;" "&amp;LeaveTracker[[#This Row],[Type of Leave]]</f>
        <v xml:space="preserve">0 </v>
      </c>
      <c r="L4570" s="23">
        <f ca="1">NETWORKDAYS(LeaveTracker[[#This Row],[Start Date]],LeaveTracker[[#This Row],[End Date]],lstHolidays)</f>
        <v>0</v>
      </c>
      <c r="M4570" s="27"/>
    </row>
    <row r="4571" spans="1:13" ht="30" customHeight="1" x14ac:dyDescent="0.3">
      <c r="D4571" s="19"/>
      <c r="E4571" s="51" t="str">
        <f>IF(ISBLANK(LeaveTracker[[#This Row],[Employee Name]]),"-----",VLOOKUP(LeaveTracker[[#This Row],[Employee Name]],Employees[[Employee Name]:[Office]],7))</f>
        <v>-----</v>
      </c>
      <c r="F4571" s="51" t="str">
        <f>IF(ISBLANK(LeaveTracker[[#This Row],[Employee Name]]),"-----",VLOOKUP(LeaveTracker[[#This Row],[Employee Name]],Employees[[Employee Name]:[Office]],6))</f>
        <v>-----</v>
      </c>
      <c r="G4571" s="24"/>
      <c r="H4571" s="24"/>
      <c r="I4571" s="57"/>
      <c r="K4571" s="51" t="str">
        <f ca="1">LeaveTracker[[#This Row],[Days]]&amp;" "&amp;LeaveTracker[[#This Row],[Type of Leave]]</f>
        <v xml:space="preserve">0 </v>
      </c>
      <c r="L4571" s="23">
        <f ca="1">NETWORKDAYS(LeaveTracker[[#This Row],[Start Date]],LeaveTracker[[#This Row],[End Date]],lstHolidays)</f>
        <v>0</v>
      </c>
      <c r="M4571" s="27"/>
    </row>
    <row r="4572" spans="1:13" ht="30" customHeight="1" x14ac:dyDescent="0.3">
      <c r="D4572" s="19"/>
      <c r="E4572" s="51" t="str">
        <f>IF(ISBLANK(LeaveTracker[[#This Row],[Employee Name]]),"-----",VLOOKUP(LeaveTracker[[#This Row],[Employee Name]],Employees[[Employee Name]:[Office]],7))</f>
        <v>-----</v>
      </c>
      <c r="F4572" s="51" t="str">
        <f>IF(ISBLANK(LeaveTracker[[#This Row],[Employee Name]]),"-----",VLOOKUP(LeaveTracker[[#This Row],[Employee Name]],Employees[[Employee Name]:[Office]],6))</f>
        <v>-----</v>
      </c>
      <c r="G4572" s="24"/>
      <c r="H4572" s="24"/>
      <c r="I4572" s="57"/>
      <c r="K4572" s="51" t="str">
        <f ca="1">LeaveTracker[[#This Row],[Days]]&amp;" "&amp;LeaveTracker[[#This Row],[Type of Leave]]</f>
        <v xml:space="preserve">0 </v>
      </c>
      <c r="L4572" s="23">
        <f ca="1">NETWORKDAYS(LeaveTracker[[#This Row],[Start Date]],LeaveTracker[[#This Row],[End Date]],lstHolidays)</f>
        <v>0</v>
      </c>
      <c r="M4572" s="27"/>
    </row>
    <row r="4573" spans="1:13" ht="30" customHeight="1" x14ac:dyDescent="0.3">
      <c r="D4573" s="19"/>
      <c r="E4573" s="51" t="str">
        <f>IF(ISBLANK(LeaveTracker[[#This Row],[Employee Name]]),"-----",VLOOKUP(LeaveTracker[[#This Row],[Employee Name]],Employees[[Employee Name]:[Office]],7))</f>
        <v>-----</v>
      </c>
      <c r="F4573" s="51" t="str">
        <f>IF(ISBLANK(LeaveTracker[[#This Row],[Employee Name]]),"-----",VLOOKUP(LeaveTracker[[#This Row],[Employee Name]],Employees[[Employee Name]:[Office]],6))</f>
        <v>-----</v>
      </c>
      <c r="G4573" s="24"/>
      <c r="H4573" s="24"/>
      <c r="I4573" s="57"/>
      <c r="K4573" s="51" t="str">
        <f ca="1">LeaveTracker[[#This Row],[Days]]&amp;" "&amp;LeaveTracker[[#This Row],[Type of Leave]]</f>
        <v xml:space="preserve">0 </v>
      </c>
      <c r="L4573" s="23">
        <f ca="1">NETWORKDAYS(LeaveTracker[[#This Row],[Start Date]],LeaveTracker[[#This Row],[End Date]],lstHolidays)</f>
        <v>0</v>
      </c>
      <c r="M4573" s="27"/>
    </row>
    <row r="4574" spans="1:13" ht="30" customHeight="1" x14ac:dyDescent="0.3">
      <c r="D4574" s="19"/>
      <c r="E4574" s="51" t="str">
        <f>IF(ISBLANK(LeaveTracker[[#This Row],[Employee Name]]),"-----",VLOOKUP(LeaveTracker[[#This Row],[Employee Name]],Employees[[Employee Name]:[Office]],7))</f>
        <v>-----</v>
      </c>
      <c r="F4574" s="51" t="str">
        <f>IF(ISBLANK(LeaveTracker[[#This Row],[Employee Name]]),"-----",VLOOKUP(LeaveTracker[[#This Row],[Employee Name]],Employees[[Employee Name]:[Office]],6))</f>
        <v>-----</v>
      </c>
      <c r="G4574" s="24"/>
      <c r="H4574" s="24"/>
      <c r="I4574" s="57"/>
      <c r="K4574" s="51" t="str">
        <f ca="1">LeaveTracker[[#This Row],[Days]]&amp;" "&amp;LeaveTracker[[#This Row],[Type of Leave]]</f>
        <v xml:space="preserve">0 </v>
      </c>
      <c r="L4574" s="23">
        <f ca="1">NETWORKDAYS(LeaveTracker[[#This Row],[Start Date]],LeaveTracker[[#This Row],[End Date]],lstHolidays)</f>
        <v>0</v>
      </c>
      <c r="M4574" s="27"/>
    </row>
    <row r="4575" spans="1:13" ht="30" customHeight="1" x14ac:dyDescent="0.3">
      <c r="D4575" s="19"/>
      <c r="E4575" s="51" t="str">
        <f>IF(ISBLANK(LeaveTracker[[#This Row],[Employee Name]]),"-----",VLOOKUP(LeaveTracker[[#This Row],[Employee Name]],Employees[[Employee Name]:[Office]],7))</f>
        <v>-----</v>
      </c>
      <c r="F4575" s="51" t="str">
        <f>IF(ISBLANK(LeaveTracker[[#This Row],[Employee Name]]),"-----",VLOOKUP(LeaveTracker[[#This Row],[Employee Name]],Employees[[Employee Name]:[Office]],6))</f>
        <v>-----</v>
      </c>
      <c r="G4575" s="24"/>
      <c r="H4575" s="24"/>
      <c r="I4575" s="57"/>
      <c r="K4575" s="51" t="str">
        <f ca="1">LeaveTracker[[#This Row],[Days]]&amp;" "&amp;LeaveTracker[[#This Row],[Type of Leave]]</f>
        <v xml:space="preserve">0 </v>
      </c>
      <c r="L4575" s="23">
        <f ca="1">NETWORKDAYS(LeaveTracker[[#This Row],[Start Date]],LeaveTracker[[#This Row],[End Date]],lstHolidays)</f>
        <v>0</v>
      </c>
      <c r="M4575" s="27"/>
    </row>
    <row r="4576" spans="1:13" ht="30" customHeight="1" x14ac:dyDescent="0.3">
      <c r="D4576" s="19"/>
      <c r="E4576" s="51" t="str">
        <f>IF(ISBLANK(LeaveTracker[[#This Row],[Employee Name]]),"-----",VLOOKUP(LeaveTracker[[#This Row],[Employee Name]],Employees[[Employee Name]:[Office]],7))</f>
        <v>-----</v>
      </c>
      <c r="F4576" s="51" t="str">
        <f>IF(ISBLANK(LeaveTracker[[#This Row],[Employee Name]]),"-----",VLOOKUP(LeaveTracker[[#This Row],[Employee Name]],Employees[[Employee Name]:[Office]],6))</f>
        <v>-----</v>
      </c>
      <c r="G4576" s="24"/>
      <c r="H4576" s="24"/>
      <c r="I4576" s="57"/>
      <c r="K4576" s="51" t="str">
        <f ca="1">LeaveTracker[[#This Row],[Days]]&amp;" "&amp;LeaveTracker[[#This Row],[Type of Leave]]</f>
        <v xml:space="preserve">0 </v>
      </c>
      <c r="L4576" s="23">
        <f ca="1">NETWORKDAYS(LeaveTracker[[#This Row],[Start Date]],LeaveTracker[[#This Row],[End Date]],lstHolidays)</f>
        <v>0</v>
      </c>
      <c r="M4576" s="27"/>
    </row>
    <row r="4577" spans="4:13" ht="30" customHeight="1" x14ac:dyDescent="0.3">
      <c r="D4577" s="19"/>
      <c r="E4577" s="51" t="str">
        <f>IF(ISBLANK(LeaveTracker[[#This Row],[Employee Name]]),"-----",VLOOKUP(LeaveTracker[[#This Row],[Employee Name]],Employees[[Employee Name]:[Office]],7))</f>
        <v>-----</v>
      </c>
      <c r="F4577" s="51" t="str">
        <f>IF(ISBLANK(LeaveTracker[[#This Row],[Employee Name]]),"-----",VLOOKUP(LeaveTracker[[#This Row],[Employee Name]],Employees[[Employee Name]:[Office]],6))</f>
        <v>-----</v>
      </c>
      <c r="G4577" s="24"/>
      <c r="H4577" s="24"/>
      <c r="I4577" s="57"/>
      <c r="K4577" s="51" t="str">
        <f ca="1">LeaveTracker[[#This Row],[Days]]&amp;" "&amp;LeaveTracker[[#This Row],[Type of Leave]]</f>
        <v xml:space="preserve">0 </v>
      </c>
      <c r="L4577" s="23">
        <f ca="1">NETWORKDAYS(LeaveTracker[[#This Row],[Start Date]],LeaveTracker[[#This Row],[End Date]],lstHolidays)</f>
        <v>0</v>
      </c>
      <c r="M4577" s="27"/>
    </row>
    <row r="4578" spans="4:13" ht="30" customHeight="1" x14ac:dyDescent="0.3">
      <c r="D4578" s="19"/>
      <c r="E4578" s="51" t="str">
        <f>IF(ISBLANK(LeaveTracker[[#This Row],[Employee Name]]),"-----",VLOOKUP(LeaveTracker[[#This Row],[Employee Name]],Employees[[Employee Name]:[Office]],7))</f>
        <v>-----</v>
      </c>
      <c r="F4578" s="51" t="str">
        <f>IF(ISBLANK(LeaveTracker[[#This Row],[Employee Name]]),"-----",VLOOKUP(LeaveTracker[[#This Row],[Employee Name]],Employees[[Employee Name]:[Office]],6))</f>
        <v>-----</v>
      </c>
      <c r="G4578" s="24"/>
      <c r="H4578" s="24"/>
      <c r="I4578" s="57"/>
      <c r="K4578" s="51" t="str">
        <f ca="1">LeaveTracker[[#This Row],[Days]]&amp;" "&amp;LeaveTracker[[#This Row],[Type of Leave]]</f>
        <v xml:space="preserve">0 </v>
      </c>
      <c r="L4578" s="23">
        <f ca="1">NETWORKDAYS(LeaveTracker[[#This Row],[Start Date]],LeaveTracker[[#This Row],[End Date]],lstHolidays)</f>
        <v>0</v>
      </c>
      <c r="M4578" s="27"/>
    </row>
    <row r="4579" spans="4:13" ht="30" customHeight="1" x14ac:dyDescent="0.3">
      <c r="D4579" s="19"/>
      <c r="E4579" s="51" t="str">
        <f>IF(ISBLANK(LeaveTracker[[#This Row],[Employee Name]]),"-----",VLOOKUP(LeaveTracker[[#This Row],[Employee Name]],Employees[[Employee Name]:[Office]],7))</f>
        <v>-----</v>
      </c>
      <c r="F4579" s="51" t="str">
        <f>IF(ISBLANK(LeaveTracker[[#This Row],[Employee Name]]),"-----",VLOOKUP(LeaveTracker[[#This Row],[Employee Name]],Employees[[Employee Name]:[Office]],6))</f>
        <v>-----</v>
      </c>
      <c r="G4579" s="24"/>
      <c r="H4579" s="24"/>
      <c r="I4579" s="57"/>
      <c r="K4579" s="51" t="str">
        <f ca="1">LeaveTracker[[#This Row],[Days]]&amp;" "&amp;LeaveTracker[[#This Row],[Type of Leave]]</f>
        <v xml:space="preserve">0 </v>
      </c>
      <c r="L4579" s="23">
        <f ca="1">NETWORKDAYS(LeaveTracker[[#This Row],[Start Date]],LeaveTracker[[#This Row],[End Date]],lstHolidays)</f>
        <v>0</v>
      </c>
      <c r="M4579" s="27"/>
    </row>
    <row r="4580" spans="4:13" ht="30" customHeight="1" x14ac:dyDescent="0.3">
      <c r="D4580" s="19"/>
      <c r="E4580" s="51" t="str">
        <f>IF(ISBLANK(LeaveTracker[[#This Row],[Employee Name]]),"-----",VLOOKUP(LeaveTracker[[#This Row],[Employee Name]],Employees[[Employee Name]:[Office]],7))</f>
        <v>-----</v>
      </c>
      <c r="F4580" s="51" t="str">
        <f>IF(ISBLANK(LeaveTracker[[#This Row],[Employee Name]]),"-----",VLOOKUP(LeaveTracker[[#This Row],[Employee Name]],Employees[[Employee Name]:[Office]],6))</f>
        <v>-----</v>
      </c>
      <c r="G4580" s="24"/>
      <c r="H4580" s="24"/>
      <c r="I4580" s="57"/>
      <c r="K4580" s="51" t="str">
        <f ca="1">LeaveTracker[[#This Row],[Days]]&amp;" "&amp;LeaveTracker[[#This Row],[Type of Leave]]</f>
        <v xml:space="preserve">0 </v>
      </c>
      <c r="L4580" s="23">
        <f ca="1">NETWORKDAYS(LeaveTracker[[#This Row],[Start Date]],LeaveTracker[[#This Row],[End Date]],lstHolidays)</f>
        <v>0</v>
      </c>
      <c r="M4580" s="27"/>
    </row>
    <row r="4581" spans="4:13" ht="30" customHeight="1" x14ac:dyDescent="0.3">
      <c r="D4581" s="19"/>
      <c r="E4581" s="51" t="str">
        <f>IF(ISBLANK(LeaveTracker[[#This Row],[Employee Name]]),"-----",VLOOKUP(LeaveTracker[[#This Row],[Employee Name]],Employees[[Employee Name]:[Office]],7))</f>
        <v>-----</v>
      </c>
      <c r="F4581" s="51" t="str">
        <f>IF(ISBLANK(LeaveTracker[[#This Row],[Employee Name]]),"-----",VLOOKUP(LeaveTracker[[#This Row],[Employee Name]],Employees[[Employee Name]:[Office]],6))</f>
        <v>-----</v>
      </c>
      <c r="G4581" s="24"/>
      <c r="H4581" s="24"/>
      <c r="I4581" s="57"/>
      <c r="K4581" s="51" t="str">
        <f ca="1">LeaveTracker[[#This Row],[Days]]&amp;" "&amp;LeaveTracker[[#This Row],[Type of Leave]]</f>
        <v xml:space="preserve">0 </v>
      </c>
      <c r="L4581" s="23">
        <f ca="1">NETWORKDAYS(LeaveTracker[[#This Row],[Start Date]],LeaveTracker[[#This Row],[End Date]],lstHolidays)</f>
        <v>0</v>
      </c>
      <c r="M4581" s="27"/>
    </row>
    <row r="4582" spans="4:13" ht="30" customHeight="1" x14ac:dyDescent="0.3">
      <c r="D4582" s="19"/>
      <c r="E4582" s="51" t="str">
        <f>IF(ISBLANK(LeaveTracker[[#This Row],[Employee Name]]),"-----",VLOOKUP(LeaveTracker[[#This Row],[Employee Name]],Employees[[Employee Name]:[Office]],7))</f>
        <v>-----</v>
      </c>
      <c r="F4582" s="51" t="str">
        <f>IF(ISBLANK(LeaveTracker[[#This Row],[Employee Name]]),"-----",VLOOKUP(LeaveTracker[[#This Row],[Employee Name]],Employees[[Employee Name]:[Office]],6))</f>
        <v>-----</v>
      </c>
      <c r="G4582" s="24"/>
      <c r="H4582" s="24"/>
      <c r="I4582" s="57"/>
      <c r="K4582" s="51" t="str">
        <f ca="1">LeaveTracker[[#This Row],[Days]]&amp;" "&amp;LeaveTracker[[#This Row],[Type of Leave]]</f>
        <v xml:space="preserve">0 </v>
      </c>
      <c r="L4582" s="23">
        <f ca="1">NETWORKDAYS(LeaveTracker[[#This Row],[Start Date]],LeaveTracker[[#This Row],[End Date]],lstHolidays)</f>
        <v>0</v>
      </c>
      <c r="M4582" s="27"/>
    </row>
    <row r="4583" spans="4:13" ht="30" customHeight="1" x14ac:dyDescent="0.3">
      <c r="D4583" s="19"/>
      <c r="E4583" s="51" t="str">
        <f>IF(ISBLANK(LeaveTracker[[#This Row],[Employee Name]]),"-----",VLOOKUP(LeaveTracker[[#This Row],[Employee Name]],Employees[[Employee Name]:[Office]],7))</f>
        <v>-----</v>
      </c>
      <c r="F4583" s="51" t="str">
        <f>IF(ISBLANK(LeaveTracker[[#This Row],[Employee Name]]),"-----",VLOOKUP(LeaveTracker[[#This Row],[Employee Name]],Employees[[Employee Name]:[Office]],6))</f>
        <v>-----</v>
      </c>
      <c r="G4583" s="24"/>
      <c r="H4583" s="24"/>
      <c r="I4583" s="57"/>
      <c r="K4583" s="51" t="str">
        <f ca="1">LeaveTracker[[#This Row],[Days]]&amp;" "&amp;LeaveTracker[[#This Row],[Type of Leave]]</f>
        <v xml:space="preserve">0 </v>
      </c>
      <c r="L4583" s="23">
        <f ca="1">NETWORKDAYS(LeaveTracker[[#This Row],[Start Date]],LeaveTracker[[#This Row],[End Date]],lstHolidays)</f>
        <v>0</v>
      </c>
      <c r="M4583" s="27"/>
    </row>
    <row r="4584" spans="4:13" ht="30" customHeight="1" x14ac:dyDescent="0.3">
      <c r="D4584" s="19"/>
      <c r="E4584" s="51" t="str">
        <f>IF(ISBLANK(LeaveTracker[[#This Row],[Employee Name]]),"-----",VLOOKUP(LeaveTracker[[#This Row],[Employee Name]],Employees[[Employee Name]:[Office]],7))</f>
        <v>-----</v>
      </c>
      <c r="F4584" s="51" t="str">
        <f>IF(ISBLANK(LeaveTracker[[#This Row],[Employee Name]]),"-----",VLOOKUP(LeaveTracker[[#This Row],[Employee Name]],Employees[[Employee Name]:[Office]],6))</f>
        <v>-----</v>
      </c>
      <c r="G4584" s="24"/>
      <c r="H4584" s="24"/>
      <c r="I4584" s="57"/>
      <c r="K4584" s="51" t="str">
        <f ca="1">LeaveTracker[[#This Row],[Days]]&amp;" "&amp;LeaveTracker[[#This Row],[Type of Leave]]</f>
        <v xml:space="preserve">0 </v>
      </c>
      <c r="L4584" s="23">
        <f ca="1">NETWORKDAYS(LeaveTracker[[#This Row],[Start Date]],LeaveTracker[[#This Row],[End Date]],lstHolidays)</f>
        <v>0</v>
      </c>
      <c r="M4584" s="27"/>
    </row>
    <row r="4585" spans="4:13" ht="30" customHeight="1" x14ac:dyDescent="0.3">
      <c r="D4585" s="19"/>
      <c r="E4585" s="51" t="str">
        <f>IF(ISBLANK(LeaveTracker[[#This Row],[Employee Name]]),"-----",VLOOKUP(LeaveTracker[[#This Row],[Employee Name]],Employees[[Employee Name]:[Office]],7))</f>
        <v>-----</v>
      </c>
      <c r="F4585" s="51" t="str">
        <f>IF(ISBLANK(LeaveTracker[[#This Row],[Employee Name]]),"-----",VLOOKUP(LeaveTracker[[#This Row],[Employee Name]],Employees[[Employee Name]:[Office]],6))</f>
        <v>-----</v>
      </c>
      <c r="G4585" s="24"/>
      <c r="H4585" s="24"/>
      <c r="I4585" s="57"/>
      <c r="K4585" s="51" t="str">
        <f ca="1">LeaveTracker[[#This Row],[Days]]&amp;" "&amp;LeaveTracker[[#This Row],[Type of Leave]]</f>
        <v xml:space="preserve">0 </v>
      </c>
      <c r="L4585" s="23">
        <f ca="1">NETWORKDAYS(LeaveTracker[[#This Row],[Start Date]],LeaveTracker[[#This Row],[End Date]],lstHolidays)</f>
        <v>0</v>
      </c>
      <c r="M4585" s="27"/>
    </row>
    <row r="4586" spans="4:13" ht="30" customHeight="1" x14ac:dyDescent="0.3">
      <c r="D4586" s="19"/>
      <c r="E4586" s="51" t="str">
        <f>IF(ISBLANK(LeaveTracker[[#This Row],[Employee Name]]),"-----",VLOOKUP(LeaveTracker[[#This Row],[Employee Name]],Employees[[Employee Name]:[Office]],7))</f>
        <v>-----</v>
      </c>
      <c r="F4586" s="51" t="str">
        <f>IF(ISBLANK(LeaveTracker[[#This Row],[Employee Name]]),"-----",VLOOKUP(LeaveTracker[[#This Row],[Employee Name]],Employees[[Employee Name]:[Office]],6))</f>
        <v>-----</v>
      </c>
      <c r="G4586" s="24"/>
      <c r="H4586" s="24"/>
      <c r="I4586" s="57"/>
      <c r="K4586" s="51" t="str">
        <f ca="1">LeaveTracker[[#This Row],[Days]]&amp;" "&amp;LeaveTracker[[#This Row],[Type of Leave]]</f>
        <v xml:space="preserve">0 </v>
      </c>
      <c r="L4586" s="23">
        <f ca="1">NETWORKDAYS(LeaveTracker[[#This Row],[Start Date]],LeaveTracker[[#This Row],[End Date]],lstHolidays)</f>
        <v>0</v>
      </c>
      <c r="M4586" s="27"/>
    </row>
    <row r="4587" spans="4:13" ht="30" customHeight="1" x14ac:dyDescent="0.3">
      <c r="D4587" s="19"/>
      <c r="E4587" s="51" t="str">
        <f>IF(ISBLANK(LeaveTracker[[#This Row],[Employee Name]]),"-----",VLOOKUP(LeaveTracker[[#This Row],[Employee Name]],Employees[[Employee Name]:[Office]],7))</f>
        <v>-----</v>
      </c>
      <c r="F4587" s="51" t="str">
        <f>IF(ISBLANK(LeaveTracker[[#This Row],[Employee Name]]),"-----",VLOOKUP(LeaveTracker[[#This Row],[Employee Name]],Employees[[Employee Name]:[Office]],6))</f>
        <v>-----</v>
      </c>
      <c r="G4587" s="24"/>
      <c r="H4587" s="24"/>
      <c r="I4587" s="57"/>
      <c r="K4587" s="51" t="str">
        <f ca="1">LeaveTracker[[#This Row],[Days]]&amp;" "&amp;LeaveTracker[[#This Row],[Type of Leave]]</f>
        <v xml:space="preserve">0 </v>
      </c>
      <c r="L4587" s="23">
        <f ca="1">NETWORKDAYS(LeaveTracker[[#This Row],[Start Date]],LeaveTracker[[#This Row],[End Date]],lstHolidays)</f>
        <v>0</v>
      </c>
      <c r="M4587" s="27"/>
    </row>
    <row r="4588" spans="4:13" ht="30" customHeight="1" x14ac:dyDescent="0.3">
      <c r="D4588" s="19"/>
      <c r="E4588" s="51" t="str">
        <f>IF(ISBLANK(LeaveTracker[[#This Row],[Employee Name]]),"-----",VLOOKUP(LeaveTracker[[#This Row],[Employee Name]],Employees[[Employee Name]:[Office]],7))</f>
        <v>-----</v>
      </c>
      <c r="F4588" s="51" t="str">
        <f>IF(ISBLANK(LeaveTracker[[#This Row],[Employee Name]]),"-----",VLOOKUP(LeaveTracker[[#This Row],[Employee Name]],Employees[[Employee Name]:[Office]],6))</f>
        <v>-----</v>
      </c>
      <c r="G4588" s="24"/>
      <c r="H4588" s="24"/>
      <c r="I4588" s="57"/>
      <c r="K4588" s="51" t="str">
        <f ca="1">LeaveTracker[[#This Row],[Days]]&amp;" "&amp;LeaveTracker[[#This Row],[Type of Leave]]</f>
        <v xml:space="preserve">0 </v>
      </c>
      <c r="L4588" s="23">
        <f ca="1">NETWORKDAYS(LeaveTracker[[#This Row],[Start Date]],LeaveTracker[[#This Row],[End Date]],lstHolidays)</f>
        <v>0</v>
      </c>
      <c r="M4588" s="27"/>
    </row>
    <row r="4589" spans="4:13" ht="30" customHeight="1" x14ac:dyDescent="0.3">
      <c r="D4589" s="19"/>
      <c r="E4589" s="51" t="str">
        <f>IF(ISBLANK(LeaveTracker[[#This Row],[Employee Name]]),"-----",VLOOKUP(LeaveTracker[[#This Row],[Employee Name]],Employees[[Employee Name]:[Office]],7))</f>
        <v>-----</v>
      </c>
      <c r="F4589" s="51" t="str">
        <f>IF(ISBLANK(LeaveTracker[[#This Row],[Employee Name]]),"-----",VLOOKUP(LeaveTracker[[#This Row],[Employee Name]],Employees[[Employee Name]:[Office]],6))</f>
        <v>-----</v>
      </c>
      <c r="G4589" s="24"/>
      <c r="H4589" s="24"/>
      <c r="I4589" s="57"/>
      <c r="K4589" s="51" t="str">
        <f ca="1">LeaveTracker[[#This Row],[Days]]&amp;" "&amp;LeaveTracker[[#This Row],[Type of Leave]]</f>
        <v xml:space="preserve">0 </v>
      </c>
      <c r="L4589" s="23">
        <f ca="1">NETWORKDAYS(LeaveTracker[[#This Row],[Start Date]],LeaveTracker[[#This Row],[End Date]],lstHolidays)</f>
        <v>0</v>
      </c>
      <c r="M4589" s="27"/>
    </row>
    <row r="4590" spans="4:13" ht="30" customHeight="1" x14ac:dyDescent="0.3">
      <c r="D4590" s="19"/>
      <c r="E4590" s="51" t="str">
        <f>IF(ISBLANK(LeaveTracker[[#This Row],[Employee Name]]),"-----",VLOOKUP(LeaveTracker[[#This Row],[Employee Name]],Employees[[Employee Name]:[Office]],7))</f>
        <v>-----</v>
      </c>
      <c r="F4590" s="51" t="str">
        <f>IF(ISBLANK(LeaveTracker[[#This Row],[Employee Name]]),"-----",VLOOKUP(LeaveTracker[[#This Row],[Employee Name]],Employees[[Employee Name]:[Office]],6))</f>
        <v>-----</v>
      </c>
      <c r="G4590" s="24"/>
      <c r="H4590" s="24"/>
      <c r="I4590" s="57"/>
      <c r="K4590" s="51" t="str">
        <f ca="1">LeaveTracker[[#This Row],[Days]]&amp;" "&amp;LeaveTracker[[#This Row],[Type of Leave]]</f>
        <v xml:space="preserve">0 </v>
      </c>
      <c r="L4590" s="23">
        <f ca="1">NETWORKDAYS(LeaveTracker[[#This Row],[Start Date]],LeaveTracker[[#This Row],[End Date]],lstHolidays)</f>
        <v>0</v>
      </c>
      <c r="M4590" s="27"/>
    </row>
    <row r="4591" spans="4:13" ht="30" customHeight="1" x14ac:dyDescent="0.3">
      <c r="D4591" s="19"/>
      <c r="E4591" s="51" t="str">
        <f>IF(ISBLANK(LeaveTracker[[#This Row],[Employee Name]]),"-----",VLOOKUP(LeaveTracker[[#This Row],[Employee Name]],Employees[[Employee Name]:[Office]],7))</f>
        <v>-----</v>
      </c>
      <c r="F4591" s="51" t="str">
        <f>IF(ISBLANK(LeaveTracker[[#This Row],[Employee Name]]),"-----",VLOOKUP(LeaveTracker[[#This Row],[Employee Name]],Employees[[Employee Name]:[Office]],6))</f>
        <v>-----</v>
      </c>
      <c r="G4591" s="24"/>
      <c r="H4591" s="24"/>
      <c r="I4591" s="57"/>
      <c r="K4591" s="51" t="str">
        <f ca="1">LeaveTracker[[#This Row],[Days]]&amp;" "&amp;LeaveTracker[[#This Row],[Type of Leave]]</f>
        <v xml:space="preserve">0 </v>
      </c>
      <c r="L4591" s="23">
        <f ca="1">NETWORKDAYS(LeaveTracker[[#This Row],[Start Date]],LeaveTracker[[#This Row],[End Date]],lstHolidays)</f>
        <v>0</v>
      </c>
      <c r="M4591" s="27"/>
    </row>
    <row r="4592" spans="4:13" ht="30" customHeight="1" x14ac:dyDescent="0.3">
      <c r="D4592" s="19"/>
      <c r="E4592" s="51" t="str">
        <f>IF(ISBLANK(LeaveTracker[[#This Row],[Employee Name]]),"-----",VLOOKUP(LeaveTracker[[#This Row],[Employee Name]],Employees[[Employee Name]:[Office]],7))</f>
        <v>-----</v>
      </c>
      <c r="F4592" s="51" t="str">
        <f>IF(ISBLANK(LeaveTracker[[#This Row],[Employee Name]]),"-----",VLOOKUP(LeaveTracker[[#This Row],[Employee Name]],Employees[[Employee Name]:[Office]],6))</f>
        <v>-----</v>
      </c>
      <c r="G4592" s="24"/>
      <c r="H4592" s="24"/>
      <c r="I4592" s="57"/>
      <c r="K4592" s="51" t="str">
        <f ca="1">LeaveTracker[[#This Row],[Days]]&amp;" "&amp;LeaveTracker[[#This Row],[Type of Leave]]</f>
        <v xml:space="preserve">0 </v>
      </c>
      <c r="L4592" s="23">
        <f ca="1">NETWORKDAYS(LeaveTracker[[#This Row],[Start Date]],LeaveTracker[[#This Row],[End Date]],lstHolidays)</f>
        <v>0</v>
      </c>
      <c r="M4592" s="27"/>
    </row>
    <row r="4593" spans="4:13" ht="30" customHeight="1" x14ac:dyDescent="0.3">
      <c r="D4593" s="19"/>
      <c r="E4593" s="51" t="str">
        <f>IF(ISBLANK(LeaveTracker[[#This Row],[Employee Name]]),"-----",VLOOKUP(LeaveTracker[[#This Row],[Employee Name]],Employees[[Employee Name]:[Office]],7))</f>
        <v>-----</v>
      </c>
      <c r="F4593" s="51" t="str">
        <f>IF(ISBLANK(LeaveTracker[[#This Row],[Employee Name]]),"-----",VLOOKUP(LeaveTracker[[#This Row],[Employee Name]],Employees[[Employee Name]:[Office]],6))</f>
        <v>-----</v>
      </c>
      <c r="G4593" s="24"/>
      <c r="H4593" s="24"/>
      <c r="I4593" s="57"/>
      <c r="K4593" s="51" t="str">
        <f ca="1">LeaveTracker[[#This Row],[Days]]&amp;" "&amp;LeaveTracker[[#This Row],[Type of Leave]]</f>
        <v xml:space="preserve">0 </v>
      </c>
      <c r="L4593" s="23">
        <f ca="1">NETWORKDAYS(LeaveTracker[[#This Row],[Start Date]],LeaveTracker[[#This Row],[End Date]],lstHolidays)</f>
        <v>0</v>
      </c>
      <c r="M4593" s="27"/>
    </row>
    <row r="4594" spans="4:13" ht="30" customHeight="1" x14ac:dyDescent="0.3">
      <c r="D4594" s="19"/>
      <c r="E4594" s="51" t="str">
        <f>IF(ISBLANK(LeaveTracker[[#This Row],[Employee Name]]),"-----",VLOOKUP(LeaveTracker[[#This Row],[Employee Name]],Employees[[Employee Name]:[Office]],7))</f>
        <v>-----</v>
      </c>
      <c r="F4594" s="51" t="str">
        <f>IF(ISBLANK(LeaveTracker[[#This Row],[Employee Name]]),"-----",VLOOKUP(LeaveTracker[[#This Row],[Employee Name]],Employees[[Employee Name]:[Office]],6))</f>
        <v>-----</v>
      </c>
      <c r="G4594" s="24"/>
      <c r="H4594" s="24"/>
      <c r="I4594" s="57"/>
      <c r="K4594" s="51" t="str">
        <f ca="1">LeaveTracker[[#This Row],[Days]]&amp;" "&amp;LeaveTracker[[#This Row],[Type of Leave]]</f>
        <v xml:space="preserve">0 </v>
      </c>
      <c r="L4594" s="23">
        <f ca="1">NETWORKDAYS(LeaveTracker[[#This Row],[Start Date]],LeaveTracker[[#This Row],[End Date]],lstHolidays)</f>
        <v>0</v>
      </c>
      <c r="M4594" s="27"/>
    </row>
    <row r="4595" spans="4:13" ht="30" customHeight="1" x14ac:dyDescent="0.3">
      <c r="D4595" s="19"/>
      <c r="E4595" s="51" t="str">
        <f>IF(ISBLANK(LeaveTracker[[#This Row],[Employee Name]]),"-----",VLOOKUP(LeaveTracker[[#This Row],[Employee Name]],Employees[[Employee Name]:[Office]],7))</f>
        <v>-----</v>
      </c>
      <c r="F4595" s="51" t="str">
        <f>IF(ISBLANK(LeaveTracker[[#This Row],[Employee Name]]),"-----",VLOOKUP(LeaveTracker[[#This Row],[Employee Name]],Employees[[Employee Name]:[Office]],6))</f>
        <v>-----</v>
      </c>
      <c r="G4595" s="24"/>
      <c r="H4595" s="24"/>
      <c r="I4595" s="57"/>
      <c r="K4595" s="51" t="str">
        <f ca="1">LeaveTracker[[#This Row],[Days]]&amp;" "&amp;LeaveTracker[[#This Row],[Type of Leave]]</f>
        <v xml:space="preserve">0 </v>
      </c>
      <c r="L4595" s="23">
        <f ca="1">NETWORKDAYS(LeaveTracker[[#This Row],[Start Date]],LeaveTracker[[#This Row],[End Date]],lstHolidays)</f>
        <v>0</v>
      </c>
      <c r="M4595" s="27"/>
    </row>
    <row r="4596" spans="4:13" ht="30" customHeight="1" x14ac:dyDescent="0.3">
      <c r="D4596" s="19"/>
      <c r="E4596" s="51" t="str">
        <f>IF(ISBLANK(LeaveTracker[[#This Row],[Employee Name]]),"-----",VLOOKUP(LeaveTracker[[#This Row],[Employee Name]],Employees[[Employee Name]:[Office]],7))</f>
        <v>-----</v>
      </c>
      <c r="F4596" s="51" t="str">
        <f>IF(ISBLANK(LeaveTracker[[#This Row],[Employee Name]]),"-----",VLOOKUP(LeaveTracker[[#This Row],[Employee Name]],Employees[[Employee Name]:[Office]],6))</f>
        <v>-----</v>
      </c>
      <c r="G4596" s="24"/>
      <c r="H4596" s="24"/>
      <c r="I4596" s="57"/>
      <c r="K4596" s="51" t="str">
        <f ca="1">LeaveTracker[[#This Row],[Days]]&amp;" "&amp;LeaveTracker[[#This Row],[Type of Leave]]</f>
        <v xml:space="preserve">0 </v>
      </c>
      <c r="L4596" s="23">
        <f ca="1">NETWORKDAYS(LeaveTracker[[#This Row],[Start Date]],LeaveTracker[[#This Row],[End Date]],lstHolidays)</f>
        <v>0</v>
      </c>
      <c r="M4596" s="27"/>
    </row>
    <row r="4597" spans="4:13" ht="30" customHeight="1" x14ac:dyDescent="0.3">
      <c r="D4597" s="19"/>
      <c r="E4597" s="51" t="str">
        <f>IF(ISBLANK(LeaveTracker[[#This Row],[Employee Name]]),"-----",VLOOKUP(LeaveTracker[[#This Row],[Employee Name]],Employees[[Employee Name]:[Office]],7))</f>
        <v>-----</v>
      </c>
      <c r="F4597" s="51" t="str">
        <f>IF(ISBLANK(LeaveTracker[[#This Row],[Employee Name]]),"-----",VLOOKUP(LeaveTracker[[#This Row],[Employee Name]],Employees[[Employee Name]:[Office]],6))</f>
        <v>-----</v>
      </c>
      <c r="G4597" s="24"/>
      <c r="H4597" s="24"/>
      <c r="I4597" s="57"/>
      <c r="K4597" s="51" t="str">
        <f ca="1">LeaveTracker[[#This Row],[Days]]&amp;" "&amp;LeaveTracker[[#This Row],[Type of Leave]]</f>
        <v xml:space="preserve">0 </v>
      </c>
      <c r="L4597" s="23">
        <f ca="1">NETWORKDAYS(LeaveTracker[[#This Row],[Start Date]],LeaveTracker[[#This Row],[End Date]],lstHolidays)</f>
        <v>0</v>
      </c>
      <c r="M4597" s="27"/>
    </row>
    <row r="4598" spans="4:13" ht="30" customHeight="1" x14ac:dyDescent="0.3">
      <c r="D4598" s="19"/>
      <c r="E4598" s="51" t="str">
        <f>IF(ISBLANK(LeaveTracker[[#This Row],[Employee Name]]),"-----",VLOOKUP(LeaveTracker[[#This Row],[Employee Name]],Employees[[Employee Name]:[Office]],7))</f>
        <v>-----</v>
      </c>
      <c r="F4598" s="51" t="str">
        <f>IF(ISBLANK(LeaveTracker[[#This Row],[Employee Name]]),"-----",VLOOKUP(LeaveTracker[[#This Row],[Employee Name]],Employees[[Employee Name]:[Office]],6))</f>
        <v>-----</v>
      </c>
      <c r="G4598" s="24"/>
      <c r="H4598" s="24"/>
      <c r="I4598" s="57"/>
      <c r="K4598" s="51" t="str">
        <f ca="1">LeaveTracker[[#This Row],[Days]]&amp;" "&amp;LeaveTracker[[#This Row],[Type of Leave]]</f>
        <v xml:space="preserve">0 </v>
      </c>
      <c r="L4598" s="23">
        <f ca="1">NETWORKDAYS(LeaveTracker[[#This Row],[Start Date]],LeaveTracker[[#This Row],[End Date]],lstHolidays)</f>
        <v>0</v>
      </c>
      <c r="M4598" s="27"/>
    </row>
    <row r="4599" spans="4:13" ht="30" customHeight="1" x14ac:dyDescent="0.3">
      <c r="D4599" s="19"/>
      <c r="E4599" s="51" t="str">
        <f>IF(ISBLANK(LeaveTracker[[#This Row],[Employee Name]]),"-----",VLOOKUP(LeaveTracker[[#This Row],[Employee Name]],Employees[[Employee Name]:[Office]],7))</f>
        <v>-----</v>
      </c>
      <c r="F4599" s="51" t="str">
        <f>IF(ISBLANK(LeaveTracker[[#This Row],[Employee Name]]),"-----",VLOOKUP(LeaveTracker[[#This Row],[Employee Name]],Employees[[Employee Name]:[Office]],6))</f>
        <v>-----</v>
      </c>
      <c r="G4599" s="24"/>
      <c r="H4599" s="24"/>
      <c r="I4599" s="57"/>
      <c r="K4599" s="51" t="str">
        <f ca="1">LeaveTracker[[#This Row],[Days]]&amp;" "&amp;LeaveTracker[[#This Row],[Type of Leave]]</f>
        <v xml:space="preserve">0 </v>
      </c>
      <c r="L4599" s="23">
        <f ca="1">NETWORKDAYS(LeaveTracker[[#This Row],[Start Date]],LeaveTracker[[#This Row],[End Date]],lstHolidays)</f>
        <v>0</v>
      </c>
      <c r="M4599" s="27"/>
    </row>
    <row r="4600" spans="4:13" ht="30" customHeight="1" x14ac:dyDescent="0.3">
      <c r="D4600" s="19"/>
      <c r="E4600" s="51" t="str">
        <f>IF(ISBLANK(LeaveTracker[[#This Row],[Employee Name]]),"-----",VLOOKUP(LeaveTracker[[#This Row],[Employee Name]],Employees[[Employee Name]:[Office]],7))</f>
        <v>-----</v>
      </c>
      <c r="F4600" s="51" t="str">
        <f>IF(ISBLANK(LeaveTracker[[#This Row],[Employee Name]]),"-----",VLOOKUP(LeaveTracker[[#This Row],[Employee Name]],Employees[[Employee Name]:[Office]],6))</f>
        <v>-----</v>
      </c>
      <c r="G4600" s="24"/>
      <c r="H4600" s="24"/>
      <c r="I4600" s="57"/>
      <c r="K4600" s="51" t="str">
        <f ca="1">LeaveTracker[[#This Row],[Days]]&amp;" "&amp;LeaveTracker[[#This Row],[Type of Leave]]</f>
        <v xml:space="preserve">0 </v>
      </c>
      <c r="L4600" s="23">
        <f ca="1">NETWORKDAYS(LeaveTracker[[#This Row],[Start Date]],LeaveTracker[[#This Row],[End Date]],lstHolidays)</f>
        <v>0</v>
      </c>
      <c r="M4600" s="27"/>
    </row>
    <row r="4601" spans="4:13" ht="30" customHeight="1" x14ac:dyDescent="0.3">
      <c r="D4601" s="19"/>
      <c r="E4601" s="51" t="str">
        <f>IF(ISBLANK(LeaveTracker[[#This Row],[Employee Name]]),"-----",VLOOKUP(LeaveTracker[[#This Row],[Employee Name]],Employees[[Employee Name]:[Office]],7))</f>
        <v>-----</v>
      </c>
      <c r="F4601" s="51" t="str">
        <f>IF(ISBLANK(LeaveTracker[[#This Row],[Employee Name]]),"-----",VLOOKUP(LeaveTracker[[#This Row],[Employee Name]],Employees[[Employee Name]:[Office]],6))</f>
        <v>-----</v>
      </c>
      <c r="G4601" s="24"/>
      <c r="H4601" s="24"/>
      <c r="I4601" s="57"/>
      <c r="K4601" s="51" t="str">
        <f ca="1">LeaveTracker[[#This Row],[Days]]&amp;" "&amp;LeaveTracker[[#This Row],[Type of Leave]]</f>
        <v xml:space="preserve">0 </v>
      </c>
      <c r="L4601" s="23">
        <f ca="1">NETWORKDAYS(LeaveTracker[[#This Row],[Start Date]],LeaveTracker[[#This Row],[End Date]],lstHolidays)</f>
        <v>0</v>
      </c>
      <c r="M4601" s="27"/>
    </row>
    <row r="4602" spans="4:13" ht="30" customHeight="1" x14ac:dyDescent="0.3">
      <c r="D4602" s="19"/>
      <c r="E4602" s="51" t="str">
        <f>IF(ISBLANK(LeaveTracker[[#This Row],[Employee Name]]),"-----",VLOOKUP(LeaveTracker[[#This Row],[Employee Name]],Employees[[Employee Name]:[Office]],7))</f>
        <v>-----</v>
      </c>
      <c r="F4602" s="51" t="str">
        <f>IF(ISBLANK(LeaveTracker[[#This Row],[Employee Name]]),"-----",VLOOKUP(LeaveTracker[[#This Row],[Employee Name]],Employees[[Employee Name]:[Office]],6))</f>
        <v>-----</v>
      </c>
      <c r="G4602" s="24"/>
      <c r="H4602" s="24"/>
      <c r="I4602" s="57"/>
      <c r="K4602" s="51" t="str">
        <f ca="1">LeaveTracker[[#This Row],[Days]]&amp;" "&amp;LeaveTracker[[#This Row],[Type of Leave]]</f>
        <v xml:space="preserve">0 </v>
      </c>
      <c r="L4602" s="23">
        <f ca="1">NETWORKDAYS(LeaveTracker[[#This Row],[Start Date]],LeaveTracker[[#This Row],[End Date]],lstHolidays)</f>
        <v>0</v>
      </c>
      <c r="M4602" s="27"/>
    </row>
    <row r="4603" spans="4:13" ht="30" customHeight="1" x14ac:dyDescent="0.3">
      <c r="D4603" s="19"/>
      <c r="E4603" s="51" t="str">
        <f>IF(ISBLANK(LeaveTracker[[#This Row],[Employee Name]]),"-----",VLOOKUP(LeaveTracker[[#This Row],[Employee Name]],Employees[[Employee Name]:[Office]],7))</f>
        <v>-----</v>
      </c>
      <c r="F4603" s="51" t="str">
        <f>IF(ISBLANK(LeaveTracker[[#This Row],[Employee Name]]),"-----",VLOOKUP(LeaveTracker[[#This Row],[Employee Name]],Employees[[Employee Name]:[Office]],6))</f>
        <v>-----</v>
      </c>
      <c r="G4603" s="24"/>
      <c r="H4603" s="24"/>
      <c r="I4603" s="57"/>
      <c r="K4603" s="51" t="str">
        <f ca="1">LeaveTracker[[#This Row],[Days]]&amp;" "&amp;LeaveTracker[[#This Row],[Type of Leave]]</f>
        <v xml:space="preserve">0 </v>
      </c>
      <c r="L4603" s="23">
        <f ca="1">NETWORKDAYS(LeaveTracker[[#This Row],[Start Date]],LeaveTracker[[#This Row],[End Date]],lstHolidays)</f>
        <v>0</v>
      </c>
      <c r="M4603" s="27"/>
    </row>
    <row r="4604" spans="4:13" ht="30" customHeight="1" x14ac:dyDescent="0.3">
      <c r="D4604" s="19"/>
      <c r="E4604" s="51" t="str">
        <f>IF(ISBLANK(LeaveTracker[[#This Row],[Employee Name]]),"-----",VLOOKUP(LeaveTracker[[#This Row],[Employee Name]],Employees[[Employee Name]:[Office]],7))</f>
        <v>-----</v>
      </c>
      <c r="F4604" s="51" t="str">
        <f>IF(ISBLANK(LeaveTracker[[#This Row],[Employee Name]]),"-----",VLOOKUP(LeaveTracker[[#This Row],[Employee Name]],Employees[[Employee Name]:[Office]],6))</f>
        <v>-----</v>
      </c>
      <c r="G4604" s="24"/>
      <c r="H4604" s="24"/>
      <c r="I4604" s="57"/>
      <c r="K4604" s="51" t="str">
        <f ca="1">LeaveTracker[[#This Row],[Days]]&amp;" "&amp;LeaveTracker[[#This Row],[Type of Leave]]</f>
        <v xml:space="preserve">0 </v>
      </c>
      <c r="L4604" s="23">
        <f ca="1">NETWORKDAYS(LeaveTracker[[#This Row],[Start Date]],LeaveTracker[[#This Row],[End Date]],lstHolidays)</f>
        <v>0</v>
      </c>
      <c r="M4604" s="27"/>
    </row>
    <row r="4605" spans="4:13" ht="30" customHeight="1" x14ac:dyDescent="0.3">
      <c r="D4605" s="19"/>
      <c r="E4605" s="51" t="str">
        <f>IF(ISBLANK(LeaveTracker[[#This Row],[Employee Name]]),"-----",VLOOKUP(LeaveTracker[[#This Row],[Employee Name]],Employees[[Employee Name]:[Office]],7))</f>
        <v>-----</v>
      </c>
      <c r="F4605" s="51" t="str">
        <f>IF(ISBLANK(LeaveTracker[[#This Row],[Employee Name]]),"-----",VLOOKUP(LeaveTracker[[#This Row],[Employee Name]],Employees[[Employee Name]:[Office]],6))</f>
        <v>-----</v>
      </c>
      <c r="G4605" s="24"/>
      <c r="H4605" s="24"/>
      <c r="I4605" s="57"/>
      <c r="K4605" s="51" t="str">
        <f ca="1">LeaveTracker[[#This Row],[Days]]&amp;" "&amp;LeaveTracker[[#This Row],[Type of Leave]]</f>
        <v xml:space="preserve">0 </v>
      </c>
      <c r="L4605" s="23">
        <f ca="1">NETWORKDAYS(LeaveTracker[[#This Row],[Start Date]],LeaveTracker[[#This Row],[End Date]],lstHolidays)</f>
        <v>0</v>
      </c>
      <c r="M4605" s="27"/>
    </row>
    <row r="4606" spans="4:13" ht="30" customHeight="1" x14ac:dyDescent="0.3">
      <c r="D4606" s="19"/>
      <c r="E4606" s="51" t="str">
        <f>IF(ISBLANK(LeaveTracker[[#This Row],[Employee Name]]),"-----",VLOOKUP(LeaveTracker[[#This Row],[Employee Name]],Employees[[Employee Name]:[Office]],7))</f>
        <v>-----</v>
      </c>
      <c r="F4606" s="51" t="str">
        <f>IF(ISBLANK(LeaveTracker[[#This Row],[Employee Name]]),"-----",VLOOKUP(LeaveTracker[[#This Row],[Employee Name]],Employees[[Employee Name]:[Office]],6))</f>
        <v>-----</v>
      </c>
      <c r="G4606" s="24"/>
      <c r="H4606" s="24"/>
      <c r="I4606" s="57"/>
      <c r="K4606" s="51" t="str">
        <f ca="1">LeaveTracker[[#This Row],[Days]]&amp;" "&amp;LeaveTracker[[#This Row],[Type of Leave]]</f>
        <v xml:space="preserve">0 </v>
      </c>
      <c r="L4606" s="23">
        <f ca="1">NETWORKDAYS(LeaveTracker[[#This Row],[Start Date]],LeaveTracker[[#This Row],[End Date]],lstHolidays)</f>
        <v>0</v>
      </c>
      <c r="M4606" s="27"/>
    </row>
    <row r="4607" spans="4:13" ht="30" customHeight="1" x14ac:dyDescent="0.3">
      <c r="D4607" s="19"/>
      <c r="E4607" s="51" t="str">
        <f>IF(ISBLANK(LeaveTracker[[#This Row],[Employee Name]]),"-----",VLOOKUP(LeaveTracker[[#This Row],[Employee Name]],Employees[[Employee Name]:[Office]],7))</f>
        <v>-----</v>
      </c>
      <c r="F4607" s="51" t="str">
        <f>IF(ISBLANK(LeaveTracker[[#This Row],[Employee Name]]),"-----",VLOOKUP(LeaveTracker[[#This Row],[Employee Name]],Employees[[Employee Name]:[Office]],6))</f>
        <v>-----</v>
      </c>
      <c r="G4607" s="24"/>
      <c r="H4607" s="24"/>
      <c r="I4607" s="57"/>
      <c r="K4607" s="51" t="str">
        <f ca="1">LeaveTracker[[#This Row],[Days]]&amp;" "&amp;LeaveTracker[[#This Row],[Type of Leave]]</f>
        <v xml:space="preserve">0 </v>
      </c>
      <c r="L4607" s="23">
        <f ca="1">NETWORKDAYS(LeaveTracker[[#This Row],[Start Date]],LeaveTracker[[#This Row],[End Date]],lstHolidays)</f>
        <v>0</v>
      </c>
      <c r="M4607" s="27"/>
    </row>
    <row r="4608" spans="4:13" ht="30" customHeight="1" x14ac:dyDescent="0.3">
      <c r="D4608" s="19"/>
      <c r="E4608" s="51" t="str">
        <f>IF(ISBLANK(LeaveTracker[[#This Row],[Employee Name]]),"-----",VLOOKUP(LeaveTracker[[#This Row],[Employee Name]],Employees[[Employee Name]:[Office]],7))</f>
        <v>-----</v>
      </c>
      <c r="F4608" s="51" t="str">
        <f>IF(ISBLANK(LeaveTracker[[#This Row],[Employee Name]]),"-----",VLOOKUP(LeaveTracker[[#This Row],[Employee Name]],Employees[[Employee Name]:[Office]],6))</f>
        <v>-----</v>
      </c>
      <c r="G4608" s="24"/>
      <c r="H4608" s="24"/>
      <c r="I4608" s="57"/>
      <c r="K4608" s="51" t="str">
        <f ca="1">LeaveTracker[[#This Row],[Days]]&amp;" "&amp;LeaveTracker[[#This Row],[Type of Leave]]</f>
        <v xml:space="preserve">0 </v>
      </c>
      <c r="L4608" s="23">
        <f ca="1">NETWORKDAYS(LeaveTracker[[#This Row],[Start Date]],LeaveTracker[[#This Row],[End Date]],lstHolidays)</f>
        <v>0</v>
      </c>
      <c r="M4608" s="27"/>
    </row>
    <row r="4609" spans="4:13" ht="30" customHeight="1" x14ac:dyDescent="0.3">
      <c r="D4609" s="19"/>
      <c r="E4609" s="51" t="str">
        <f>IF(ISBLANK(LeaveTracker[[#This Row],[Employee Name]]),"-----",VLOOKUP(LeaveTracker[[#This Row],[Employee Name]],Employees[[Employee Name]:[Office]],7))</f>
        <v>-----</v>
      </c>
      <c r="F4609" s="51" t="str">
        <f>IF(ISBLANK(LeaveTracker[[#This Row],[Employee Name]]),"-----",VLOOKUP(LeaveTracker[[#This Row],[Employee Name]],Employees[[Employee Name]:[Office]],6))</f>
        <v>-----</v>
      </c>
      <c r="G4609" s="24"/>
      <c r="H4609" s="24"/>
      <c r="I4609" s="57"/>
      <c r="K4609" s="51" t="str">
        <f ca="1">LeaveTracker[[#This Row],[Days]]&amp;" "&amp;LeaveTracker[[#This Row],[Type of Leave]]</f>
        <v xml:space="preserve">0 </v>
      </c>
      <c r="L4609" s="23">
        <f ca="1">NETWORKDAYS(LeaveTracker[[#This Row],[Start Date]],LeaveTracker[[#This Row],[End Date]],lstHolidays)</f>
        <v>0</v>
      </c>
      <c r="M4609" s="27"/>
    </row>
    <row r="4610" spans="4:13" ht="30" customHeight="1" x14ac:dyDescent="0.3">
      <c r="D4610" s="19"/>
      <c r="E4610" s="51" t="str">
        <f>IF(ISBLANK(LeaveTracker[[#This Row],[Employee Name]]),"-----",VLOOKUP(LeaveTracker[[#This Row],[Employee Name]],Employees[[Employee Name]:[Office]],7))</f>
        <v>-----</v>
      </c>
      <c r="F4610" s="51" t="str">
        <f>IF(ISBLANK(LeaveTracker[[#This Row],[Employee Name]]),"-----",VLOOKUP(LeaveTracker[[#This Row],[Employee Name]],Employees[[Employee Name]:[Office]],6))</f>
        <v>-----</v>
      </c>
      <c r="G4610" s="24"/>
      <c r="H4610" s="24"/>
      <c r="I4610" s="57"/>
      <c r="K4610" s="51" t="str">
        <f ca="1">LeaveTracker[[#This Row],[Days]]&amp;" "&amp;LeaveTracker[[#This Row],[Type of Leave]]</f>
        <v xml:space="preserve">0 </v>
      </c>
      <c r="L4610" s="23">
        <f ca="1">NETWORKDAYS(LeaveTracker[[#This Row],[Start Date]],LeaveTracker[[#This Row],[End Date]],lstHolidays)</f>
        <v>0</v>
      </c>
      <c r="M4610" s="27"/>
    </row>
    <row r="4611" spans="4:13" ht="30" customHeight="1" x14ac:dyDescent="0.3">
      <c r="D4611" s="19"/>
      <c r="E4611" s="51" t="str">
        <f>IF(ISBLANK(LeaveTracker[[#This Row],[Employee Name]]),"-----",VLOOKUP(LeaveTracker[[#This Row],[Employee Name]],Employees[[Employee Name]:[Office]],7))</f>
        <v>-----</v>
      </c>
      <c r="F4611" s="51" t="str">
        <f>IF(ISBLANK(LeaveTracker[[#This Row],[Employee Name]]),"-----",VLOOKUP(LeaveTracker[[#This Row],[Employee Name]],Employees[[Employee Name]:[Office]],6))</f>
        <v>-----</v>
      </c>
      <c r="G4611" s="24"/>
      <c r="H4611" s="24"/>
      <c r="I4611" s="57"/>
      <c r="K4611" s="51" t="str">
        <f ca="1">LeaveTracker[[#This Row],[Days]]&amp;" "&amp;LeaveTracker[[#This Row],[Type of Leave]]</f>
        <v xml:space="preserve">0 </v>
      </c>
      <c r="L4611" s="23">
        <f ca="1">NETWORKDAYS(LeaveTracker[[#This Row],[Start Date]],LeaveTracker[[#This Row],[End Date]],lstHolidays)</f>
        <v>0</v>
      </c>
      <c r="M4611" s="27"/>
    </row>
    <row r="4612" spans="4:13" ht="30" customHeight="1" x14ac:dyDescent="0.3">
      <c r="D4612" s="19"/>
      <c r="E4612" s="51" t="str">
        <f>IF(ISBLANK(LeaveTracker[[#This Row],[Employee Name]]),"-----",VLOOKUP(LeaveTracker[[#This Row],[Employee Name]],Employees[[Employee Name]:[Office]],7))</f>
        <v>-----</v>
      </c>
      <c r="F4612" s="51" t="str">
        <f>IF(ISBLANK(LeaveTracker[[#This Row],[Employee Name]]),"-----",VLOOKUP(LeaveTracker[[#This Row],[Employee Name]],Employees[[Employee Name]:[Office]],6))</f>
        <v>-----</v>
      </c>
      <c r="G4612" s="24"/>
      <c r="H4612" s="24"/>
      <c r="I4612" s="57"/>
      <c r="K4612" s="51" t="str">
        <f ca="1">LeaveTracker[[#This Row],[Days]]&amp;" "&amp;LeaveTracker[[#This Row],[Type of Leave]]</f>
        <v xml:space="preserve">0 </v>
      </c>
      <c r="L4612" s="23">
        <f ca="1">NETWORKDAYS(LeaveTracker[[#This Row],[Start Date]],LeaveTracker[[#This Row],[End Date]],lstHolidays)</f>
        <v>0</v>
      </c>
      <c r="M4612" s="27"/>
    </row>
    <row r="4613" spans="4:13" ht="30" customHeight="1" x14ac:dyDescent="0.3">
      <c r="D4613" s="19"/>
      <c r="E4613" s="51" t="str">
        <f>IF(ISBLANK(LeaveTracker[[#This Row],[Employee Name]]),"-----",VLOOKUP(LeaveTracker[[#This Row],[Employee Name]],Employees[[Employee Name]:[Office]],7))</f>
        <v>-----</v>
      </c>
      <c r="F4613" s="51" t="str">
        <f>IF(ISBLANK(LeaveTracker[[#This Row],[Employee Name]]),"-----",VLOOKUP(LeaveTracker[[#This Row],[Employee Name]],Employees[[Employee Name]:[Office]],6))</f>
        <v>-----</v>
      </c>
      <c r="G4613" s="24"/>
      <c r="H4613" s="24"/>
      <c r="I4613" s="57"/>
      <c r="K4613" s="51" t="str">
        <f ca="1">LeaveTracker[[#This Row],[Days]]&amp;" "&amp;LeaveTracker[[#This Row],[Type of Leave]]</f>
        <v xml:space="preserve">0 </v>
      </c>
      <c r="L4613" s="23">
        <f ca="1">NETWORKDAYS(LeaveTracker[[#This Row],[Start Date]],LeaveTracker[[#This Row],[End Date]],lstHolidays)</f>
        <v>0</v>
      </c>
      <c r="M4613" s="27"/>
    </row>
    <row r="4614" spans="4:13" ht="30" customHeight="1" x14ac:dyDescent="0.3">
      <c r="D4614" s="19"/>
      <c r="E4614" s="51" t="str">
        <f>IF(ISBLANK(LeaveTracker[[#This Row],[Employee Name]]),"-----",VLOOKUP(LeaveTracker[[#This Row],[Employee Name]],Employees[[Employee Name]:[Office]],7))</f>
        <v>-----</v>
      </c>
      <c r="F4614" s="51" t="str">
        <f>IF(ISBLANK(LeaveTracker[[#This Row],[Employee Name]]),"-----",VLOOKUP(LeaveTracker[[#This Row],[Employee Name]],Employees[[Employee Name]:[Office]],6))</f>
        <v>-----</v>
      </c>
      <c r="G4614" s="24"/>
      <c r="H4614" s="24"/>
      <c r="I4614" s="57"/>
      <c r="K4614" s="51" t="str">
        <f ca="1">LeaveTracker[[#This Row],[Days]]&amp;" "&amp;LeaveTracker[[#This Row],[Type of Leave]]</f>
        <v xml:space="preserve">0 </v>
      </c>
      <c r="L4614" s="23">
        <f ca="1">NETWORKDAYS(LeaveTracker[[#This Row],[Start Date]],LeaveTracker[[#This Row],[End Date]],lstHolidays)</f>
        <v>0</v>
      </c>
      <c r="M4614" s="27"/>
    </row>
    <row r="4615" spans="4:13" ht="30" customHeight="1" x14ac:dyDescent="0.3">
      <c r="D4615" s="19"/>
      <c r="E4615" s="51" t="str">
        <f>IF(ISBLANK(LeaveTracker[[#This Row],[Employee Name]]),"-----",VLOOKUP(LeaveTracker[[#This Row],[Employee Name]],Employees[[Employee Name]:[Office]],7))</f>
        <v>-----</v>
      </c>
      <c r="F4615" s="51" t="str">
        <f>IF(ISBLANK(LeaveTracker[[#This Row],[Employee Name]]),"-----",VLOOKUP(LeaveTracker[[#This Row],[Employee Name]],Employees[[Employee Name]:[Office]],6))</f>
        <v>-----</v>
      </c>
      <c r="G4615" s="24"/>
      <c r="H4615" s="24"/>
      <c r="I4615" s="57"/>
      <c r="K4615" s="51" t="str">
        <f ca="1">LeaveTracker[[#This Row],[Days]]&amp;" "&amp;LeaveTracker[[#This Row],[Type of Leave]]</f>
        <v xml:space="preserve">0 </v>
      </c>
      <c r="L4615" s="23">
        <f ca="1">NETWORKDAYS(LeaveTracker[[#This Row],[Start Date]],LeaveTracker[[#This Row],[End Date]],lstHolidays)</f>
        <v>0</v>
      </c>
      <c r="M4615" s="27"/>
    </row>
    <row r="4616" spans="4:13" ht="30" customHeight="1" x14ac:dyDescent="0.3">
      <c r="D4616" s="19"/>
      <c r="E4616" s="51" t="str">
        <f>IF(ISBLANK(LeaveTracker[[#This Row],[Employee Name]]),"-----",VLOOKUP(LeaveTracker[[#This Row],[Employee Name]],Employees[[Employee Name]:[Office]],7))</f>
        <v>-----</v>
      </c>
      <c r="F4616" s="51" t="str">
        <f>IF(ISBLANK(LeaveTracker[[#This Row],[Employee Name]]),"-----",VLOOKUP(LeaveTracker[[#This Row],[Employee Name]],Employees[[Employee Name]:[Office]],6))</f>
        <v>-----</v>
      </c>
      <c r="G4616" s="24"/>
      <c r="H4616" s="24"/>
      <c r="I4616" s="57"/>
      <c r="K4616" s="51" t="str">
        <f ca="1">LeaveTracker[[#This Row],[Days]]&amp;" "&amp;LeaveTracker[[#This Row],[Type of Leave]]</f>
        <v xml:space="preserve">0 </v>
      </c>
      <c r="L4616" s="23">
        <f ca="1">NETWORKDAYS(LeaveTracker[[#This Row],[Start Date]],LeaveTracker[[#This Row],[End Date]],lstHolidays)</f>
        <v>0</v>
      </c>
      <c r="M4616" s="27"/>
    </row>
    <row r="4617" spans="4:13" ht="30" customHeight="1" x14ac:dyDescent="0.3">
      <c r="D4617" s="19"/>
      <c r="E4617" s="51" t="str">
        <f>IF(ISBLANK(LeaveTracker[[#This Row],[Employee Name]]),"-----",VLOOKUP(LeaveTracker[[#This Row],[Employee Name]],Employees[[Employee Name]:[Office]],7))</f>
        <v>-----</v>
      </c>
      <c r="F4617" s="51" t="str">
        <f>IF(ISBLANK(LeaveTracker[[#This Row],[Employee Name]]),"-----",VLOOKUP(LeaveTracker[[#This Row],[Employee Name]],Employees[[Employee Name]:[Office]],6))</f>
        <v>-----</v>
      </c>
      <c r="G4617" s="24"/>
      <c r="H4617" s="24"/>
      <c r="I4617" s="57"/>
      <c r="K4617" s="51" t="str">
        <f ca="1">LeaveTracker[[#This Row],[Days]]&amp;" "&amp;LeaveTracker[[#This Row],[Type of Leave]]</f>
        <v xml:space="preserve">0 </v>
      </c>
      <c r="L4617" s="23">
        <f ca="1">NETWORKDAYS(LeaveTracker[[#This Row],[Start Date]],LeaveTracker[[#This Row],[End Date]],lstHolidays)</f>
        <v>0</v>
      </c>
      <c r="M4617" s="27"/>
    </row>
    <row r="4618" spans="4:13" ht="30" customHeight="1" x14ac:dyDescent="0.3">
      <c r="D4618" s="19"/>
      <c r="E4618" s="51" t="str">
        <f>IF(ISBLANK(LeaveTracker[[#This Row],[Employee Name]]),"-----",VLOOKUP(LeaveTracker[[#This Row],[Employee Name]],Employees[[Employee Name]:[Office]],7))</f>
        <v>-----</v>
      </c>
      <c r="F4618" s="51" t="str">
        <f>IF(ISBLANK(LeaveTracker[[#This Row],[Employee Name]]),"-----",VLOOKUP(LeaveTracker[[#This Row],[Employee Name]],Employees[[Employee Name]:[Office]],6))</f>
        <v>-----</v>
      </c>
      <c r="G4618" s="24"/>
      <c r="H4618" s="24"/>
      <c r="I4618" s="57"/>
      <c r="K4618" s="51" t="str">
        <f ca="1">LeaveTracker[[#This Row],[Days]]&amp;" "&amp;LeaveTracker[[#This Row],[Type of Leave]]</f>
        <v xml:space="preserve">0 </v>
      </c>
      <c r="L4618" s="23">
        <f ca="1">NETWORKDAYS(LeaveTracker[[#This Row],[Start Date]],LeaveTracker[[#This Row],[End Date]],lstHolidays)</f>
        <v>0</v>
      </c>
      <c r="M4618" s="27"/>
    </row>
    <row r="4619" spans="4:13" ht="30" customHeight="1" x14ac:dyDescent="0.3">
      <c r="D4619" s="19"/>
      <c r="E4619" s="51" t="str">
        <f>IF(ISBLANK(LeaveTracker[[#This Row],[Employee Name]]),"-----",VLOOKUP(LeaveTracker[[#This Row],[Employee Name]],Employees[[Employee Name]:[Office]],7))</f>
        <v>-----</v>
      </c>
      <c r="F4619" s="51" t="str">
        <f>IF(ISBLANK(LeaveTracker[[#This Row],[Employee Name]]),"-----",VLOOKUP(LeaveTracker[[#This Row],[Employee Name]],Employees[[Employee Name]:[Office]],6))</f>
        <v>-----</v>
      </c>
      <c r="G4619" s="24"/>
      <c r="H4619" s="24"/>
      <c r="I4619" s="57"/>
      <c r="K4619" s="51" t="str">
        <f ca="1">LeaveTracker[[#This Row],[Days]]&amp;" "&amp;LeaveTracker[[#This Row],[Type of Leave]]</f>
        <v xml:space="preserve">0 </v>
      </c>
      <c r="L4619" s="23">
        <f ca="1">NETWORKDAYS(LeaveTracker[[#This Row],[Start Date]],LeaveTracker[[#This Row],[End Date]],lstHolidays)</f>
        <v>0</v>
      </c>
      <c r="M4619" s="27"/>
    </row>
    <row r="4620" spans="4:13" ht="30" customHeight="1" x14ac:dyDescent="0.3">
      <c r="D4620" s="19"/>
      <c r="E4620" s="51" t="str">
        <f>IF(ISBLANK(LeaveTracker[[#This Row],[Employee Name]]),"-----",VLOOKUP(LeaveTracker[[#This Row],[Employee Name]],Employees[[Employee Name]:[Office]],7))</f>
        <v>-----</v>
      </c>
      <c r="F4620" s="51" t="str">
        <f>IF(ISBLANK(LeaveTracker[[#This Row],[Employee Name]]),"-----",VLOOKUP(LeaveTracker[[#This Row],[Employee Name]],Employees[[Employee Name]:[Office]],6))</f>
        <v>-----</v>
      </c>
      <c r="G4620" s="24"/>
      <c r="H4620" s="24"/>
      <c r="I4620" s="57"/>
      <c r="K4620" s="51" t="str">
        <f ca="1">LeaveTracker[[#This Row],[Days]]&amp;" "&amp;LeaveTracker[[#This Row],[Type of Leave]]</f>
        <v xml:space="preserve">0 </v>
      </c>
      <c r="L4620" s="23">
        <f ca="1">NETWORKDAYS(LeaveTracker[[#This Row],[Start Date]],LeaveTracker[[#This Row],[End Date]],lstHolidays)</f>
        <v>0</v>
      </c>
      <c r="M4620" s="27"/>
    </row>
    <row r="4621" spans="4:13" ht="30" customHeight="1" x14ac:dyDescent="0.3">
      <c r="D4621" s="19"/>
      <c r="E4621" s="51" t="str">
        <f>IF(ISBLANK(LeaveTracker[[#This Row],[Employee Name]]),"-----",VLOOKUP(LeaveTracker[[#This Row],[Employee Name]],Employees[[Employee Name]:[Office]],7))</f>
        <v>-----</v>
      </c>
      <c r="F4621" s="51" t="str">
        <f>IF(ISBLANK(LeaveTracker[[#This Row],[Employee Name]]),"-----",VLOOKUP(LeaveTracker[[#This Row],[Employee Name]],Employees[[Employee Name]:[Office]],6))</f>
        <v>-----</v>
      </c>
      <c r="G4621" s="24"/>
      <c r="H4621" s="24"/>
      <c r="I4621" s="57"/>
      <c r="K4621" s="51" t="str">
        <f ca="1">LeaveTracker[[#This Row],[Days]]&amp;" "&amp;LeaveTracker[[#This Row],[Type of Leave]]</f>
        <v xml:space="preserve">0 </v>
      </c>
      <c r="L4621" s="23">
        <f ca="1">NETWORKDAYS(LeaveTracker[[#This Row],[Start Date]],LeaveTracker[[#This Row],[End Date]],lstHolidays)</f>
        <v>0</v>
      </c>
      <c r="M4621" s="27"/>
    </row>
    <row r="4622" spans="4:13" ht="30" customHeight="1" x14ac:dyDescent="0.3">
      <c r="D4622" s="19"/>
      <c r="E4622" s="51" t="str">
        <f>IF(ISBLANK(LeaveTracker[[#This Row],[Employee Name]]),"-----",VLOOKUP(LeaveTracker[[#This Row],[Employee Name]],Employees[[Employee Name]:[Office]],7))</f>
        <v>-----</v>
      </c>
      <c r="F4622" s="51" t="str">
        <f>IF(ISBLANK(LeaveTracker[[#This Row],[Employee Name]]),"-----",VLOOKUP(LeaveTracker[[#This Row],[Employee Name]],Employees[[Employee Name]:[Office]],6))</f>
        <v>-----</v>
      </c>
      <c r="G4622" s="24"/>
      <c r="H4622" s="24"/>
      <c r="I4622" s="57"/>
      <c r="K4622" s="51" t="str">
        <f ca="1">LeaveTracker[[#This Row],[Days]]&amp;" "&amp;LeaveTracker[[#This Row],[Type of Leave]]</f>
        <v xml:space="preserve">0 </v>
      </c>
      <c r="L4622" s="23">
        <f ca="1">NETWORKDAYS(LeaveTracker[[#This Row],[Start Date]],LeaveTracker[[#This Row],[End Date]],lstHolidays)</f>
        <v>0</v>
      </c>
      <c r="M4622" s="27"/>
    </row>
    <row r="4623" spans="4:13" ht="30" customHeight="1" x14ac:dyDescent="0.3">
      <c r="D4623" s="19"/>
      <c r="E4623" s="51" t="str">
        <f>IF(ISBLANK(LeaveTracker[[#This Row],[Employee Name]]),"-----",VLOOKUP(LeaveTracker[[#This Row],[Employee Name]],Employees[[Employee Name]:[Office]],7))</f>
        <v>-----</v>
      </c>
      <c r="F4623" s="51" t="str">
        <f>IF(ISBLANK(LeaveTracker[[#This Row],[Employee Name]]),"-----",VLOOKUP(LeaveTracker[[#This Row],[Employee Name]],Employees[[Employee Name]:[Office]],6))</f>
        <v>-----</v>
      </c>
      <c r="G4623" s="24"/>
      <c r="H4623" s="24"/>
      <c r="I4623" s="57"/>
      <c r="K4623" s="51" t="str">
        <f ca="1">LeaveTracker[[#This Row],[Days]]&amp;" "&amp;LeaveTracker[[#This Row],[Type of Leave]]</f>
        <v xml:space="preserve">0 </v>
      </c>
      <c r="L4623" s="23">
        <f ca="1">NETWORKDAYS(LeaveTracker[[#This Row],[Start Date]],LeaveTracker[[#This Row],[End Date]],lstHolidays)</f>
        <v>0</v>
      </c>
      <c r="M4623" s="27"/>
    </row>
    <row r="4624" spans="4:13" ht="30" customHeight="1" x14ac:dyDescent="0.3">
      <c r="D4624" s="19"/>
      <c r="E4624" s="51" t="str">
        <f>IF(ISBLANK(LeaveTracker[[#This Row],[Employee Name]]),"-----",VLOOKUP(LeaveTracker[[#This Row],[Employee Name]],Employees[[Employee Name]:[Office]],7))</f>
        <v>-----</v>
      </c>
      <c r="F4624" s="51" t="str">
        <f>IF(ISBLANK(LeaveTracker[[#This Row],[Employee Name]]),"-----",VLOOKUP(LeaveTracker[[#This Row],[Employee Name]],Employees[[Employee Name]:[Office]],6))</f>
        <v>-----</v>
      </c>
      <c r="G4624" s="24"/>
      <c r="H4624" s="24"/>
      <c r="I4624" s="57"/>
      <c r="K4624" s="51" t="str">
        <f ca="1">LeaveTracker[[#This Row],[Days]]&amp;" "&amp;LeaveTracker[[#This Row],[Type of Leave]]</f>
        <v xml:space="preserve">0 </v>
      </c>
      <c r="L4624" s="23">
        <f ca="1">NETWORKDAYS(LeaveTracker[[#This Row],[Start Date]],LeaveTracker[[#This Row],[End Date]],lstHolidays)</f>
        <v>0</v>
      </c>
      <c r="M4624" s="27"/>
    </row>
    <row r="4625" spans="4:13" ht="30" customHeight="1" x14ac:dyDescent="0.3">
      <c r="D4625" s="19"/>
      <c r="E4625" s="51" t="str">
        <f>IF(ISBLANK(LeaveTracker[[#This Row],[Employee Name]]),"-----",VLOOKUP(LeaveTracker[[#This Row],[Employee Name]],Employees[[Employee Name]:[Office]],7))</f>
        <v>-----</v>
      </c>
      <c r="F4625" s="51" t="str">
        <f>IF(ISBLANK(LeaveTracker[[#This Row],[Employee Name]]),"-----",VLOOKUP(LeaveTracker[[#This Row],[Employee Name]],Employees[[Employee Name]:[Office]],6))</f>
        <v>-----</v>
      </c>
      <c r="G4625" s="24"/>
      <c r="H4625" s="24"/>
      <c r="I4625" s="57"/>
      <c r="K4625" s="51" t="str">
        <f ca="1">LeaveTracker[[#This Row],[Days]]&amp;" "&amp;LeaveTracker[[#This Row],[Type of Leave]]</f>
        <v xml:space="preserve">0 </v>
      </c>
      <c r="L4625" s="23">
        <f ca="1">NETWORKDAYS(LeaveTracker[[#This Row],[Start Date]],LeaveTracker[[#This Row],[End Date]],lstHolidays)</f>
        <v>0</v>
      </c>
      <c r="M4625" s="27"/>
    </row>
    <row r="4626" spans="4:13" ht="30" customHeight="1" x14ac:dyDescent="0.3">
      <c r="D4626" s="19"/>
      <c r="E4626" s="51" t="str">
        <f>IF(ISBLANK(LeaveTracker[[#This Row],[Employee Name]]),"-----",VLOOKUP(LeaveTracker[[#This Row],[Employee Name]],Employees[[Employee Name]:[Office]],7))</f>
        <v>-----</v>
      </c>
      <c r="F4626" s="51" t="str">
        <f>IF(ISBLANK(LeaveTracker[[#This Row],[Employee Name]]),"-----",VLOOKUP(LeaveTracker[[#This Row],[Employee Name]],Employees[[Employee Name]:[Office]],6))</f>
        <v>-----</v>
      </c>
      <c r="G4626" s="24"/>
      <c r="H4626" s="24"/>
      <c r="I4626" s="57"/>
      <c r="K4626" s="51" t="str">
        <f ca="1">LeaveTracker[[#This Row],[Days]]&amp;" "&amp;LeaveTracker[[#This Row],[Type of Leave]]</f>
        <v xml:space="preserve">0 </v>
      </c>
      <c r="L4626" s="23">
        <f ca="1">NETWORKDAYS(LeaveTracker[[#This Row],[Start Date]],LeaveTracker[[#This Row],[End Date]],lstHolidays)</f>
        <v>0</v>
      </c>
      <c r="M4626" s="27"/>
    </row>
    <row r="4627" spans="4:13" ht="30" customHeight="1" x14ac:dyDescent="0.3">
      <c r="D4627" s="19"/>
      <c r="E4627" s="51" t="str">
        <f>IF(ISBLANK(LeaveTracker[[#This Row],[Employee Name]]),"-----",VLOOKUP(LeaveTracker[[#This Row],[Employee Name]],Employees[[Employee Name]:[Office]],7))</f>
        <v>-----</v>
      </c>
      <c r="F4627" s="51" t="str">
        <f>IF(ISBLANK(LeaveTracker[[#This Row],[Employee Name]]),"-----",VLOOKUP(LeaveTracker[[#This Row],[Employee Name]],Employees[[Employee Name]:[Office]],6))</f>
        <v>-----</v>
      </c>
      <c r="G4627" s="24"/>
      <c r="H4627" s="24"/>
      <c r="I4627" s="57"/>
      <c r="K4627" s="51" t="str">
        <f ca="1">LeaveTracker[[#This Row],[Days]]&amp;" "&amp;LeaveTracker[[#This Row],[Type of Leave]]</f>
        <v xml:space="preserve">0 </v>
      </c>
      <c r="L4627" s="23">
        <f ca="1">NETWORKDAYS(LeaveTracker[[#This Row],[Start Date]],LeaveTracker[[#This Row],[End Date]],lstHolidays)</f>
        <v>0</v>
      </c>
      <c r="M4627" s="27"/>
    </row>
    <row r="4628" spans="4:13" ht="30" customHeight="1" x14ac:dyDescent="0.3">
      <c r="D4628" s="19"/>
      <c r="E4628" s="51" t="str">
        <f>IF(ISBLANK(LeaveTracker[[#This Row],[Employee Name]]),"-----",VLOOKUP(LeaveTracker[[#This Row],[Employee Name]],Employees[[Employee Name]:[Office]],7))</f>
        <v>-----</v>
      </c>
      <c r="F4628" s="51" t="str">
        <f>IF(ISBLANK(LeaveTracker[[#This Row],[Employee Name]]),"-----",VLOOKUP(LeaveTracker[[#This Row],[Employee Name]],Employees[[Employee Name]:[Office]],6))</f>
        <v>-----</v>
      </c>
      <c r="G4628" s="24"/>
      <c r="H4628" s="24"/>
      <c r="I4628" s="57"/>
      <c r="K4628" s="51" t="str">
        <f ca="1">LeaveTracker[[#This Row],[Days]]&amp;" "&amp;LeaveTracker[[#This Row],[Type of Leave]]</f>
        <v xml:space="preserve">0 </v>
      </c>
      <c r="L4628" s="23">
        <f ca="1">NETWORKDAYS(LeaveTracker[[#This Row],[Start Date]],LeaveTracker[[#This Row],[End Date]],lstHolidays)</f>
        <v>0</v>
      </c>
      <c r="M4628" s="27"/>
    </row>
    <row r="4629" spans="4:13" ht="30" customHeight="1" x14ac:dyDescent="0.3">
      <c r="D4629" s="19"/>
      <c r="E4629" s="51" t="str">
        <f>IF(ISBLANK(LeaveTracker[[#This Row],[Employee Name]]),"-----",VLOOKUP(LeaveTracker[[#This Row],[Employee Name]],Employees[[Employee Name]:[Office]],7))</f>
        <v>-----</v>
      </c>
      <c r="F4629" s="51" t="str">
        <f>IF(ISBLANK(LeaveTracker[[#This Row],[Employee Name]]),"-----",VLOOKUP(LeaveTracker[[#This Row],[Employee Name]],Employees[[Employee Name]:[Office]],6))</f>
        <v>-----</v>
      </c>
      <c r="G4629" s="24"/>
      <c r="H4629" s="24"/>
      <c r="I4629" s="57"/>
      <c r="K4629" s="51" t="str">
        <f ca="1">LeaveTracker[[#This Row],[Days]]&amp;" "&amp;LeaveTracker[[#This Row],[Type of Leave]]</f>
        <v xml:space="preserve">0 </v>
      </c>
      <c r="L4629" s="23">
        <f ca="1">NETWORKDAYS(LeaveTracker[[#This Row],[Start Date]],LeaveTracker[[#This Row],[End Date]],lstHolidays)</f>
        <v>0</v>
      </c>
      <c r="M4629" s="27"/>
    </row>
    <row r="4630" spans="4:13" ht="30" customHeight="1" x14ac:dyDescent="0.3">
      <c r="D4630" s="19"/>
      <c r="E4630" s="51" t="str">
        <f>IF(ISBLANK(LeaveTracker[[#This Row],[Employee Name]]),"-----",VLOOKUP(LeaveTracker[[#This Row],[Employee Name]],Employees[[Employee Name]:[Office]],7))</f>
        <v>-----</v>
      </c>
      <c r="F4630" s="51" t="str">
        <f>IF(ISBLANK(LeaveTracker[[#This Row],[Employee Name]]),"-----",VLOOKUP(LeaveTracker[[#This Row],[Employee Name]],Employees[[Employee Name]:[Office]],6))</f>
        <v>-----</v>
      </c>
      <c r="G4630" s="24"/>
      <c r="H4630" s="24"/>
      <c r="I4630" s="57"/>
      <c r="K4630" s="51" t="str">
        <f ca="1">LeaveTracker[[#This Row],[Days]]&amp;" "&amp;LeaveTracker[[#This Row],[Type of Leave]]</f>
        <v xml:space="preserve">0 </v>
      </c>
      <c r="L4630" s="23">
        <f ca="1">NETWORKDAYS(LeaveTracker[[#This Row],[Start Date]],LeaveTracker[[#This Row],[End Date]],lstHolidays)</f>
        <v>0</v>
      </c>
      <c r="M4630" s="27"/>
    </row>
    <row r="4631" spans="4:13" ht="30" customHeight="1" x14ac:dyDescent="0.3">
      <c r="D4631" s="19"/>
      <c r="E4631" s="51" t="str">
        <f>IF(ISBLANK(LeaveTracker[[#This Row],[Employee Name]]),"-----",VLOOKUP(LeaveTracker[[#This Row],[Employee Name]],Employees[[Employee Name]:[Office]],7))</f>
        <v>-----</v>
      </c>
      <c r="F4631" s="51" t="str">
        <f>IF(ISBLANK(LeaveTracker[[#This Row],[Employee Name]]),"-----",VLOOKUP(LeaveTracker[[#This Row],[Employee Name]],Employees[[Employee Name]:[Office]],6))</f>
        <v>-----</v>
      </c>
      <c r="G4631" s="24"/>
      <c r="H4631" s="24"/>
      <c r="I4631" s="57"/>
      <c r="K4631" s="51" t="str">
        <f ca="1">LeaveTracker[[#This Row],[Days]]&amp;" "&amp;LeaveTracker[[#This Row],[Type of Leave]]</f>
        <v xml:space="preserve">0 </v>
      </c>
      <c r="L4631" s="23">
        <f ca="1">NETWORKDAYS(LeaveTracker[[#This Row],[Start Date]],LeaveTracker[[#This Row],[End Date]],lstHolidays)</f>
        <v>0</v>
      </c>
      <c r="M4631" s="27"/>
    </row>
    <row r="4632" spans="4:13" ht="30" customHeight="1" x14ac:dyDescent="0.3">
      <c r="D4632" s="19"/>
      <c r="E4632" s="51" t="str">
        <f>IF(ISBLANK(LeaveTracker[[#This Row],[Employee Name]]),"-----",VLOOKUP(LeaveTracker[[#This Row],[Employee Name]],Employees[[Employee Name]:[Office]],7))</f>
        <v>-----</v>
      </c>
      <c r="F4632" s="51" t="str">
        <f>IF(ISBLANK(LeaveTracker[[#This Row],[Employee Name]]),"-----",VLOOKUP(LeaveTracker[[#This Row],[Employee Name]],Employees[[Employee Name]:[Office]],6))</f>
        <v>-----</v>
      </c>
      <c r="G4632" s="24"/>
      <c r="H4632" s="24"/>
      <c r="I4632" s="57"/>
      <c r="K4632" s="51" t="str">
        <f ca="1">LeaveTracker[[#This Row],[Days]]&amp;" "&amp;LeaveTracker[[#This Row],[Type of Leave]]</f>
        <v xml:space="preserve">0 </v>
      </c>
      <c r="L4632" s="23">
        <f ca="1">NETWORKDAYS(LeaveTracker[[#This Row],[Start Date]],LeaveTracker[[#This Row],[End Date]],lstHolidays)</f>
        <v>0</v>
      </c>
      <c r="M4632" s="27"/>
    </row>
    <row r="4633" spans="4:13" ht="30" customHeight="1" x14ac:dyDescent="0.3">
      <c r="D4633" s="19"/>
      <c r="E4633" s="51" t="str">
        <f>IF(ISBLANK(LeaveTracker[[#This Row],[Employee Name]]),"-----",VLOOKUP(LeaveTracker[[#This Row],[Employee Name]],Employees[[Employee Name]:[Office]],7))</f>
        <v>-----</v>
      </c>
      <c r="F4633" s="51" t="str">
        <f>IF(ISBLANK(LeaveTracker[[#This Row],[Employee Name]]),"-----",VLOOKUP(LeaveTracker[[#This Row],[Employee Name]],Employees[[Employee Name]:[Office]],6))</f>
        <v>-----</v>
      </c>
      <c r="G4633" s="24"/>
      <c r="H4633" s="24"/>
      <c r="I4633" s="57"/>
      <c r="K4633" s="51" t="str">
        <f ca="1">LeaveTracker[[#This Row],[Days]]&amp;" "&amp;LeaveTracker[[#This Row],[Type of Leave]]</f>
        <v xml:space="preserve">0 </v>
      </c>
      <c r="L4633" s="23">
        <f ca="1">NETWORKDAYS(LeaveTracker[[#This Row],[Start Date]],LeaveTracker[[#This Row],[End Date]],lstHolidays)</f>
        <v>0</v>
      </c>
      <c r="M4633" s="27"/>
    </row>
    <row r="4634" spans="4:13" ht="30" customHeight="1" x14ac:dyDescent="0.3">
      <c r="D4634" s="19"/>
      <c r="E4634" s="51" t="str">
        <f>IF(ISBLANK(LeaveTracker[[#This Row],[Employee Name]]),"-----",VLOOKUP(LeaveTracker[[#This Row],[Employee Name]],Employees[[Employee Name]:[Office]],7))</f>
        <v>-----</v>
      </c>
      <c r="F4634" s="51" t="str">
        <f>IF(ISBLANK(LeaveTracker[[#This Row],[Employee Name]]),"-----",VLOOKUP(LeaveTracker[[#This Row],[Employee Name]],Employees[[Employee Name]:[Office]],6))</f>
        <v>-----</v>
      </c>
      <c r="G4634" s="24"/>
      <c r="H4634" s="24"/>
      <c r="I4634" s="57"/>
      <c r="K4634" s="51" t="str">
        <f ca="1">LeaveTracker[[#This Row],[Days]]&amp;" "&amp;LeaveTracker[[#This Row],[Type of Leave]]</f>
        <v xml:space="preserve">0 </v>
      </c>
      <c r="L4634" s="23">
        <f ca="1">NETWORKDAYS(LeaveTracker[[#This Row],[Start Date]],LeaveTracker[[#This Row],[End Date]],lstHolidays)</f>
        <v>0</v>
      </c>
      <c r="M4634" s="27"/>
    </row>
    <row r="4635" spans="4:13" ht="30" customHeight="1" x14ac:dyDescent="0.3">
      <c r="D4635" s="19"/>
      <c r="E4635" s="51" t="str">
        <f>IF(ISBLANK(LeaveTracker[[#This Row],[Employee Name]]),"-----",VLOOKUP(LeaveTracker[[#This Row],[Employee Name]],Employees[[Employee Name]:[Office]],7))</f>
        <v>-----</v>
      </c>
      <c r="F4635" s="51" t="str">
        <f>IF(ISBLANK(LeaveTracker[[#This Row],[Employee Name]]),"-----",VLOOKUP(LeaveTracker[[#This Row],[Employee Name]],Employees[[Employee Name]:[Office]],6))</f>
        <v>-----</v>
      </c>
      <c r="G4635" s="24"/>
      <c r="H4635" s="24"/>
      <c r="I4635" s="57"/>
      <c r="K4635" s="51" t="str">
        <f ca="1">LeaveTracker[[#This Row],[Days]]&amp;" "&amp;LeaveTracker[[#This Row],[Type of Leave]]</f>
        <v xml:space="preserve">0 </v>
      </c>
      <c r="L4635" s="23">
        <f ca="1">NETWORKDAYS(LeaveTracker[[#This Row],[Start Date]],LeaveTracker[[#This Row],[End Date]],lstHolidays)</f>
        <v>0</v>
      </c>
      <c r="M4635" s="27"/>
    </row>
    <row r="4636" spans="4:13" ht="30" customHeight="1" x14ac:dyDescent="0.3">
      <c r="D4636" s="19"/>
      <c r="E4636" s="51" t="str">
        <f>IF(ISBLANK(LeaveTracker[[#This Row],[Employee Name]]),"-----",VLOOKUP(LeaveTracker[[#This Row],[Employee Name]],Employees[[Employee Name]:[Office]],7))</f>
        <v>-----</v>
      </c>
      <c r="F4636" s="51" t="str">
        <f>IF(ISBLANK(LeaveTracker[[#This Row],[Employee Name]]),"-----",VLOOKUP(LeaveTracker[[#This Row],[Employee Name]],Employees[[Employee Name]:[Office]],6))</f>
        <v>-----</v>
      </c>
      <c r="G4636" s="24"/>
      <c r="H4636" s="24"/>
      <c r="I4636" s="57"/>
      <c r="K4636" s="51" t="str">
        <f ca="1">LeaveTracker[[#This Row],[Days]]&amp;" "&amp;LeaveTracker[[#This Row],[Type of Leave]]</f>
        <v xml:space="preserve">0 </v>
      </c>
      <c r="L4636" s="23">
        <f ca="1">NETWORKDAYS(LeaveTracker[[#This Row],[Start Date]],LeaveTracker[[#This Row],[End Date]],lstHolidays)</f>
        <v>0</v>
      </c>
      <c r="M4636" s="27"/>
    </row>
    <row r="4637" spans="4:13" ht="30" customHeight="1" x14ac:dyDescent="0.3">
      <c r="D4637" s="19"/>
      <c r="E4637" s="51" t="str">
        <f>IF(ISBLANK(LeaveTracker[[#This Row],[Employee Name]]),"-----",VLOOKUP(LeaveTracker[[#This Row],[Employee Name]],Employees[[Employee Name]:[Office]],7))</f>
        <v>-----</v>
      </c>
      <c r="F4637" s="51" t="str">
        <f>IF(ISBLANK(LeaveTracker[[#This Row],[Employee Name]]),"-----",VLOOKUP(LeaveTracker[[#This Row],[Employee Name]],Employees[[Employee Name]:[Office]],6))</f>
        <v>-----</v>
      </c>
      <c r="G4637" s="24"/>
      <c r="H4637" s="24"/>
      <c r="I4637" s="57"/>
      <c r="K4637" s="51" t="str">
        <f ca="1">LeaveTracker[[#This Row],[Days]]&amp;" "&amp;LeaveTracker[[#This Row],[Type of Leave]]</f>
        <v xml:space="preserve">0 </v>
      </c>
      <c r="L4637" s="23">
        <f ca="1">NETWORKDAYS(LeaveTracker[[#This Row],[Start Date]],LeaveTracker[[#This Row],[End Date]],lstHolidays)</f>
        <v>0</v>
      </c>
      <c r="M4637" s="27"/>
    </row>
    <row r="4638" spans="4:13" ht="30" customHeight="1" x14ac:dyDescent="0.3">
      <c r="D4638" s="19"/>
      <c r="E4638" s="51" t="str">
        <f>IF(ISBLANK(LeaveTracker[[#This Row],[Employee Name]]),"-----",VLOOKUP(LeaveTracker[[#This Row],[Employee Name]],Employees[[Employee Name]:[Office]],7))</f>
        <v>-----</v>
      </c>
      <c r="F4638" s="51" t="str">
        <f>IF(ISBLANK(LeaveTracker[[#This Row],[Employee Name]]),"-----",VLOOKUP(LeaveTracker[[#This Row],[Employee Name]],Employees[[Employee Name]:[Office]],6))</f>
        <v>-----</v>
      </c>
      <c r="G4638" s="24"/>
      <c r="H4638" s="24"/>
      <c r="I4638" s="57"/>
      <c r="K4638" s="51" t="str">
        <f ca="1">LeaveTracker[[#This Row],[Days]]&amp;" "&amp;LeaveTracker[[#This Row],[Type of Leave]]</f>
        <v xml:space="preserve">0 </v>
      </c>
      <c r="L4638" s="23">
        <f ca="1">NETWORKDAYS(LeaveTracker[[#This Row],[Start Date]],LeaveTracker[[#This Row],[End Date]],lstHolidays)</f>
        <v>0</v>
      </c>
      <c r="M4638" s="27"/>
    </row>
    <row r="4639" spans="4:13" ht="30" customHeight="1" x14ac:dyDescent="0.3">
      <c r="D4639" s="19"/>
      <c r="E4639" s="51" t="str">
        <f>IF(ISBLANK(LeaveTracker[[#This Row],[Employee Name]]),"-----",VLOOKUP(LeaveTracker[[#This Row],[Employee Name]],Employees[[Employee Name]:[Office]],7))</f>
        <v>-----</v>
      </c>
      <c r="F4639" s="51" t="str">
        <f>IF(ISBLANK(LeaveTracker[[#This Row],[Employee Name]]),"-----",VLOOKUP(LeaveTracker[[#This Row],[Employee Name]],Employees[[Employee Name]:[Office]],6))</f>
        <v>-----</v>
      </c>
      <c r="G4639" s="24"/>
      <c r="H4639" s="24"/>
      <c r="I4639" s="57"/>
      <c r="K4639" s="51" t="str">
        <f ca="1">LeaveTracker[[#This Row],[Days]]&amp;" "&amp;LeaveTracker[[#This Row],[Type of Leave]]</f>
        <v xml:space="preserve">0 </v>
      </c>
      <c r="L4639" s="23">
        <f ca="1">NETWORKDAYS(LeaveTracker[[#This Row],[Start Date]],LeaveTracker[[#This Row],[End Date]],lstHolidays)</f>
        <v>0</v>
      </c>
      <c r="M4639" s="27"/>
    </row>
    <row r="4640" spans="4:13" ht="30" customHeight="1" x14ac:dyDescent="0.3">
      <c r="D4640" s="19"/>
      <c r="E4640" s="51" t="str">
        <f>IF(ISBLANK(LeaveTracker[[#This Row],[Employee Name]]),"-----",VLOOKUP(LeaveTracker[[#This Row],[Employee Name]],Employees[[Employee Name]:[Office]],7))</f>
        <v>-----</v>
      </c>
      <c r="F4640" s="51" t="str">
        <f>IF(ISBLANK(LeaveTracker[[#This Row],[Employee Name]]),"-----",VLOOKUP(LeaveTracker[[#This Row],[Employee Name]],Employees[[Employee Name]:[Office]],6))</f>
        <v>-----</v>
      </c>
      <c r="G4640" s="24"/>
      <c r="H4640" s="24"/>
      <c r="I4640" s="57"/>
      <c r="K4640" s="51" t="str">
        <f ca="1">LeaveTracker[[#This Row],[Days]]&amp;" "&amp;LeaveTracker[[#This Row],[Type of Leave]]</f>
        <v xml:space="preserve">0 </v>
      </c>
      <c r="L4640" s="23">
        <f ca="1">NETWORKDAYS(LeaveTracker[[#This Row],[Start Date]],LeaveTracker[[#This Row],[End Date]],lstHolidays)</f>
        <v>0</v>
      </c>
      <c r="M4640" s="27"/>
    </row>
    <row r="4641" spans="4:13" ht="30" customHeight="1" x14ac:dyDescent="0.3">
      <c r="D4641" s="19"/>
      <c r="E4641" s="51" t="str">
        <f>IF(ISBLANK(LeaveTracker[[#This Row],[Employee Name]]),"-----",VLOOKUP(LeaveTracker[[#This Row],[Employee Name]],Employees[[Employee Name]:[Office]],7))</f>
        <v>-----</v>
      </c>
      <c r="F4641" s="51" t="str">
        <f>IF(ISBLANK(LeaveTracker[[#This Row],[Employee Name]]),"-----",VLOOKUP(LeaveTracker[[#This Row],[Employee Name]],Employees[[Employee Name]:[Office]],6))</f>
        <v>-----</v>
      </c>
      <c r="G4641" s="24"/>
      <c r="H4641" s="24"/>
      <c r="I4641" s="57"/>
      <c r="K4641" s="51" t="str">
        <f ca="1">LeaveTracker[[#This Row],[Days]]&amp;" "&amp;LeaveTracker[[#This Row],[Type of Leave]]</f>
        <v xml:space="preserve">0 </v>
      </c>
      <c r="L4641" s="23">
        <f ca="1">NETWORKDAYS(LeaveTracker[[#This Row],[Start Date]],LeaveTracker[[#This Row],[End Date]],lstHolidays)</f>
        <v>0</v>
      </c>
      <c r="M4641" s="27"/>
    </row>
    <row r="4642" spans="4:13" ht="30" customHeight="1" x14ac:dyDescent="0.3">
      <c r="D4642" s="19"/>
      <c r="E4642" s="51" t="str">
        <f>IF(ISBLANK(LeaveTracker[[#This Row],[Employee Name]]),"-----",VLOOKUP(LeaveTracker[[#This Row],[Employee Name]],Employees[[Employee Name]:[Office]],7))</f>
        <v>-----</v>
      </c>
      <c r="F4642" s="51" t="str">
        <f>IF(ISBLANK(LeaveTracker[[#This Row],[Employee Name]]),"-----",VLOOKUP(LeaveTracker[[#This Row],[Employee Name]],Employees[[Employee Name]:[Office]],6))</f>
        <v>-----</v>
      </c>
      <c r="G4642" s="24"/>
      <c r="H4642" s="24"/>
      <c r="I4642" s="57"/>
      <c r="K4642" s="51" t="str">
        <f ca="1">LeaveTracker[[#This Row],[Days]]&amp;" "&amp;LeaveTracker[[#This Row],[Type of Leave]]</f>
        <v xml:space="preserve">0 </v>
      </c>
      <c r="L4642" s="23">
        <f ca="1">NETWORKDAYS(LeaveTracker[[#This Row],[Start Date]],LeaveTracker[[#This Row],[End Date]],lstHolidays)</f>
        <v>0</v>
      </c>
      <c r="M4642" s="27"/>
    </row>
    <row r="4643" spans="4:13" ht="30" customHeight="1" x14ac:dyDescent="0.3">
      <c r="D4643" s="19"/>
      <c r="E4643" s="51" t="str">
        <f>IF(ISBLANK(LeaveTracker[[#This Row],[Employee Name]]),"-----",VLOOKUP(LeaveTracker[[#This Row],[Employee Name]],Employees[[Employee Name]:[Office]],7))</f>
        <v>-----</v>
      </c>
      <c r="F4643" s="51" t="str">
        <f>IF(ISBLANK(LeaveTracker[[#This Row],[Employee Name]]),"-----",VLOOKUP(LeaveTracker[[#This Row],[Employee Name]],Employees[[Employee Name]:[Office]],6))</f>
        <v>-----</v>
      </c>
      <c r="G4643" s="24"/>
      <c r="H4643" s="24"/>
      <c r="I4643" s="57"/>
      <c r="K4643" s="51" t="str">
        <f ca="1">LeaveTracker[[#This Row],[Days]]&amp;" "&amp;LeaveTracker[[#This Row],[Type of Leave]]</f>
        <v xml:space="preserve">0 </v>
      </c>
      <c r="L4643" s="23">
        <f ca="1">NETWORKDAYS(LeaveTracker[[#This Row],[Start Date]],LeaveTracker[[#This Row],[End Date]],lstHolidays)</f>
        <v>0</v>
      </c>
      <c r="M4643" s="27"/>
    </row>
    <row r="4644" spans="4:13" ht="30" customHeight="1" x14ac:dyDescent="0.3">
      <c r="D4644" s="19"/>
      <c r="E4644" s="51" t="str">
        <f>IF(ISBLANK(LeaveTracker[[#This Row],[Employee Name]]),"-----",VLOOKUP(LeaveTracker[[#This Row],[Employee Name]],Employees[[Employee Name]:[Office]],7))</f>
        <v>-----</v>
      </c>
      <c r="F4644" s="51" t="str">
        <f>IF(ISBLANK(LeaveTracker[[#This Row],[Employee Name]]),"-----",VLOOKUP(LeaveTracker[[#This Row],[Employee Name]],Employees[[Employee Name]:[Office]],6))</f>
        <v>-----</v>
      </c>
      <c r="G4644" s="24"/>
      <c r="H4644" s="24"/>
      <c r="I4644" s="57"/>
      <c r="K4644" s="51" t="str">
        <f ca="1">LeaveTracker[[#This Row],[Days]]&amp;" "&amp;LeaveTracker[[#This Row],[Type of Leave]]</f>
        <v xml:space="preserve">0 </v>
      </c>
      <c r="L4644" s="23">
        <f ca="1">NETWORKDAYS(LeaveTracker[[#This Row],[Start Date]],LeaveTracker[[#This Row],[End Date]],lstHolidays)</f>
        <v>0</v>
      </c>
      <c r="M4644" s="27"/>
    </row>
    <row r="4645" spans="4:13" ht="30" customHeight="1" x14ac:dyDescent="0.3">
      <c r="D4645" s="19"/>
      <c r="E4645" s="51" t="str">
        <f>IF(ISBLANK(LeaveTracker[[#This Row],[Employee Name]]),"-----",VLOOKUP(LeaveTracker[[#This Row],[Employee Name]],Employees[[Employee Name]:[Office]],7))</f>
        <v>-----</v>
      </c>
      <c r="F4645" s="51" t="str">
        <f>IF(ISBLANK(LeaveTracker[[#This Row],[Employee Name]]),"-----",VLOOKUP(LeaveTracker[[#This Row],[Employee Name]],Employees[[Employee Name]:[Office]],6))</f>
        <v>-----</v>
      </c>
      <c r="G4645" s="24"/>
      <c r="H4645" s="24"/>
      <c r="I4645" s="57"/>
      <c r="K4645" s="51" t="str">
        <f ca="1">LeaveTracker[[#This Row],[Days]]&amp;" "&amp;LeaveTracker[[#This Row],[Type of Leave]]</f>
        <v xml:space="preserve">0 </v>
      </c>
      <c r="L4645" s="23">
        <f ca="1">NETWORKDAYS(LeaveTracker[[#This Row],[Start Date]],LeaveTracker[[#This Row],[End Date]],lstHolidays)</f>
        <v>0</v>
      </c>
      <c r="M4645" s="27"/>
    </row>
    <row r="4646" spans="4:13" ht="30" customHeight="1" x14ac:dyDescent="0.3">
      <c r="D4646" s="19"/>
      <c r="E4646" s="51" t="str">
        <f>IF(ISBLANK(LeaveTracker[[#This Row],[Employee Name]]),"-----",VLOOKUP(LeaveTracker[[#This Row],[Employee Name]],Employees[[Employee Name]:[Office]],7))</f>
        <v>-----</v>
      </c>
      <c r="F4646" s="51" t="str">
        <f>IF(ISBLANK(LeaveTracker[[#This Row],[Employee Name]]),"-----",VLOOKUP(LeaveTracker[[#This Row],[Employee Name]],Employees[[Employee Name]:[Office]],6))</f>
        <v>-----</v>
      </c>
      <c r="G4646" s="24"/>
      <c r="H4646" s="24"/>
      <c r="I4646" s="57"/>
      <c r="K4646" s="51" t="str">
        <f ca="1">LeaveTracker[[#This Row],[Days]]&amp;" "&amp;LeaveTracker[[#This Row],[Type of Leave]]</f>
        <v xml:space="preserve">0 </v>
      </c>
      <c r="L4646" s="23">
        <f ca="1">NETWORKDAYS(LeaveTracker[[#This Row],[Start Date]],LeaveTracker[[#This Row],[End Date]],lstHolidays)</f>
        <v>0</v>
      </c>
      <c r="M4646" s="27"/>
    </row>
    <row r="4647" spans="4:13" ht="30" customHeight="1" x14ac:dyDescent="0.3">
      <c r="D4647" s="19"/>
      <c r="E4647" s="19" t="str">
        <f>IF(ISBLANK(LeaveTracker[[#This Row],[Employee Name]]),"-----",VLOOKUP(LeaveTracker[[#This Row],[Employee Name]],Employees[[Employee Name]:[Office]],7))</f>
        <v>-----</v>
      </c>
      <c r="F4647" s="19" t="str">
        <f>IF(ISBLANK(LeaveTracker[[#This Row],[Employee Name]]),"-----",VLOOKUP(LeaveTracker[[#This Row],[Employee Name]],Employees[[Employee Name]:[Office]],6))</f>
        <v>-----</v>
      </c>
      <c r="G4647" s="24"/>
      <c r="H4647" s="24"/>
      <c r="I4647" s="57"/>
      <c r="K4647" s="64" t="str">
        <f ca="1">LeaveTracker[[#This Row],[Days]]&amp;" "&amp;LeaveTracker[[#This Row],[Type of Leave]]</f>
        <v xml:space="preserve">0 </v>
      </c>
      <c r="L4647" s="23">
        <f ca="1">NETWORKDAYS(LeaveTracker[[#This Row],[Start Date]],LeaveTracker[[#This Row],[End Date]],lstHolidays)</f>
        <v>0</v>
      </c>
      <c r="M4647" s="27"/>
    </row>
    <row r="4648" spans="4:13" ht="30" customHeight="1" x14ac:dyDescent="0.3">
      <c r="D4648" s="19"/>
      <c r="E4648" s="19" t="str">
        <f>IF(ISBLANK(LeaveTracker[[#This Row],[Employee Name]]),"-----",VLOOKUP(LeaveTracker[[#This Row],[Employee Name]],Employees[[Employee Name]:[Office]],7))</f>
        <v>-----</v>
      </c>
      <c r="F4648" s="19" t="str">
        <f>IF(ISBLANK(LeaveTracker[[#This Row],[Employee Name]]),"-----",VLOOKUP(LeaveTracker[[#This Row],[Employee Name]],Employees[[Employee Name]:[Office]],6))</f>
        <v>-----</v>
      </c>
      <c r="G4648" s="24"/>
      <c r="H4648" s="24"/>
      <c r="I4648" s="57"/>
      <c r="K4648" s="64" t="str">
        <f ca="1">LeaveTracker[[#This Row],[Days]]&amp;" "&amp;LeaveTracker[[#This Row],[Type of Leave]]</f>
        <v xml:space="preserve">0 </v>
      </c>
      <c r="L4648" s="23">
        <f ca="1">NETWORKDAYS(LeaveTracker[[#This Row],[Start Date]],LeaveTracker[[#This Row],[End Date]],lstHolidays)</f>
        <v>0</v>
      </c>
      <c r="M4648" s="27"/>
    </row>
    <row r="4649" spans="4:13" ht="30" customHeight="1" x14ac:dyDescent="0.3">
      <c r="D4649" s="19"/>
      <c r="E4649" s="19" t="str">
        <f>IF(ISBLANK(LeaveTracker[[#This Row],[Employee Name]]),"-----",VLOOKUP(LeaveTracker[[#This Row],[Employee Name]],Employees[[Employee Name]:[Office]],7))</f>
        <v>-----</v>
      </c>
      <c r="F4649" s="19" t="str">
        <f>IF(ISBLANK(LeaveTracker[[#This Row],[Employee Name]]),"-----",VLOOKUP(LeaveTracker[[#This Row],[Employee Name]],Employees[[Employee Name]:[Office]],6))</f>
        <v>-----</v>
      </c>
      <c r="G4649" s="24"/>
      <c r="H4649" s="24"/>
      <c r="I4649" s="57"/>
      <c r="K4649" s="64" t="str">
        <f ca="1">LeaveTracker[[#This Row],[Days]]&amp;" "&amp;LeaveTracker[[#This Row],[Type of Leave]]</f>
        <v xml:space="preserve">0 </v>
      </c>
      <c r="L4649" s="23">
        <f ca="1">NETWORKDAYS(LeaveTracker[[#This Row],[Start Date]],LeaveTracker[[#This Row],[End Date]],lstHolidays)</f>
        <v>0</v>
      </c>
      <c r="M4649" s="27"/>
    </row>
    <row r="4650" spans="4:13" ht="30" customHeight="1" x14ac:dyDescent="0.3">
      <c r="D4650" s="19"/>
      <c r="E4650" s="19" t="str">
        <f>IF(ISBLANK(LeaveTracker[[#This Row],[Employee Name]]),"-----",VLOOKUP(LeaveTracker[[#This Row],[Employee Name]],Employees[[Employee Name]:[Office]],7))</f>
        <v>-----</v>
      </c>
      <c r="F4650" s="19" t="str">
        <f>IF(ISBLANK(LeaveTracker[[#This Row],[Employee Name]]),"-----",VLOOKUP(LeaveTracker[[#This Row],[Employee Name]],Employees[[Employee Name]:[Office]],6))</f>
        <v>-----</v>
      </c>
      <c r="G4650" s="24"/>
      <c r="H4650" s="24"/>
      <c r="I4650" s="57"/>
      <c r="K4650" s="64" t="str">
        <f ca="1">LeaveTracker[[#This Row],[Days]]&amp;" "&amp;LeaveTracker[[#This Row],[Type of Leave]]</f>
        <v xml:space="preserve">0 </v>
      </c>
      <c r="L4650" s="23">
        <f ca="1">NETWORKDAYS(LeaveTracker[[#This Row],[Start Date]],LeaveTracker[[#This Row],[End Date]],lstHolidays)</f>
        <v>0</v>
      </c>
      <c r="M4650" s="27"/>
    </row>
    <row r="4651" spans="4:13" ht="30" customHeight="1" x14ac:dyDescent="0.3">
      <c r="D4651" s="19"/>
      <c r="E4651" s="19" t="str">
        <f>IF(ISBLANK(LeaveTracker[[#This Row],[Employee Name]]),"-----",VLOOKUP(LeaveTracker[[#This Row],[Employee Name]],Employees[[Employee Name]:[Office]],7))</f>
        <v>-----</v>
      </c>
      <c r="F4651" s="19" t="str">
        <f>IF(ISBLANK(LeaveTracker[[#This Row],[Employee Name]]),"-----",VLOOKUP(LeaveTracker[[#This Row],[Employee Name]],Employees[[Employee Name]:[Office]],6))</f>
        <v>-----</v>
      </c>
      <c r="G4651" s="24"/>
      <c r="H4651" s="24"/>
      <c r="I4651" s="57"/>
      <c r="K4651" s="64" t="str">
        <f ca="1">LeaveTracker[[#This Row],[Days]]&amp;" "&amp;LeaveTracker[[#This Row],[Type of Leave]]</f>
        <v xml:space="preserve">0 </v>
      </c>
      <c r="L4651" s="23">
        <f ca="1">NETWORKDAYS(LeaveTracker[[#This Row],[Start Date]],LeaveTracker[[#This Row],[End Date]],lstHolidays)</f>
        <v>0</v>
      </c>
      <c r="M4651" s="27"/>
    </row>
    <row r="4652" spans="4:13" ht="30" customHeight="1" x14ac:dyDescent="0.3">
      <c r="D4652" s="19"/>
      <c r="E4652" s="19" t="str">
        <f>IF(ISBLANK(LeaveTracker[[#This Row],[Employee Name]]),"-----",VLOOKUP(LeaveTracker[[#This Row],[Employee Name]],Employees[[Employee Name]:[Office]],7))</f>
        <v>-----</v>
      </c>
      <c r="F4652" s="19" t="str">
        <f>IF(ISBLANK(LeaveTracker[[#This Row],[Employee Name]]),"-----",VLOOKUP(LeaveTracker[[#This Row],[Employee Name]],Employees[[Employee Name]:[Office]],6))</f>
        <v>-----</v>
      </c>
      <c r="G4652" s="24"/>
      <c r="H4652" s="24"/>
      <c r="I4652" s="57"/>
      <c r="K4652" s="64" t="str">
        <f ca="1">LeaveTracker[[#This Row],[Days]]&amp;" "&amp;LeaveTracker[[#This Row],[Type of Leave]]</f>
        <v xml:space="preserve">0 </v>
      </c>
      <c r="L4652" s="23">
        <f ca="1">NETWORKDAYS(LeaveTracker[[#This Row],[Start Date]],LeaveTracker[[#This Row],[End Date]],lstHolidays)</f>
        <v>0</v>
      </c>
      <c r="M4652" s="27"/>
    </row>
    <row r="4653" spans="4:13" ht="30" customHeight="1" x14ac:dyDescent="0.3">
      <c r="D4653" s="19"/>
      <c r="E4653" s="19" t="str">
        <f>IF(ISBLANK(LeaveTracker[[#This Row],[Employee Name]]),"-----",VLOOKUP(LeaveTracker[[#This Row],[Employee Name]],Employees[[Employee Name]:[Office]],7))</f>
        <v>-----</v>
      </c>
      <c r="F4653" s="19" t="str">
        <f>IF(ISBLANK(LeaveTracker[[#This Row],[Employee Name]]),"-----",VLOOKUP(LeaveTracker[[#This Row],[Employee Name]],Employees[[Employee Name]:[Office]],6))</f>
        <v>-----</v>
      </c>
      <c r="G4653" s="24"/>
      <c r="H4653" s="24"/>
      <c r="I4653" s="57"/>
      <c r="K4653" s="64" t="str">
        <f ca="1">LeaveTracker[[#This Row],[Days]]&amp;" "&amp;LeaveTracker[[#This Row],[Type of Leave]]</f>
        <v xml:space="preserve">0 </v>
      </c>
      <c r="L4653" s="23">
        <f ca="1">NETWORKDAYS(LeaveTracker[[#This Row],[Start Date]],LeaveTracker[[#This Row],[End Date]],lstHolidays)</f>
        <v>0</v>
      </c>
      <c r="M4653" s="27"/>
    </row>
    <row r="4654" spans="4:13" ht="30" customHeight="1" x14ac:dyDescent="0.3">
      <c r="D4654" s="19"/>
      <c r="E4654" s="19" t="str">
        <f>IF(ISBLANK(LeaveTracker[[#This Row],[Employee Name]]),"-----",VLOOKUP(LeaveTracker[[#This Row],[Employee Name]],Employees[[Employee Name]:[Office]],7))</f>
        <v>-----</v>
      </c>
      <c r="F4654" s="19" t="str">
        <f>IF(ISBLANK(LeaveTracker[[#This Row],[Employee Name]]),"-----",VLOOKUP(LeaveTracker[[#This Row],[Employee Name]],Employees[[Employee Name]:[Office]],6))</f>
        <v>-----</v>
      </c>
      <c r="G4654" s="24"/>
      <c r="H4654" s="24"/>
      <c r="I4654" s="57"/>
      <c r="K4654" s="64" t="str">
        <f ca="1">LeaveTracker[[#This Row],[Days]]&amp;" "&amp;LeaveTracker[[#This Row],[Type of Leave]]</f>
        <v xml:space="preserve">0 </v>
      </c>
      <c r="L4654" s="23">
        <f ca="1">NETWORKDAYS(LeaveTracker[[#This Row],[Start Date]],LeaveTracker[[#This Row],[End Date]],lstHolidays)</f>
        <v>0</v>
      </c>
      <c r="M4654" s="27"/>
    </row>
    <row r="4655" spans="4:13" ht="30" customHeight="1" x14ac:dyDescent="0.3">
      <c r="D4655" s="19"/>
      <c r="E4655" s="19" t="str">
        <f>IF(ISBLANK(LeaveTracker[[#This Row],[Employee Name]]),"-----",VLOOKUP(LeaveTracker[[#This Row],[Employee Name]],Employees[[Employee Name]:[Office]],7))</f>
        <v>-----</v>
      </c>
      <c r="F4655" s="19" t="str">
        <f>IF(ISBLANK(LeaveTracker[[#This Row],[Employee Name]]),"-----",VLOOKUP(LeaveTracker[[#This Row],[Employee Name]],Employees[[Employee Name]:[Office]],6))</f>
        <v>-----</v>
      </c>
      <c r="G4655" s="24"/>
      <c r="H4655" s="24"/>
      <c r="I4655" s="57"/>
      <c r="K4655" s="64" t="str">
        <f ca="1">LeaveTracker[[#This Row],[Days]]&amp;" "&amp;LeaveTracker[[#This Row],[Type of Leave]]</f>
        <v xml:space="preserve">0 </v>
      </c>
      <c r="L4655" s="23">
        <f ca="1">NETWORKDAYS(LeaveTracker[[#This Row],[Start Date]],LeaveTracker[[#This Row],[End Date]],lstHolidays)</f>
        <v>0</v>
      </c>
      <c r="M4655" s="27"/>
    </row>
    <row r="4656" spans="4:13" ht="30" customHeight="1" x14ac:dyDescent="0.3">
      <c r="D4656" s="19"/>
      <c r="E4656" s="19" t="str">
        <f>IF(ISBLANK(LeaveTracker[[#This Row],[Employee Name]]),"-----",VLOOKUP(LeaveTracker[[#This Row],[Employee Name]],Employees[[Employee Name]:[Office]],7))</f>
        <v>-----</v>
      </c>
      <c r="F4656" s="19" t="str">
        <f>IF(ISBLANK(LeaveTracker[[#This Row],[Employee Name]]),"-----",VLOOKUP(LeaveTracker[[#This Row],[Employee Name]],Employees[[Employee Name]:[Office]],6))</f>
        <v>-----</v>
      </c>
      <c r="G4656" s="24"/>
      <c r="H4656" s="24"/>
      <c r="I4656" s="57"/>
      <c r="K4656" s="64" t="str">
        <f ca="1">LeaveTracker[[#This Row],[Days]]&amp;" "&amp;LeaveTracker[[#This Row],[Type of Leave]]</f>
        <v xml:space="preserve">0 </v>
      </c>
      <c r="L4656" s="23">
        <f ca="1">NETWORKDAYS(LeaveTracker[[#This Row],[Start Date]],LeaveTracker[[#This Row],[End Date]],lstHolidays)</f>
        <v>0</v>
      </c>
      <c r="M4656" s="27"/>
    </row>
    <row r="4657" spans="4:13" ht="30" customHeight="1" x14ac:dyDescent="0.3">
      <c r="D4657" s="19"/>
      <c r="E4657" s="19" t="str">
        <f>IF(ISBLANK(LeaveTracker[[#This Row],[Employee Name]]),"-----",VLOOKUP(LeaveTracker[[#This Row],[Employee Name]],Employees[[Employee Name]:[Office]],7))</f>
        <v>-----</v>
      </c>
      <c r="F4657" s="19" t="str">
        <f>IF(ISBLANK(LeaveTracker[[#This Row],[Employee Name]]),"-----",VLOOKUP(LeaveTracker[[#This Row],[Employee Name]],Employees[[Employee Name]:[Office]],6))</f>
        <v>-----</v>
      </c>
      <c r="G4657" s="24"/>
      <c r="H4657" s="24"/>
      <c r="I4657" s="57"/>
      <c r="K4657" s="64" t="str">
        <f ca="1">LeaveTracker[[#This Row],[Days]]&amp;" "&amp;LeaveTracker[[#This Row],[Type of Leave]]</f>
        <v xml:space="preserve">0 </v>
      </c>
      <c r="L4657" s="23">
        <f ca="1">NETWORKDAYS(LeaveTracker[[#This Row],[Start Date]],LeaveTracker[[#This Row],[End Date]],lstHolidays)</f>
        <v>0</v>
      </c>
      <c r="M4657" s="27"/>
    </row>
    <row r="4658" spans="4:13" ht="30" customHeight="1" x14ac:dyDescent="0.3">
      <c r="D4658" s="19"/>
      <c r="E4658" s="19" t="str">
        <f>IF(ISBLANK(LeaveTracker[[#This Row],[Employee Name]]),"-----",VLOOKUP(LeaveTracker[[#This Row],[Employee Name]],Employees[[Employee Name]:[Office]],7))</f>
        <v>-----</v>
      </c>
      <c r="F4658" s="19" t="str">
        <f>IF(ISBLANK(LeaveTracker[[#This Row],[Employee Name]]),"-----",VLOOKUP(LeaveTracker[[#This Row],[Employee Name]],Employees[[Employee Name]:[Office]],6))</f>
        <v>-----</v>
      </c>
      <c r="G4658" s="24"/>
      <c r="H4658" s="24"/>
      <c r="I4658" s="57"/>
      <c r="K4658" s="64" t="str">
        <f ca="1">LeaveTracker[[#This Row],[Days]]&amp;" "&amp;LeaveTracker[[#This Row],[Type of Leave]]</f>
        <v xml:space="preserve">0 </v>
      </c>
      <c r="L4658" s="23">
        <f ca="1">NETWORKDAYS(LeaveTracker[[#This Row],[Start Date]],LeaveTracker[[#This Row],[End Date]],lstHolidays)</f>
        <v>0</v>
      </c>
      <c r="M4658" s="27"/>
    </row>
    <row r="4659" spans="4:13" ht="30" customHeight="1" x14ac:dyDescent="0.3">
      <c r="D4659" s="19"/>
      <c r="E4659" s="19" t="str">
        <f>IF(ISBLANK(LeaveTracker[[#This Row],[Employee Name]]),"-----",VLOOKUP(LeaveTracker[[#This Row],[Employee Name]],Employees[[Employee Name]:[Office]],7))</f>
        <v>-----</v>
      </c>
      <c r="F4659" s="19" t="str">
        <f>IF(ISBLANK(LeaveTracker[[#This Row],[Employee Name]]),"-----",VLOOKUP(LeaveTracker[[#This Row],[Employee Name]],Employees[[Employee Name]:[Office]],6))</f>
        <v>-----</v>
      </c>
      <c r="G4659" s="24"/>
      <c r="H4659" s="24"/>
      <c r="I4659" s="57"/>
      <c r="K4659" s="64" t="str">
        <f ca="1">LeaveTracker[[#This Row],[Days]]&amp;" "&amp;LeaveTracker[[#This Row],[Type of Leave]]</f>
        <v xml:space="preserve">0 </v>
      </c>
      <c r="L4659" s="23">
        <f ca="1">NETWORKDAYS(LeaveTracker[[#This Row],[Start Date]],LeaveTracker[[#This Row],[End Date]],lstHolidays)</f>
        <v>0</v>
      </c>
      <c r="M4659" s="27"/>
    </row>
    <row r="4660" spans="4:13" ht="30" customHeight="1" x14ac:dyDescent="0.3">
      <c r="D4660" s="19"/>
      <c r="E4660" s="19" t="str">
        <f>IF(ISBLANK(LeaveTracker[[#This Row],[Employee Name]]),"-----",VLOOKUP(LeaveTracker[[#This Row],[Employee Name]],Employees[[Employee Name]:[Office]],7))</f>
        <v>-----</v>
      </c>
      <c r="F4660" s="19" t="str">
        <f>IF(ISBLANK(LeaveTracker[[#This Row],[Employee Name]]),"-----",VLOOKUP(LeaveTracker[[#This Row],[Employee Name]],Employees[[Employee Name]:[Office]],6))</f>
        <v>-----</v>
      </c>
      <c r="G4660" s="24"/>
      <c r="H4660" s="24"/>
      <c r="I4660" s="57"/>
      <c r="K4660" s="64" t="str">
        <f ca="1">LeaveTracker[[#This Row],[Days]]&amp;" "&amp;LeaveTracker[[#This Row],[Type of Leave]]</f>
        <v xml:space="preserve">0 </v>
      </c>
      <c r="L4660" s="23">
        <f ca="1">NETWORKDAYS(LeaveTracker[[#This Row],[Start Date]],LeaveTracker[[#This Row],[End Date]],lstHolidays)</f>
        <v>0</v>
      </c>
      <c r="M4660" s="27"/>
    </row>
    <row r="4661" spans="4:13" ht="30" customHeight="1" x14ac:dyDescent="0.3">
      <c r="D4661" s="19"/>
      <c r="E4661" s="19" t="str">
        <f>IF(ISBLANK(LeaveTracker[[#This Row],[Employee Name]]),"-----",VLOOKUP(LeaveTracker[[#This Row],[Employee Name]],Employees[[Employee Name]:[Office]],7))</f>
        <v>-----</v>
      </c>
      <c r="F4661" s="19" t="str">
        <f>IF(ISBLANK(LeaveTracker[[#This Row],[Employee Name]]),"-----",VLOOKUP(LeaveTracker[[#This Row],[Employee Name]],Employees[[Employee Name]:[Office]],6))</f>
        <v>-----</v>
      </c>
      <c r="G4661" s="24"/>
      <c r="H4661" s="24"/>
      <c r="I4661" s="57"/>
      <c r="K4661" s="64" t="str">
        <f ca="1">LeaveTracker[[#This Row],[Days]]&amp;" "&amp;LeaveTracker[[#This Row],[Type of Leave]]</f>
        <v xml:space="preserve">0 </v>
      </c>
      <c r="L4661" s="23">
        <f ca="1">NETWORKDAYS(LeaveTracker[[#This Row],[Start Date]],LeaveTracker[[#This Row],[End Date]],lstHolidays)</f>
        <v>0</v>
      </c>
      <c r="M4661" s="27"/>
    </row>
    <row r="4662" spans="4:13" ht="30" customHeight="1" x14ac:dyDescent="0.3">
      <c r="D4662" s="19"/>
      <c r="E4662" s="19" t="str">
        <f>IF(ISBLANK(LeaveTracker[[#This Row],[Employee Name]]),"-----",VLOOKUP(LeaveTracker[[#This Row],[Employee Name]],Employees[[Employee Name]:[Office]],7))</f>
        <v>-----</v>
      </c>
      <c r="F4662" s="19" t="str">
        <f>IF(ISBLANK(LeaveTracker[[#This Row],[Employee Name]]),"-----",VLOOKUP(LeaveTracker[[#This Row],[Employee Name]],Employees[[Employee Name]:[Office]],6))</f>
        <v>-----</v>
      </c>
      <c r="G4662" s="24"/>
      <c r="H4662" s="24"/>
      <c r="I4662" s="57"/>
      <c r="K4662" s="64" t="str">
        <f ca="1">LeaveTracker[[#This Row],[Days]]&amp;" "&amp;LeaveTracker[[#This Row],[Type of Leave]]</f>
        <v xml:space="preserve">0 </v>
      </c>
      <c r="L4662" s="23">
        <f ca="1">NETWORKDAYS(LeaveTracker[[#This Row],[Start Date]],LeaveTracker[[#This Row],[End Date]],lstHolidays)</f>
        <v>0</v>
      </c>
      <c r="M4662" s="27"/>
    </row>
    <row r="4663" spans="4:13" ht="30" customHeight="1" x14ac:dyDescent="0.3">
      <c r="D4663" s="19"/>
      <c r="E4663" s="19" t="str">
        <f>IF(ISBLANK(LeaveTracker[[#This Row],[Employee Name]]),"-----",VLOOKUP(LeaveTracker[[#This Row],[Employee Name]],Employees[[Employee Name]:[Office]],7))</f>
        <v>-----</v>
      </c>
      <c r="F4663" s="19" t="str">
        <f>IF(ISBLANK(LeaveTracker[[#This Row],[Employee Name]]),"-----",VLOOKUP(LeaveTracker[[#This Row],[Employee Name]],Employees[[Employee Name]:[Office]],6))</f>
        <v>-----</v>
      </c>
      <c r="G4663" s="24"/>
      <c r="H4663" s="24"/>
      <c r="I4663" s="57"/>
      <c r="K4663" s="64" t="str">
        <f ca="1">LeaveTracker[[#This Row],[Days]]&amp;" "&amp;LeaveTracker[[#This Row],[Type of Leave]]</f>
        <v xml:space="preserve">0 </v>
      </c>
      <c r="L4663" s="23">
        <f ca="1">NETWORKDAYS(LeaveTracker[[#This Row],[Start Date]],LeaveTracker[[#This Row],[End Date]],lstHolidays)</f>
        <v>0</v>
      </c>
      <c r="M4663" s="27"/>
    </row>
    <row r="4664" spans="4:13" ht="30" customHeight="1" x14ac:dyDescent="0.3">
      <c r="D4664" s="19"/>
      <c r="E4664" s="19" t="str">
        <f>IF(ISBLANK(LeaveTracker[[#This Row],[Employee Name]]),"-----",VLOOKUP(LeaveTracker[[#This Row],[Employee Name]],Employees[[Employee Name]:[Office]],7))</f>
        <v>-----</v>
      </c>
      <c r="F4664" s="19" t="str">
        <f>IF(ISBLANK(LeaveTracker[[#This Row],[Employee Name]]),"-----",VLOOKUP(LeaveTracker[[#This Row],[Employee Name]],Employees[[Employee Name]:[Office]],6))</f>
        <v>-----</v>
      </c>
      <c r="G4664" s="24"/>
      <c r="H4664" s="24"/>
      <c r="I4664" s="57"/>
      <c r="K4664" s="64" t="str">
        <f ca="1">LeaveTracker[[#This Row],[Days]]&amp;" "&amp;LeaveTracker[[#This Row],[Type of Leave]]</f>
        <v xml:space="preserve">0 </v>
      </c>
      <c r="L4664" s="23">
        <f ca="1">NETWORKDAYS(LeaveTracker[[#This Row],[Start Date]],LeaveTracker[[#This Row],[End Date]],lstHolidays)</f>
        <v>0</v>
      </c>
      <c r="M4664" s="27"/>
    </row>
    <row r="4665" spans="4:13" ht="30" customHeight="1" x14ac:dyDescent="0.3">
      <c r="D4665" s="19"/>
      <c r="E4665" s="19" t="str">
        <f>IF(ISBLANK(LeaveTracker[[#This Row],[Employee Name]]),"-----",VLOOKUP(LeaveTracker[[#This Row],[Employee Name]],Employees[[Employee Name]:[Office]],7))</f>
        <v>-----</v>
      </c>
      <c r="F4665" s="19" t="str">
        <f>IF(ISBLANK(LeaveTracker[[#This Row],[Employee Name]]),"-----",VLOOKUP(LeaveTracker[[#This Row],[Employee Name]],Employees[[Employee Name]:[Office]],6))</f>
        <v>-----</v>
      </c>
      <c r="G4665" s="24"/>
      <c r="H4665" s="24"/>
      <c r="I4665" s="57"/>
      <c r="K4665" s="64" t="str">
        <f ca="1">LeaveTracker[[#This Row],[Days]]&amp;" "&amp;LeaveTracker[[#This Row],[Type of Leave]]</f>
        <v xml:space="preserve">0 </v>
      </c>
      <c r="L4665" s="23">
        <f ca="1">NETWORKDAYS(LeaveTracker[[#This Row],[Start Date]],LeaveTracker[[#This Row],[End Date]],lstHolidays)</f>
        <v>0</v>
      </c>
      <c r="M4665" s="27"/>
    </row>
    <row r="4666" spans="4:13" ht="30" customHeight="1" x14ac:dyDescent="0.3">
      <c r="D4666" s="19"/>
      <c r="E4666" s="19" t="str">
        <f>IF(ISBLANK(LeaveTracker[[#This Row],[Employee Name]]),"-----",VLOOKUP(LeaveTracker[[#This Row],[Employee Name]],Employees[[Employee Name]:[Office]],7))</f>
        <v>-----</v>
      </c>
      <c r="F4666" s="19" t="str">
        <f>IF(ISBLANK(LeaveTracker[[#This Row],[Employee Name]]),"-----",VLOOKUP(LeaveTracker[[#This Row],[Employee Name]],Employees[[Employee Name]:[Office]],6))</f>
        <v>-----</v>
      </c>
      <c r="G4666" s="24"/>
      <c r="H4666" s="24"/>
      <c r="I4666" s="57"/>
      <c r="K4666" s="64" t="str">
        <f ca="1">LeaveTracker[[#This Row],[Days]]&amp;" "&amp;LeaveTracker[[#This Row],[Type of Leave]]</f>
        <v xml:space="preserve">0 </v>
      </c>
      <c r="L4666" s="23">
        <f ca="1">NETWORKDAYS(LeaveTracker[[#This Row],[Start Date]],LeaveTracker[[#This Row],[End Date]],lstHolidays)</f>
        <v>0</v>
      </c>
      <c r="M4666" s="27"/>
    </row>
    <row r="4667" spans="4:13" ht="30" customHeight="1" x14ac:dyDescent="0.3">
      <c r="D4667" s="19"/>
      <c r="E4667" s="19" t="str">
        <f>IF(ISBLANK(LeaveTracker[[#This Row],[Employee Name]]),"-----",VLOOKUP(LeaveTracker[[#This Row],[Employee Name]],Employees[[Employee Name]:[Office]],7))</f>
        <v>-----</v>
      </c>
      <c r="F4667" s="19" t="str">
        <f>IF(ISBLANK(LeaveTracker[[#This Row],[Employee Name]]),"-----",VLOOKUP(LeaveTracker[[#This Row],[Employee Name]],Employees[[Employee Name]:[Office]],6))</f>
        <v>-----</v>
      </c>
      <c r="G4667" s="24"/>
      <c r="H4667" s="24"/>
      <c r="I4667" s="57"/>
      <c r="K4667" s="64" t="str">
        <f ca="1">LeaveTracker[[#This Row],[Days]]&amp;" "&amp;LeaveTracker[[#This Row],[Type of Leave]]</f>
        <v xml:space="preserve">0 </v>
      </c>
      <c r="L4667" s="23">
        <f ca="1">NETWORKDAYS(LeaveTracker[[#This Row],[Start Date]],LeaveTracker[[#This Row],[End Date]],lstHolidays)</f>
        <v>0</v>
      </c>
      <c r="M4667" s="27"/>
    </row>
    <row r="4668" spans="4:13" ht="30" customHeight="1" x14ac:dyDescent="0.3">
      <c r="D4668" s="19"/>
      <c r="E4668" s="19" t="str">
        <f>IF(ISBLANK(LeaveTracker[[#This Row],[Employee Name]]),"-----",VLOOKUP(LeaveTracker[[#This Row],[Employee Name]],Employees[[Employee Name]:[Office]],7))</f>
        <v>-----</v>
      </c>
      <c r="F4668" s="19" t="str">
        <f>IF(ISBLANK(LeaveTracker[[#This Row],[Employee Name]]),"-----",VLOOKUP(LeaveTracker[[#This Row],[Employee Name]],Employees[[Employee Name]:[Office]],6))</f>
        <v>-----</v>
      </c>
      <c r="G4668" s="24"/>
      <c r="H4668" s="24"/>
      <c r="I4668" s="57"/>
      <c r="K4668" s="64" t="str">
        <f ca="1">LeaveTracker[[#This Row],[Days]]&amp;" "&amp;LeaveTracker[[#This Row],[Type of Leave]]</f>
        <v xml:space="preserve">0 </v>
      </c>
      <c r="L4668" s="23">
        <f ca="1">NETWORKDAYS(LeaveTracker[[#This Row],[Start Date]],LeaveTracker[[#This Row],[End Date]],lstHolidays)</f>
        <v>0</v>
      </c>
      <c r="M4668" s="27"/>
    </row>
    <row r="4669" spans="4:13" ht="30" customHeight="1" x14ac:dyDescent="0.3">
      <c r="D4669" s="19"/>
      <c r="E4669" s="19" t="str">
        <f>IF(ISBLANK(LeaveTracker[[#This Row],[Employee Name]]),"-----",VLOOKUP(LeaveTracker[[#This Row],[Employee Name]],Employees[[Employee Name]:[Office]],7))</f>
        <v>-----</v>
      </c>
      <c r="F4669" s="19" t="str">
        <f>IF(ISBLANK(LeaveTracker[[#This Row],[Employee Name]]),"-----",VLOOKUP(LeaveTracker[[#This Row],[Employee Name]],Employees[[Employee Name]:[Office]],6))</f>
        <v>-----</v>
      </c>
      <c r="G4669" s="24"/>
      <c r="H4669" s="24"/>
      <c r="I4669" s="57"/>
      <c r="K4669" s="64" t="str">
        <f ca="1">LeaveTracker[[#This Row],[Days]]&amp;" "&amp;LeaveTracker[[#This Row],[Type of Leave]]</f>
        <v xml:space="preserve">0 </v>
      </c>
      <c r="L4669" s="23">
        <f ca="1">NETWORKDAYS(LeaveTracker[[#This Row],[Start Date]],LeaveTracker[[#This Row],[End Date]],lstHolidays)</f>
        <v>0</v>
      </c>
      <c r="M4669" s="27"/>
    </row>
    <row r="4670" spans="4:13" ht="30" customHeight="1" x14ac:dyDescent="0.3">
      <c r="D4670" s="19"/>
      <c r="E4670" s="19" t="str">
        <f>IF(ISBLANK(LeaveTracker[[#This Row],[Employee Name]]),"-----",VLOOKUP(LeaveTracker[[#This Row],[Employee Name]],Employees[[Employee Name]:[Office]],7))</f>
        <v>-----</v>
      </c>
      <c r="F4670" s="19" t="str">
        <f>IF(ISBLANK(LeaveTracker[[#This Row],[Employee Name]]),"-----",VLOOKUP(LeaveTracker[[#This Row],[Employee Name]],Employees[[Employee Name]:[Office]],6))</f>
        <v>-----</v>
      </c>
      <c r="G4670" s="24"/>
      <c r="H4670" s="24"/>
      <c r="I4670" s="57"/>
      <c r="K4670" s="64" t="str">
        <f ca="1">LeaveTracker[[#This Row],[Days]]&amp;" "&amp;LeaveTracker[[#This Row],[Type of Leave]]</f>
        <v xml:space="preserve">0 </v>
      </c>
      <c r="L4670" s="23">
        <f ca="1">NETWORKDAYS(LeaveTracker[[#This Row],[Start Date]],LeaveTracker[[#This Row],[End Date]],lstHolidays)</f>
        <v>0</v>
      </c>
      <c r="M4670" s="27"/>
    </row>
    <row r="4671" spans="4:13" ht="30" customHeight="1" x14ac:dyDescent="0.3">
      <c r="D4671" s="19"/>
      <c r="E4671" s="19" t="str">
        <f>IF(ISBLANK(LeaveTracker[[#This Row],[Employee Name]]),"-----",VLOOKUP(LeaveTracker[[#This Row],[Employee Name]],Employees[[Employee Name]:[Office]],7))</f>
        <v>-----</v>
      </c>
      <c r="F4671" s="19" t="str">
        <f>IF(ISBLANK(LeaveTracker[[#This Row],[Employee Name]]),"-----",VLOOKUP(LeaveTracker[[#This Row],[Employee Name]],Employees[[Employee Name]:[Office]],6))</f>
        <v>-----</v>
      </c>
      <c r="G4671" s="24"/>
      <c r="H4671" s="24"/>
      <c r="I4671" s="57"/>
      <c r="K4671" s="64" t="str">
        <f ca="1">LeaveTracker[[#This Row],[Days]]&amp;" "&amp;LeaveTracker[[#This Row],[Type of Leave]]</f>
        <v xml:space="preserve">0 </v>
      </c>
      <c r="L4671" s="23">
        <f ca="1">NETWORKDAYS(LeaveTracker[[#This Row],[Start Date]],LeaveTracker[[#This Row],[End Date]],lstHolidays)</f>
        <v>0</v>
      </c>
      <c r="M4671" s="27"/>
    </row>
    <row r="4672" spans="4:13" ht="30" customHeight="1" x14ac:dyDescent="0.3">
      <c r="D4672" s="19"/>
      <c r="E4672" s="19" t="str">
        <f>IF(ISBLANK(LeaveTracker[[#This Row],[Employee Name]]),"-----",VLOOKUP(LeaveTracker[[#This Row],[Employee Name]],Employees[[Employee Name]:[Office]],7))</f>
        <v>-----</v>
      </c>
      <c r="F4672" s="19" t="str">
        <f>IF(ISBLANK(LeaveTracker[[#This Row],[Employee Name]]),"-----",VLOOKUP(LeaveTracker[[#This Row],[Employee Name]],Employees[[Employee Name]:[Office]],6))</f>
        <v>-----</v>
      </c>
      <c r="G4672" s="24"/>
      <c r="H4672" s="24"/>
      <c r="I4672" s="57"/>
      <c r="K4672" s="64" t="str">
        <f ca="1">LeaveTracker[[#This Row],[Days]]&amp;" "&amp;LeaveTracker[[#This Row],[Type of Leave]]</f>
        <v xml:space="preserve">0 </v>
      </c>
      <c r="L4672" s="23">
        <f ca="1">NETWORKDAYS(LeaveTracker[[#This Row],[Start Date]],LeaveTracker[[#This Row],[End Date]],lstHolidays)</f>
        <v>0</v>
      </c>
      <c r="M4672" s="27"/>
    </row>
    <row r="4673" spans="4:13" ht="30" customHeight="1" x14ac:dyDescent="0.3">
      <c r="D4673" s="19"/>
      <c r="E4673" s="19" t="str">
        <f>IF(ISBLANK(LeaveTracker[[#This Row],[Employee Name]]),"-----",VLOOKUP(LeaveTracker[[#This Row],[Employee Name]],Employees[[Employee Name]:[Office]],7))</f>
        <v>-----</v>
      </c>
      <c r="F4673" s="19" t="str">
        <f>IF(ISBLANK(LeaveTracker[[#This Row],[Employee Name]]),"-----",VLOOKUP(LeaveTracker[[#This Row],[Employee Name]],Employees[[Employee Name]:[Office]],6))</f>
        <v>-----</v>
      </c>
      <c r="G4673" s="24"/>
      <c r="H4673" s="24"/>
      <c r="I4673" s="57"/>
      <c r="K4673" s="64" t="str">
        <f ca="1">LeaveTracker[[#This Row],[Days]]&amp;" "&amp;LeaveTracker[[#This Row],[Type of Leave]]</f>
        <v xml:space="preserve">0 </v>
      </c>
      <c r="L4673" s="23">
        <f ca="1">NETWORKDAYS(LeaveTracker[[#This Row],[Start Date]],LeaveTracker[[#This Row],[End Date]],lstHolidays)</f>
        <v>0</v>
      </c>
      <c r="M4673" s="27"/>
    </row>
    <row r="4674" spans="4:13" ht="30" customHeight="1" x14ac:dyDescent="0.3">
      <c r="D4674" s="19"/>
      <c r="E4674" s="19" t="str">
        <f>IF(ISBLANK(LeaveTracker[[#This Row],[Employee Name]]),"-----",VLOOKUP(LeaveTracker[[#This Row],[Employee Name]],Employees[[Employee Name]:[Office]],7))</f>
        <v>-----</v>
      </c>
      <c r="F4674" s="19" t="str">
        <f>IF(ISBLANK(LeaveTracker[[#This Row],[Employee Name]]),"-----",VLOOKUP(LeaveTracker[[#This Row],[Employee Name]],Employees[[Employee Name]:[Office]],6))</f>
        <v>-----</v>
      </c>
      <c r="G4674" s="24"/>
      <c r="H4674" s="24"/>
      <c r="I4674" s="57"/>
      <c r="K4674" s="64" t="str">
        <f ca="1">LeaveTracker[[#This Row],[Days]]&amp;" "&amp;LeaveTracker[[#This Row],[Type of Leave]]</f>
        <v xml:space="preserve">0 </v>
      </c>
      <c r="L4674" s="23">
        <f ca="1">NETWORKDAYS(LeaveTracker[[#This Row],[Start Date]],LeaveTracker[[#This Row],[End Date]],lstHolidays)</f>
        <v>0</v>
      </c>
      <c r="M4674" s="27"/>
    </row>
    <row r="4675" spans="4:13" ht="30" customHeight="1" x14ac:dyDescent="0.3">
      <c r="D4675" s="19"/>
      <c r="E4675" s="19" t="str">
        <f>IF(ISBLANK(LeaveTracker[[#This Row],[Employee Name]]),"-----",VLOOKUP(LeaveTracker[[#This Row],[Employee Name]],Employees[[Employee Name]:[Office]],7))</f>
        <v>-----</v>
      </c>
      <c r="F4675" s="19" t="str">
        <f>IF(ISBLANK(LeaveTracker[[#This Row],[Employee Name]]),"-----",VLOOKUP(LeaveTracker[[#This Row],[Employee Name]],Employees[[Employee Name]:[Office]],6))</f>
        <v>-----</v>
      </c>
      <c r="G4675" s="24"/>
      <c r="H4675" s="24"/>
      <c r="I4675" s="57"/>
      <c r="K4675" s="64" t="str">
        <f ca="1">LeaveTracker[[#This Row],[Days]]&amp;" "&amp;LeaveTracker[[#This Row],[Type of Leave]]</f>
        <v xml:space="preserve">0 </v>
      </c>
      <c r="L4675" s="23">
        <f ca="1">NETWORKDAYS(LeaveTracker[[#This Row],[Start Date]],LeaveTracker[[#This Row],[End Date]],lstHolidays)</f>
        <v>0</v>
      </c>
      <c r="M4675" s="27"/>
    </row>
    <row r="4676" spans="4:13" ht="30" customHeight="1" x14ac:dyDescent="0.3">
      <c r="D4676" s="19"/>
      <c r="E4676" s="19" t="str">
        <f>IF(ISBLANK(LeaveTracker[[#This Row],[Employee Name]]),"-----",VLOOKUP(LeaveTracker[[#This Row],[Employee Name]],Employees[[Employee Name]:[Office]],7))</f>
        <v>-----</v>
      </c>
      <c r="F4676" s="19" t="str">
        <f>IF(ISBLANK(LeaveTracker[[#This Row],[Employee Name]]),"-----",VLOOKUP(LeaveTracker[[#This Row],[Employee Name]],Employees[[Employee Name]:[Office]],6))</f>
        <v>-----</v>
      </c>
      <c r="G4676" s="24"/>
      <c r="H4676" s="24"/>
      <c r="I4676" s="57"/>
      <c r="K4676" s="64" t="str">
        <f ca="1">LeaveTracker[[#This Row],[Days]]&amp;" "&amp;LeaveTracker[[#This Row],[Type of Leave]]</f>
        <v xml:space="preserve">0 </v>
      </c>
      <c r="L4676" s="23">
        <f ca="1">NETWORKDAYS(LeaveTracker[[#This Row],[Start Date]],LeaveTracker[[#This Row],[End Date]],lstHolidays)</f>
        <v>0</v>
      </c>
      <c r="M4676" s="27"/>
    </row>
    <row r="4677" spans="4:13" ht="30" customHeight="1" x14ac:dyDescent="0.3">
      <c r="D4677" s="19"/>
      <c r="E4677" s="19" t="str">
        <f>IF(ISBLANK(LeaveTracker[[#This Row],[Employee Name]]),"-----",VLOOKUP(LeaveTracker[[#This Row],[Employee Name]],Employees[[Employee Name]:[Office]],7))</f>
        <v>-----</v>
      </c>
      <c r="F4677" s="19" t="str">
        <f>IF(ISBLANK(LeaveTracker[[#This Row],[Employee Name]]),"-----",VLOOKUP(LeaveTracker[[#This Row],[Employee Name]],Employees[[Employee Name]:[Office]],6))</f>
        <v>-----</v>
      </c>
      <c r="G4677" s="24"/>
      <c r="H4677" s="24"/>
      <c r="I4677" s="57"/>
      <c r="K4677" s="64" t="str">
        <f ca="1">LeaveTracker[[#This Row],[Days]]&amp;" "&amp;LeaveTracker[[#This Row],[Type of Leave]]</f>
        <v xml:space="preserve">0 </v>
      </c>
      <c r="L4677" s="23">
        <f ca="1">NETWORKDAYS(LeaveTracker[[#This Row],[Start Date]],LeaveTracker[[#This Row],[End Date]],lstHolidays)</f>
        <v>0</v>
      </c>
      <c r="M4677" s="27"/>
    </row>
    <row r="4678" spans="4:13" ht="30" customHeight="1" x14ac:dyDescent="0.3">
      <c r="D4678" s="19"/>
      <c r="E4678" s="19" t="str">
        <f>IF(ISBLANK(LeaveTracker[[#This Row],[Employee Name]]),"-----",VLOOKUP(LeaveTracker[[#This Row],[Employee Name]],Employees[[Employee Name]:[Office]],7))</f>
        <v>-----</v>
      </c>
      <c r="F4678" s="19" t="str">
        <f>IF(ISBLANK(LeaveTracker[[#This Row],[Employee Name]]),"-----",VLOOKUP(LeaveTracker[[#This Row],[Employee Name]],Employees[[Employee Name]:[Office]],6))</f>
        <v>-----</v>
      </c>
      <c r="G4678" s="24"/>
      <c r="H4678" s="24"/>
      <c r="I4678" s="57"/>
      <c r="K4678" s="64" t="str">
        <f ca="1">LeaveTracker[[#This Row],[Days]]&amp;" "&amp;LeaveTracker[[#This Row],[Type of Leave]]</f>
        <v xml:space="preserve">0 </v>
      </c>
      <c r="L4678" s="23">
        <f ca="1">NETWORKDAYS(LeaveTracker[[#This Row],[Start Date]],LeaveTracker[[#This Row],[End Date]],lstHolidays)</f>
        <v>0</v>
      </c>
      <c r="M4678" s="27"/>
    </row>
    <row r="4679" spans="4:13" ht="30" customHeight="1" x14ac:dyDescent="0.3">
      <c r="D4679" s="19"/>
      <c r="E4679" s="19" t="str">
        <f>IF(ISBLANK(LeaveTracker[[#This Row],[Employee Name]]),"-----",VLOOKUP(LeaveTracker[[#This Row],[Employee Name]],Employees[[Employee Name]:[Office]],7))</f>
        <v>-----</v>
      </c>
      <c r="F4679" s="19" t="str">
        <f>IF(ISBLANK(LeaveTracker[[#This Row],[Employee Name]]),"-----",VLOOKUP(LeaveTracker[[#This Row],[Employee Name]],Employees[[Employee Name]:[Office]],6))</f>
        <v>-----</v>
      </c>
      <c r="G4679" s="24"/>
      <c r="H4679" s="24"/>
      <c r="I4679" s="57"/>
      <c r="K4679" s="64" t="str">
        <f ca="1">LeaveTracker[[#This Row],[Days]]&amp;" "&amp;LeaveTracker[[#This Row],[Type of Leave]]</f>
        <v xml:space="preserve">0 </v>
      </c>
      <c r="L4679" s="23">
        <f ca="1">NETWORKDAYS(LeaveTracker[[#This Row],[Start Date]],LeaveTracker[[#This Row],[End Date]],lstHolidays)</f>
        <v>0</v>
      </c>
      <c r="M4679" s="27"/>
    </row>
    <row r="4680" spans="4:13" ht="30" customHeight="1" x14ac:dyDescent="0.3">
      <c r="D4680" s="19"/>
      <c r="E4680" s="19" t="str">
        <f>IF(ISBLANK(LeaveTracker[[#This Row],[Employee Name]]),"-----",VLOOKUP(LeaveTracker[[#This Row],[Employee Name]],Employees[[Employee Name]:[Office]],7))</f>
        <v>-----</v>
      </c>
      <c r="F4680" s="19" t="str">
        <f>IF(ISBLANK(LeaveTracker[[#This Row],[Employee Name]]),"-----",VLOOKUP(LeaveTracker[[#This Row],[Employee Name]],Employees[[Employee Name]:[Office]],6))</f>
        <v>-----</v>
      </c>
      <c r="G4680" s="24"/>
      <c r="H4680" s="24"/>
      <c r="I4680" s="57"/>
      <c r="K4680" s="64" t="str">
        <f ca="1">LeaveTracker[[#This Row],[Days]]&amp;" "&amp;LeaveTracker[[#This Row],[Type of Leave]]</f>
        <v xml:space="preserve">0 </v>
      </c>
      <c r="L4680" s="23">
        <f ca="1">NETWORKDAYS(LeaveTracker[[#This Row],[Start Date]],LeaveTracker[[#This Row],[End Date]],lstHolidays)</f>
        <v>0</v>
      </c>
      <c r="M4680" s="27"/>
    </row>
    <row r="4681" spans="4:13" ht="30" customHeight="1" x14ac:dyDescent="0.3">
      <c r="D4681" s="19"/>
      <c r="E4681" s="19" t="str">
        <f>IF(ISBLANK(LeaveTracker[[#This Row],[Employee Name]]),"-----",VLOOKUP(LeaveTracker[[#This Row],[Employee Name]],Employees[[Employee Name]:[Office]],7))</f>
        <v>-----</v>
      </c>
      <c r="F4681" s="19" t="str">
        <f>IF(ISBLANK(LeaveTracker[[#This Row],[Employee Name]]),"-----",VLOOKUP(LeaveTracker[[#This Row],[Employee Name]],Employees[[Employee Name]:[Office]],6))</f>
        <v>-----</v>
      </c>
      <c r="G4681" s="24"/>
      <c r="H4681" s="24"/>
      <c r="I4681" s="57"/>
      <c r="K4681" s="64" t="str">
        <f ca="1">LeaveTracker[[#This Row],[Days]]&amp;" "&amp;LeaveTracker[[#This Row],[Type of Leave]]</f>
        <v xml:space="preserve">0 </v>
      </c>
      <c r="L4681" s="23">
        <f ca="1">NETWORKDAYS(LeaveTracker[[#This Row],[Start Date]],LeaveTracker[[#This Row],[End Date]],lstHolidays)</f>
        <v>0</v>
      </c>
      <c r="M4681" s="27"/>
    </row>
    <row r="4682" spans="4:13" ht="30" customHeight="1" x14ac:dyDescent="0.3">
      <c r="D4682" s="19"/>
      <c r="E4682" s="19" t="str">
        <f>IF(ISBLANK(LeaveTracker[[#This Row],[Employee Name]]),"-----",VLOOKUP(LeaveTracker[[#This Row],[Employee Name]],Employees[[Employee Name]:[Office]],7))</f>
        <v>-----</v>
      </c>
      <c r="F4682" s="19" t="str">
        <f>IF(ISBLANK(LeaveTracker[[#This Row],[Employee Name]]),"-----",VLOOKUP(LeaveTracker[[#This Row],[Employee Name]],Employees[[Employee Name]:[Office]],6))</f>
        <v>-----</v>
      </c>
      <c r="G4682" s="24"/>
      <c r="H4682" s="24"/>
      <c r="I4682" s="57"/>
      <c r="K4682" s="64" t="str">
        <f ca="1">LeaveTracker[[#This Row],[Days]]&amp;" "&amp;LeaveTracker[[#This Row],[Type of Leave]]</f>
        <v xml:space="preserve">0 </v>
      </c>
      <c r="L4682" s="23">
        <f ca="1">NETWORKDAYS(LeaveTracker[[#This Row],[Start Date]],LeaveTracker[[#This Row],[End Date]],lstHolidays)</f>
        <v>0</v>
      </c>
      <c r="M4682" s="27"/>
    </row>
    <row r="4683" spans="4:13" ht="30" customHeight="1" x14ac:dyDescent="0.3">
      <c r="D4683" s="19"/>
      <c r="E4683" s="19" t="str">
        <f>IF(ISBLANK(LeaveTracker[[#This Row],[Employee Name]]),"-----",VLOOKUP(LeaveTracker[[#This Row],[Employee Name]],Employees[[Employee Name]:[Office]],7))</f>
        <v>-----</v>
      </c>
      <c r="F4683" s="19" t="str">
        <f>IF(ISBLANK(LeaveTracker[[#This Row],[Employee Name]]),"-----",VLOOKUP(LeaveTracker[[#This Row],[Employee Name]],Employees[[Employee Name]:[Office]],6))</f>
        <v>-----</v>
      </c>
      <c r="G4683" s="24"/>
      <c r="H4683" s="24"/>
      <c r="I4683" s="57"/>
      <c r="K4683" s="64" t="str">
        <f ca="1">LeaveTracker[[#This Row],[Days]]&amp;" "&amp;LeaveTracker[[#This Row],[Type of Leave]]</f>
        <v xml:space="preserve">0 </v>
      </c>
      <c r="L4683" s="23">
        <f ca="1">NETWORKDAYS(LeaveTracker[[#This Row],[Start Date]],LeaveTracker[[#This Row],[End Date]],lstHolidays)</f>
        <v>0</v>
      </c>
      <c r="M4683"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363 B3407:C3407 C3410:C3450 E3469:F3469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E4255:F4255 C3610:C4380 G4391:H4391 G4392 G4416:H4416 C4382:C4424 G4425:H4425 C4426:C4442 G4443:H4443 G4464:H4464 C4444:C4464 C4466 D3610:D4466 C4467:D1048576 A3566:A1048576 B3970:B1048576" name="Range1"/>
    <protectedRange sqref="I2434:J2434 G1:L5 G4684:L1048576 G2435:J3158 G6:J2433 K6:L4025 C876 C899 C909 C1043:C1044 C1062:C1064 C1225 C1302:C1303 C1395 C1506 C1512:C1514 C1554:C1555 C1666 C3127 C2364 C2370 G3407:H3844 J3407:J3896 J3898 J3900:J3987 G4647:K4683 L4026:L468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J4302:J4646 G4465:H4646" name="Range2"/>
    <protectedRange sqref="A3159:D3406 A3407 D3407:D3450" name="Range1_3"/>
    <protectedRange sqref="G3159:J3406" name="Range2_3"/>
  </protectedRanges>
  <mergeCells count="3">
    <mergeCell ref="A1:M1"/>
    <mergeCell ref="A2:M2"/>
    <mergeCell ref="J3:M3"/>
  </mergeCells>
  <phoneticPr fontId="29" type="noConversion"/>
  <dataValidations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0000000}"/>
    <dataValidation allowBlank="1" showInputMessage="1" showErrorMessage="1" prompt="Select an employee name in this column. Press ALT+DOWN ARROW to open the drop-down list, and ENTER to select the employee name" sqref="G2089:H2089 G2094 G2120:H2120 G2132 D4 A4:C875" xr:uid="{00000000-0002-0000-0200-000001000000}"/>
    <dataValidation allowBlank="1" showInputMessage="1" showErrorMessage="1" prompt="Enter leave start date in this column_x000a_" sqref="G4:G875" xr:uid="{00000000-0002-0000-0200-000002000000}"/>
    <dataValidation allowBlank="1" showInputMessage="1" showErrorMessage="1" prompt="Enter leave end date in this column" sqref="H4:H875" xr:uid="{00000000-0002-0000-0200-000003000000}"/>
    <dataValidation allowBlank="1" showInputMessage="1" showErrorMessage="1" prompt="Total number of days is automatically calculated in this column" sqref="L4:L875" xr:uid="{00000000-0002-0000-0200-000004000000}"/>
    <dataValidation allowBlank="1" showInputMessage="1" showErrorMessage="1" prompt="Select type of leave in this column. Press ALT+DOWN ARROW to open the drop-down list, and press ENTER to select the type of leave" sqref="I4 J4:J875 K4:K4683" xr:uid="{00000000-0002-0000-0200-000005000000}"/>
  </dataValidations>
  <pageMargins left="0.25" right="0.25" top="0.25" bottom="0.75" header="0.3" footer="0.3"/>
  <pageSetup scale="67" fitToHeight="0" orientation="portrait" horizontalDpi="4294967293" verticalDpi="360" r:id="rId1"/>
  <headerFooter>
    <oddFooter>&amp;L
PREPARED BY: &amp;UJUEL D. COPER&amp;U
DATE: &amp;D, &amp;T&amp;C
RECEIVED BY: __________________
DATE: _________________________&amp;RPage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6000000}">
          <x14:formula1>
            <xm:f>'Leave Types'!$B$4:$B$9</xm:f>
          </x14:formula1>
          <xm:sqref>I5:I4683</xm:sqref>
        </x14:dataValidation>
        <x14:dataValidation type="list" allowBlank="1" showInputMessage="1" showErrorMessage="1" xr:uid="{00000000-0002-0000-0200-000007000000}">
          <x14:formula1>
            <xm:f>'List of Employees'!$B$4:$B$617</xm:f>
          </x14:formula1>
          <xm:sqref>E3469:F3469 D5:D4683 E4255:F4255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I617"/>
  <sheetViews>
    <sheetView showGridLines="0" workbookViewId="0">
      <pane ySplit="1980" activePane="bottomLeft"/>
      <selection activeCell="C1" sqref="C1"/>
      <selection pane="bottomLeft" activeCell="B268" sqref="B268"/>
    </sheetView>
  </sheetViews>
  <sheetFormatPr defaultRowHeight="30" customHeight="1" x14ac:dyDescent="0.3"/>
  <cols>
    <col min="1" max="1" width="6.6640625" customWidth="1"/>
    <col min="2" max="6" width="26.6640625" customWidth="1"/>
    <col min="7" max="7" width="22.77734375" customWidth="1"/>
    <col min="8" max="8" width="27.44140625" customWidth="1"/>
  </cols>
  <sheetData>
    <row r="1" spans="1:9" ht="39.9" customHeight="1" x14ac:dyDescent="0.3">
      <c r="B1" s="49"/>
      <c r="C1" s="49"/>
      <c r="D1" s="49"/>
      <c r="E1" s="49"/>
      <c r="F1" s="49"/>
    </row>
    <row r="2" spans="1:9" ht="15" customHeight="1" x14ac:dyDescent="0.3"/>
    <row r="3" spans="1:9" ht="30" customHeight="1" x14ac:dyDescent="0.3">
      <c r="A3" s="9" t="s">
        <v>946</v>
      </c>
      <c r="B3" s="9" t="s">
        <v>0</v>
      </c>
      <c r="C3" s="9" t="s">
        <v>1318</v>
      </c>
      <c r="D3" s="9" t="s">
        <v>1319</v>
      </c>
      <c r="E3" s="9" t="s">
        <v>1320</v>
      </c>
      <c r="F3" s="9" t="s">
        <v>1321</v>
      </c>
      <c r="G3" s="9" t="s">
        <v>2006</v>
      </c>
      <c r="H3" s="9" t="s">
        <v>1067</v>
      </c>
      <c r="I3" s="9" t="s">
        <v>2194</v>
      </c>
    </row>
    <row r="4" spans="1:9" ht="30" hidden="1" customHeight="1" x14ac:dyDescent="0.3">
      <c r="A4" s="44">
        <v>1</v>
      </c>
      <c r="B4" s="8" t="str">
        <f>CONCATENATE(Employees[[#This Row],[Lastname]]," ",Employees[[#This Row],[Firstname]], " ",LEFT(Employees[[#This Row],[Middlename]],1),IF(ISBLANK(Employees[[#This Row],[Middlename]])," ","."))</f>
        <v>AALA MELODY M.</v>
      </c>
      <c r="C4" s="8" t="s">
        <v>1355</v>
      </c>
      <c r="D4" s="8" t="s">
        <v>1356</v>
      </c>
      <c r="E4" s="8" t="s">
        <v>556</v>
      </c>
      <c r="F4" s="8" t="s">
        <v>1294</v>
      </c>
      <c r="G4" s="18" t="s">
        <v>1294</v>
      </c>
      <c r="H4" s="8" t="s">
        <v>209</v>
      </c>
      <c r="I4" s="8" t="b">
        <f>COUNTIF(Employees[Employee Name],Employees[[#This Row],[Employee Name]])&gt;1</f>
        <v>0</v>
      </c>
    </row>
    <row r="5" spans="1:9" ht="30" hidden="1" customHeight="1" x14ac:dyDescent="0.3">
      <c r="A5" s="44">
        <f>A4+1</f>
        <v>2</v>
      </c>
      <c r="B5" s="8" t="str">
        <f>CONCATENATE(Employees[[#This Row],[Lastname]]," ",Employees[[#This Row],[Firstname]], " ",LEFT(Employees[[#This Row],[Middlename]],1),IF(ISBLANK(Employees[[#This Row],[Middlename]])," ","."))</f>
        <v>ABALLA JAMAICA C.</v>
      </c>
      <c r="C5" s="8" t="s">
        <v>1357</v>
      </c>
      <c r="D5" s="8" t="s">
        <v>1358</v>
      </c>
      <c r="E5" s="8" t="s">
        <v>240</v>
      </c>
      <c r="F5" s="8" t="s">
        <v>1294</v>
      </c>
      <c r="G5" s="18" t="s">
        <v>1294</v>
      </c>
      <c r="H5" s="8" t="s">
        <v>1709</v>
      </c>
      <c r="I5" s="8" t="b">
        <f>COUNTIF(Employees[Employee Name],Employees[[#This Row],[Employee Name]])&gt;1</f>
        <v>0</v>
      </c>
    </row>
    <row r="6" spans="1:9" ht="30" hidden="1" customHeight="1" x14ac:dyDescent="0.3">
      <c r="A6" s="44">
        <f t="shared" ref="A6:A69" si="0">A5+1</f>
        <v>3</v>
      </c>
      <c r="B6" s="8" t="str">
        <f>CONCATENATE(Employees[[#This Row],[Lastname]]," ",Employees[[#This Row],[Firstname]], " ",LEFT(Employees[[#This Row],[Middlename]],1),IF(ISBLANK(Employees[[#This Row],[Middlename]])," ","."))</f>
        <v>ABELA IMELDA C.</v>
      </c>
      <c r="C6" s="8" t="s">
        <v>1359</v>
      </c>
      <c r="D6" s="8" t="s">
        <v>1360</v>
      </c>
      <c r="E6" s="8" t="s">
        <v>134</v>
      </c>
      <c r="F6" s="8" t="s">
        <v>1294</v>
      </c>
      <c r="G6" s="18" t="s">
        <v>1294</v>
      </c>
      <c r="H6" s="8" t="s">
        <v>441</v>
      </c>
      <c r="I6" s="8" t="b">
        <f>COUNTIF(Employees[Employee Name],Employees[[#This Row],[Employee Name]])&gt;1</f>
        <v>0</v>
      </c>
    </row>
    <row r="7" spans="1:9" ht="30" hidden="1" customHeight="1" x14ac:dyDescent="0.3">
      <c r="A7" s="44">
        <f t="shared" si="0"/>
        <v>4</v>
      </c>
      <c r="B7" s="8" t="str">
        <f>CONCATENATE(Employees[[#This Row],[Lastname]]," ",Employees[[#This Row],[Firstname]], " ",LEFT(Employees[[#This Row],[Middlename]],1),IF(ISBLANK(Employees[[#This Row],[Middlename]])," ","."))</f>
        <v>ABENA WINNIE ROSE M.</v>
      </c>
      <c r="C7" s="8" t="s">
        <v>745</v>
      </c>
      <c r="D7" s="8" t="s">
        <v>746</v>
      </c>
      <c r="E7" s="8" t="s">
        <v>84</v>
      </c>
      <c r="F7" s="8" t="s">
        <v>212</v>
      </c>
      <c r="G7" s="18" t="s">
        <v>2007</v>
      </c>
      <c r="H7" s="8" t="s">
        <v>213</v>
      </c>
      <c r="I7" s="8" t="b">
        <f>COUNTIF(Employees[Employee Name],Employees[[#This Row],[Employee Name]])&gt;1</f>
        <v>0</v>
      </c>
    </row>
    <row r="8" spans="1:9" ht="30" hidden="1" customHeight="1" x14ac:dyDescent="0.3">
      <c r="A8" s="44">
        <f t="shared" si="0"/>
        <v>5</v>
      </c>
      <c r="B8" s="8" t="str">
        <f>CONCATENATE(Employees[[#This Row],[Lastname]]," ",Employees[[#This Row],[Firstname]], " ",LEFT(Employees[[#This Row],[Middlename]],1),IF(ISBLANK(Employees[[#This Row],[Middlename]])," ","."))</f>
        <v xml:space="preserve">ABLANEDA ARMANDO  </v>
      </c>
      <c r="C8" s="8" t="s">
        <v>1361</v>
      </c>
      <c r="D8" s="8" t="s">
        <v>1362</v>
      </c>
      <c r="E8" s="8"/>
      <c r="F8" s="8" t="s">
        <v>1294</v>
      </c>
      <c r="G8" s="18" t="s">
        <v>1294</v>
      </c>
      <c r="H8" s="8" t="s">
        <v>290</v>
      </c>
      <c r="I8" s="8" t="b">
        <f>COUNTIF(Employees[Employee Name],Employees[[#This Row],[Employee Name]])&gt;1</f>
        <v>0</v>
      </c>
    </row>
    <row r="9" spans="1:9" ht="30" hidden="1" customHeight="1" x14ac:dyDescent="0.3">
      <c r="A9" s="44">
        <f t="shared" si="0"/>
        <v>6</v>
      </c>
      <c r="B9" s="8" t="str">
        <f>CONCATENATE(Employees[[#This Row],[Lastname]]," ",Employees[[#This Row],[Firstname]], " ",LEFT(Employees[[#This Row],[Middlename]],1),IF(ISBLANK(Employees[[#This Row],[Middlename]])," ","."))</f>
        <v>ACERON ANGELU V.</v>
      </c>
      <c r="C9" s="8" t="s">
        <v>1307</v>
      </c>
      <c r="D9" s="8" t="s">
        <v>1308</v>
      </c>
      <c r="E9" s="8" t="s">
        <v>1309</v>
      </c>
      <c r="F9" s="8" t="s">
        <v>1044</v>
      </c>
      <c r="G9" s="8" t="s">
        <v>2007</v>
      </c>
      <c r="H9" s="8" t="s">
        <v>97</v>
      </c>
      <c r="I9" s="8" t="b">
        <f>COUNTIF(Employees[Employee Name],Employees[[#This Row],[Employee Name]])&gt;1</f>
        <v>0</v>
      </c>
    </row>
    <row r="10" spans="1:9" ht="30" hidden="1" customHeight="1" x14ac:dyDescent="0.3">
      <c r="A10" s="44">
        <f t="shared" si="0"/>
        <v>7</v>
      </c>
      <c r="B10" s="8" t="str">
        <f>CONCATENATE(Employees[[#This Row],[Lastname]]," ",Employees[[#This Row],[Firstname]], " ",LEFT(Employees[[#This Row],[Middlename]],1),IF(ISBLANK(Employees[[#This Row],[Middlename]])," ","."))</f>
        <v>ACUB MA. MARILYN L.</v>
      </c>
      <c r="C10" s="8" t="s">
        <v>1363</v>
      </c>
      <c r="D10" s="8" t="s">
        <v>1364</v>
      </c>
      <c r="E10" s="8" t="s">
        <v>117</v>
      </c>
      <c r="F10" s="8" t="s">
        <v>1294</v>
      </c>
      <c r="G10" s="18" t="s">
        <v>1294</v>
      </c>
      <c r="H10" s="8" t="s">
        <v>199</v>
      </c>
      <c r="I10" s="8" t="b">
        <f>COUNTIF(Employees[Employee Name],Employees[[#This Row],[Employee Name]])&gt;1</f>
        <v>0</v>
      </c>
    </row>
    <row r="11" spans="1:9" ht="30" hidden="1" customHeight="1" x14ac:dyDescent="0.3">
      <c r="A11" s="44">
        <f t="shared" si="0"/>
        <v>8</v>
      </c>
      <c r="B11" s="8" t="str">
        <f>CONCATENATE(Employees[[#This Row],[Lastname]]," ",Employees[[#This Row],[Firstname]], " ",LEFT(Employees[[#This Row],[Middlename]],1),IF(ISBLANK(Employees[[#This Row],[Middlename]])," ","."))</f>
        <v>AGUIDO RAFAEL V.</v>
      </c>
      <c r="C11" s="8" t="s">
        <v>970</v>
      </c>
      <c r="D11" s="8" t="s">
        <v>971</v>
      </c>
      <c r="E11" s="8" t="s">
        <v>150</v>
      </c>
      <c r="F11" s="8" t="s">
        <v>972</v>
      </c>
      <c r="G11" s="8" t="s">
        <v>2007</v>
      </c>
      <c r="H11" s="8" t="s">
        <v>297</v>
      </c>
      <c r="I11" s="8" t="b">
        <f>COUNTIF(Employees[Employee Name],Employees[[#This Row],[Employee Name]])&gt;1</f>
        <v>0</v>
      </c>
    </row>
    <row r="12" spans="1:9" ht="30" hidden="1" customHeight="1" x14ac:dyDescent="0.3">
      <c r="A12" s="44">
        <f t="shared" si="0"/>
        <v>9</v>
      </c>
      <c r="B12" s="8" t="str">
        <f>CONCATENATE(Employees[[#This Row],[Lastname]]," ",Employees[[#This Row],[Firstname]], " ",LEFT(Employees[[#This Row],[Middlename]],1),IF(ISBLANK(Employees[[#This Row],[Middlename]])," ","."))</f>
        <v>AGUSTIN MARIA LUISA F.</v>
      </c>
      <c r="C12" s="8" t="s">
        <v>1284</v>
      </c>
      <c r="D12" s="8" t="s">
        <v>1285</v>
      </c>
      <c r="E12" s="8" t="s">
        <v>1132</v>
      </c>
      <c r="F12" s="8" t="s">
        <v>125</v>
      </c>
      <c r="G12" s="18" t="s">
        <v>2007</v>
      </c>
      <c r="H12" s="8" t="s">
        <v>89</v>
      </c>
      <c r="I12" s="8" t="b">
        <f>COUNTIF(Employees[Employee Name],Employees[[#This Row],[Employee Name]])&gt;1</f>
        <v>0</v>
      </c>
    </row>
    <row r="13" spans="1:9" ht="30" hidden="1" customHeight="1" x14ac:dyDescent="0.3">
      <c r="A13" s="44">
        <f t="shared" si="0"/>
        <v>10</v>
      </c>
      <c r="B13" s="8" t="str">
        <f>CONCATENATE(Employees[[#This Row],[Lastname]]," ",Employees[[#This Row],[Firstname]], " ",LEFT(Employees[[#This Row],[Middlename]],1),IF(ISBLANK(Employees[[#This Row],[Middlename]])," ","."))</f>
        <v xml:space="preserve">ALBARRACIN ROLAND  </v>
      </c>
      <c r="C13" s="8" t="s">
        <v>1365</v>
      </c>
      <c r="D13" s="8" t="s">
        <v>1366</v>
      </c>
      <c r="E13" s="8"/>
      <c r="F13" s="8" t="s">
        <v>1294</v>
      </c>
      <c r="G13" s="18" t="s">
        <v>1294</v>
      </c>
      <c r="H13" s="8" t="s">
        <v>290</v>
      </c>
      <c r="I13" s="8" t="b">
        <f>COUNTIF(Employees[Employee Name],Employees[[#This Row],[Employee Name]])&gt;1</f>
        <v>0</v>
      </c>
    </row>
    <row r="14" spans="1:9" ht="30" hidden="1" customHeight="1" x14ac:dyDescent="0.3">
      <c r="A14" s="44">
        <f t="shared" si="0"/>
        <v>11</v>
      </c>
      <c r="B14" s="8" t="str">
        <f>CONCATENATE(Employees[[#This Row],[Lastname]]," ",Employees[[#This Row],[Firstname]], " ",LEFT(Employees[[#This Row],[Middlename]],1),IF(ISBLANK(Employees[[#This Row],[Middlename]])," ","."))</f>
        <v>ALCALA DANIEL P.</v>
      </c>
      <c r="C14" s="8" t="s">
        <v>1339</v>
      </c>
      <c r="D14" s="8" t="s">
        <v>557</v>
      </c>
      <c r="E14" s="8" t="s">
        <v>124</v>
      </c>
      <c r="F14" s="18" t="s">
        <v>314</v>
      </c>
      <c r="G14" s="8" t="s">
        <v>2007</v>
      </c>
      <c r="H14" s="8" t="s">
        <v>152</v>
      </c>
      <c r="I14" s="8" t="b">
        <f>COUNTIF(Employees[Employee Name],Employees[[#This Row],[Employee Name]])&gt;1</f>
        <v>0</v>
      </c>
    </row>
    <row r="15" spans="1:9" ht="30" hidden="1" customHeight="1" x14ac:dyDescent="0.3">
      <c r="A15" s="44">
        <f t="shared" si="0"/>
        <v>12</v>
      </c>
      <c r="B15" s="8" t="str">
        <f>CONCATENATE(Employees[[#This Row],[Lastname]]," ",Employees[[#This Row],[Firstname]], " ",LEFT(Employees[[#This Row],[Middlename]],1),IF(ISBLANK(Employees[[#This Row],[Middlename]])," ","."))</f>
        <v>ALCANTARA RIZALINA B.</v>
      </c>
      <c r="C15" s="8" t="s">
        <v>647</v>
      </c>
      <c r="D15" s="8" t="s">
        <v>648</v>
      </c>
      <c r="E15" s="8" t="s">
        <v>145</v>
      </c>
      <c r="F15" s="8" t="s">
        <v>125</v>
      </c>
      <c r="G15" s="18" t="s">
        <v>2007</v>
      </c>
      <c r="H15" s="8" t="s">
        <v>649</v>
      </c>
      <c r="I15" s="8" t="b">
        <f>COUNTIF(Employees[Employee Name],Employees[[#This Row],[Employee Name]])&gt;1</f>
        <v>0</v>
      </c>
    </row>
    <row r="16" spans="1:9" ht="30" hidden="1" customHeight="1" x14ac:dyDescent="0.3">
      <c r="A16" s="44">
        <f t="shared" si="0"/>
        <v>13</v>
      </c>
      <c r="B16" s="8" t="str">
        <f>CONCATENATE(Employees[[#This Row],[Lastname]]," ",Employees[[#This Row],[Firstname]], " ",LEFT(Employees[[#This Row],[Middlename]],1),IF(ISBLANK(Employees[[#This Row],[Middlename]])," ","."))</f>
        <v>ALCAZAR AINEE JOY C.</v>
      </c>
      <c r="C16" s="8" t="s">
        <v>159</v>
      </c>
      <c r="D16" s="8" t="s">
        <v>201</v>
      </c>
      <c r="E16" s="8" t="s">
        <v>134</v>
      </c>
      <c r="F16" s="8" t="s">
        <v>202</v>
      </c>
      <c r="G16" s="8" t="s">
        <v>2007</v>
      </c>
      <c r="H16" s="8" t="s">
        <v>97</v>
      </c>
      <c r="I16" s="8" t="b">
        <f>COUNTIF(Employees[Employee Name],Employees[[#This Row],[Employee Name]])&gt;1</f>
        <v>0</v>
      </c>
    </row>
    <row r="17" spans="1:9" ht="30" hidden="1" customHeight="1" x14ac:dyDescent="0.3">
      <c r="A17" s="44">
        <f t="shared" si="0"/>
        <v>14</v>
      </c>
      <c r="B17" s="8" t="str">
        <f>CONCATENATE(Employees[[#This Row],[Lastname]]," ",Employees[[#This Row],[Firstname]], " ",LEFT(Employees[[#This Row],[Middlename]],1),IF(ISBLANK(Employees[[#This Row],[Middlename]])," ","."))</f>
        <v>ALCAZAR AIREEN B.</v>
      </c>
      <c r="C17" s="8" t="s">
        <v>159</v>
      </c>
      <c r="D17" s="8" t="s">
        <v>1487</v>
      </c>
      <c r="E17" s="8" t="s">
        <v>2167</v>
      </c>
      <c r="F17" s="8" t="s">
        <v>1711</v>
      </c>
      <c r="G17" s="8"/>
      <c r="H17" s="8"/>
      <c r="I17" s="8" t="b">
        <f>COUNTIF(Employees[Employee Name],Employees[[#This Row],[Employee Name]])&gt;1</f>
        <v>0</v>
      </c>
    </row>
    <row r="18" spans="1:9" ht="30" hidden="1" customHeight="1" x14ac:dyDescent="0.3">
      <c r="A18" s="44">
        <f t="shared" si="0"/>
        <v>15</v>
      </c>
      <c r="B18" s="8" t="str">
        <f>CONCATENATE(Employees[[#This Row],[Lastname]]," ",Employees[[#This Row],[Firstname]], " ",LEFT(Employees[[#This Row],[Middlename]],1),IF(ISBLANK(Employees[[#This Row],[Middlename]])," ","."))</f>
        <v>ALCAZAR ZENAIDA S.</v>
      </c>
      <c r="C18" s="8" t="s">
        <v>159</v>
      </c>
      <c r="D18" s="8" t="s">
        <v>160</v>
      </c>
      <c r="E18" s="8" t="s">
        <v>954</v>
      </c>
      <c r="F18" s="8" t="s">
        <v>162</v>
      </c>
      <c r="G18" s="8" t="s">
        <v>2007</v>
      </c>
      <c r="H18" s="8" t="s">
        <v>135</v>
      </c>
      <c r="I18" s="8" t="b">
        <f>COUNTIF(Employees[Employee Name],Employees[[#This Row],[Employee Name]])&gt;1</f>
        <v>0</v>
      </c>
    </row>
    <row r="19" spans="1:9" ht="30" hidden="1" customHeight="1" x14ac:dyDescent="0.3">
      <c r="A19" s="44">
        <f t="shared" si="0"/>
        <v>16</v>
      </c>
      <c r="B19" s="8" t="str">
        <f>CONCATENATE(Employees[[#This Row],[Lastname]]," ",Employees[[#This Row],[Firstname]], " ",LEFT(Employees[[#This Row],[Middlename]],1),IF(ISBLANK(Employees[[#This Row],[Middlename]])," ","."))</f>
        <v>ALEGA ESTELITA M.</v>
      </c>
      <c r="C19" s="8" t="s">
        <v>422</v>
      </c>
      <c r="D19" s="8" t="s">
        <v>423</v>
      </c>
      <c r="E19" s="8" t="s">
        <v>84</v>
      </c>
      <c r="F19" s="8" t="s">
        <v>392</v>
      </c>
      <c r="G19" s="8" t="s">
        <v>2007</v>
      </c>
      <c r="H19" s="8" t="s">
        <v>103</v>
      </c>
      <c r="I19" s="8" t="b">
        <f>COUNTIF(Employees[Employee Name],Employees[[#This Row],[Employee Name]])&gt;1</f>
        <v>0</v>
      </c>
    </row>
    <row r="20" spans="1:9" ht="30" hidden="1" customHeight="1" x14ac:dyDescent="0.3">
      <c r="A20" s="44">
        <f t="shared" si="0"/>
        <v>17</v>
      </c>
      <c r="B20" s="8" t="str">
        <f>CONCATENATE(Employees[[#This Row],[Lastname]]," ",Employees[[#This Row],[Firstname]], " ",LEFT(Employees[[#This Row],[Middlename]],1),IF(ISBLANK(Employees[[#This Row],[Middlename]])," ","."))</f>
        <v>ALEGRE VIVENCIO A.</v>
      </c>
      <c r="C20" s="8" t="s">
        <v>665</v>
      </c>
      <c r="D20" s="8" t="s">
        <v>666</v>
      </c>
      <c r="E20" s="8" t="s">
        <v>88</v>
      </c>
      <c r="F20" s="8" t="s">
        <v>667</v>
      </c>
      <c r="G20" s="18" t="s">
        <v>2007</v>
      </c>
      <c r="H20" s="8" t="s">
        <v>644</v>
      </c>
      <c r="I20" s="8" t="b">
        <f>COUNTIF(Employees[Employee Name],Employees[[#This Row],[Employee Name]])&gt;1</f>
        <v>0</v>
      </c>
    </row>
    <row r="21" spans="1:9" ht="30" hidden="1" customHeight="1" x14ac:dyDescent="0.3">
      <c r="A21" s="44">
        <f t="shared" si="0"/>
        <v>18</v>
      </c>
      <c r="B21" s="8" t="str">
        <f>CONCATENATE(Employees[[#This Row],[Lastname]]," ",Employees[[#This Row],[Firstname]], " ",LEFT(Employees[[#This Row],[Middlename]],1),IF(ISBLANK(Employees[[#This Row],[Middlename]])," ","."))</f>
        <v>ALERA JEFFREY B.</v>
      </c>
      <c r="C21" s="8" t="s">
        <v>1367</v>
      </c>
      <c r="D21" s="8" t="s">
        <v>1368</v>
      </c>
      <c r="E21" s="8" t="s">
        <v>1369</v>
      </c>
      <c r="F21" s="8" t="s">
        <v>1711</v>
      </c>
      <c r="G21" s="18" t="s">
        <v>1711</v>
      </c>
      <c r="H21" s="8" t="s">
        <v>1712</v>
      </c>
      <c r="I21" s="8" t="b">
        <f>COUNTIF(Employees[Employee Name],Employees[[#This Row],[Employee Name]])&gt;1</f>
        <v>0</v>
      </c>
    </row>
    <row r="22" spans="1:9" ht="30" hidden="1" customHeight="1" x14ac:dyDescent="0.3">
      <c r="A22" s="44">
        <f t="shared" si="0"/>
        <v>19</v>
      </c>
      <c r="B22" s="8" t="str">
        <f>CONCATENATE(Employees[[#This Row],[Lastname]]," ",Employees[[#This Row],[Firstname]], " ",LEFT(Employees[[#This Row],[Middlename]],1),IF(ISBLANK(Employees[[#This Row],[Middlename]])," ","."))</f>
        <v>ALFEREZ JOSEPHINE R.</v>
      </c>
      <c r="C22" s="8" t="s">
        <v>819</v>
      </c>
      <c r="D22" s="8" t="s">
        <v>408</v>
      </c>
      <c r="E22" s="8" t="s">
        <v>820</v>
      </c>
      <c r="F22" s="8" t="s">
        <v>821</v>
      </c>
      <c r="G22" s="8" t="s">
        <v>2007</v>
      </c>
      <c r="H22" s="8" t="s">
        <v>135</v>
      </c>
      <c r="I22" s="8" t="b">
        <f>COUNTIF(Employees[Employee Name],Employees[[#This Row],[Employee Name]])&gt;1</f>
        <v>0</v>
      </c>
    </row>
    <row r="23" spans="1:9" ht="30" hidden="1" customHeight="1" x14ac:dyDescent="0.3">
      <c r="A23" s="44">
        <f t="shared" si="0"/>
        <v>20</v>
      </c>
      <c r="B23" s="8" t="str">
        <f>CONCATENATE(Employees[[#This Row],[Lastname]]," ",Employees[[#This Row],[Firstname]], " ",LEFT(Employees[[#This Row],[Middlename]],1),IF(ISBLANK(Employees[[#This Row],[Middlename]])," ","."))</f>
        <v>ALMAREZ MELENCIO M.</v>
      </c>
      <c r="C23" s="8" t="s">
        <v>1370</v>
      </c>
      <c r="D23" s="8" t="s">
        <v>1371</v>
      </c>
      <c r="E23" s="8" t="s">
        <v>556</v>
      </c>
      <c r="F23" s="8" t="s">
        <v>1294</v>
      </c>
      <c r="G23" s="18" t="s">
        <v>1294</v>
      </c>
      <c r="H23" s="8" t="s">
        <v>363</v>
      </c>
      <c r="I23" s="8" t="b">
        <f>COUNTIF(Employees[Employee Name],Employees[[#This Row],[Employee Name]])&gt;1</f>
        <v>0</v>
      </c>
    </row>
    <row r="24" spans="1:9" ht="30" hidden="1" customHeight="1" x14ac:dyDescent="0.3">
      <c r="A24" s="44">
        <f t="shared" si="0"/>
        <v>21</v>
      </c>
      <c r="B24" s="8" t="str">
        <f>CONCATENATE(Employees[[#This Row],[Lastname]]," ",Employees[[#This Row],[Firstname]], " ",LEFT(Employees[[#This Row],[Middlename]],1),IF(ISBLANK(Employees[[#This Row],[Middlename]])," ","."))</f>
        <v>ALVAREZ GRACITA S.</v>
      </c>
      <c r="C24" s="8" t="s">
        <v>813</v>
      </c>
      <c r="D24" s="8" t="s">
        <v>814</v>
      </c>
      <c r="E24" s="8" t="s">
        <v>815</v>
      </c>
      <c r="F24" s="8" t="s">
        <v>816</v>
      </c>
      <c r="G24" s="8" t="s">
        <v>2007</v>
      </c>
      <c r="H24" s="8" t="s">
        <v>135</v>
      </c>
      <c r="I24" s="8" t="b">
        <f>COUNTIF(Employees[Employee Name],Employees[[#This Row],[Employee Name]])&gt;1</f>
        <v>0</v>
      </c>
    </row>
    <row r="25" spans="1:9" ht="30" hidden="1" customHeight="1" x14ac:dyDescent="0.3">
      <c r="A25" s="44">
        <f t="shared" si="0"/>
        <v>22</v>
      </c>
      <c r="B25" s="8" t="str">
        <f>CONCATENATE(Employees[[#This Row],[Lastname]]," ",Employees[[#This Row],[Firstname]], " ",LEFT(Employees[[#This Row],[Middlename]],1),IF(ISBLANK(Employees[[#This Row],[Middlename]])," ","."))</f>
        <v>AMBAT JAIME L.</v>
      </c>
      <c r="C25" s="8" t="s">
        <v>618</v>
      </c>
      <c r="D25" s="8" t="s">
        <v>1372</v>
      </c>
      <c r="E25" s="8" t="s">
        <v>1373</v>
      </c>
      <c r="F25" s="8" t="s">
        <v>1294</v>
      </c>
      <c r="G25" s="18" t="s">
        <v>1294</v>
      </c>
      <c r="H25" s="8" t="s">
        <v>1713</v>
      </c>
      <c r="I25" s="8" t="b">
        <f>COUNTIF(Employees[Employee Name],Employees[[#This Row],[Employee Name]])&gt;1</f>
        <v>0</v>
      </c>
    </row>
    <row r="26" spans="1:9" ht="30" hidden="1" customHeight="1" x14ac:dyDescent="0.3">
      <c r="A26" s="44">
        <f t="shared" si="0"/>
        <v>23</v>
      </c>
      <c r="B26" s="8" t="str">
        <f>CONCATENATE(Employees[[#This Row],[Lastname]]," ",Employees[[#This Row],[Firstname]], " ",LEFT(Employees[[#This Row],[Middlename]],1),IF(ISBLANK(Employees[[#This Row],[Middlename]])," ","."))</f>
        <v>AMBAT MARILOU M.</v>
      </c>
      <c r="C26" s="8" t="s">
        <v>618</v>
      </c>
      <c r="D26" s="8" t="s">
        <v>619</v>
      </c>
      <c r="E26" s="8" t="s">
        <v>84</v>
      </c>
      <c r="F26" s="8" t="s">
        <v>125</v>
      </c>
      <c r="G26" s="18" t="s">
        <v>2007</v>
      </c>
      <c r="H26" s="8" t="s">
        <v>287</v>
      </c>
      <c r="I26" s="8" t="b">
        <f>COUNTIF(Employees[Employee Name],Employees[[#This Row],[Employee Name]])&gt;1</f>
        <v>0</v>
      </c>
    </row>
    <row r="27" spans="1:9" ht="30" hidden="1" customHeight="1" x14ac:dyDescent="0.3">
      <c r="A27" s="44">
        <f t="shared" si="0"/>
        <v>24</v>
      </c>
      <c r="B27" s="8" t="str">
        <f>CONCATENATE(Employees[[#This Row],[Lastname]]," ",Employees[[#This Row],[Firstname]], " ",LEFT(Employees[[#This Row],[Middlename]],1),IF(ISBLANK(Employees[[#This Row],[Middlename]])," ","."))</f>
        <v>AMBION DORINDA A.</v>
      </c>
      <c r="C27" s="8" t="s">
        <v>221</v>
      </c>
      <c r="D27" s="8" t="s">
        <v>222</v>
      </c>
      <c r="E27" s="8" t="s">
        <v>88</v>
      </c>
      <c r="F27" s="8" t="s">
        <v>223</v>
      </c>
      <c r="G27" s="8" t="s">
        <v>2007</v>
      </c>
      <c r="H27" s="8" t="s">
        <v>213</v>
      </c>
      <c r="I27" s="8" t="b">
        <f>COUNTIF(Employees[Employee Name],Employees[[#This Row],[Employee Name]])&gt;1</f>
        <v>0</v>
      </c>
    </row>
    <row r="28" spans="1:9" ht="30" hidden="1" customHeight="1" x14ac:dyDescent="0.3">
      <c r="A28" s="44">
        <f t="shared" si="0"/>
        <v>25</v>
      </c>
      <c r="B28" s="8" t="str">
        <f>CONCATENATE(Employees[[#This Row],[Lastname]]," ",Employees[[#This Row],[Firstname]], " ",LEFT(Employees[[#This Row],[Middlename]],1),IF(ISBLANK(Employees[[#This Row],[Middlename]])," ","."))</f>
        <v>AMBION HERSHEY D.</v>
      </c>
      <c r="C28" s="8" t="s">
        <v>221</v>
      </c>
      <c r="D28" s="8" t="s">
        <v>1374</v>
      </c>
      <c r="E28" s="8" t="s">
        <v>119</v>
      </c>
      <c r="F28" s="8" t="s">
        <v>1294</v>
      </c>
      <c r="G28" s="18" t="s">
        <v>1294</v>
      </c>
      <c r="H28" s="8" t="s">
        <v>135</v>
      </c>
      <c r="I28" s="8" t="b">
        <f>COUNTIF(Employees[Employee Name],Employees[[#This Row],[Employee Name]])&gt;1</f>
        <v>0</v>
      </c>
    </row>
    <row r="29" spans="1:9" ht="30" hidden="1" customHeight="1" x14ac:dyDescent="0.3">
      <c r="A29" s="44">
        <f t="shared" si="0"/>
        <v>26</v>
      </c>
      <c r="B29" s="8" t="str">
        <f>CONCATENATE(Employees[[#This Row],[Lastname]]," ",Employees[[#This Row],[Firstname]], " ",LEFT(Employees[[#This Row],[Middlename]],1),IF(ISBLANK(Employees[[#This Row],[Middlename]])," ","."))</f>
        <v>AMBION LAMBERTO A.</v>
      </c>
      <c r="C29" s="8" t="s">
        <v>221</v>
      </c>
      <c r="D29" s="8" t="s">
        <v>733</v>
      </c>
      <c r="E29" s="8" t="s">
        <v>88</v>
      </c>
      <c r="F29" s="8" t="s">
        <v>125</v>
      </c>
      <c r="G29" s="18" t="s">
        <v>2007</v>
      </c>
      <c r="H29" s="8" t="s">
        <v>359</v>
      </c>
      <c r="I29" s="8" t="b">
        <f>COUNTIF(Employees[Employee Name],Employees[[#This Row],[Employee Name]])&gt;1</f>
        <v>0</v>
      </c>
    </row>
    <row r="30" spans="1:9" ht="30" hidden="1" customHeight="1" x14ac:dyDescent="0.3">
      <c r="A30" s="44">
        <f t="shared" si="0"/>
        <v>27</v>
      </c>
      <c r="B30" s="8" t="str">
        <f>CONCATENATE(Employees[[#This Row],[Lastname]]," ",Employees[[#This Row],[Firstname]], " ",LEFT(Employees[[#This Row],[Middlename]],1),IF(ISBLANK(Employees[[#This Row],[Middlename]])," ","."))</f>
        <v>AMBION MARIETA B.</v>
      </c>
      <c r="C30" s="8" t="s">
        <v>221</v>
      </c>
      <c r="D30" s="8" t="s">
        <v>1375</v>
      </c>
      <c r="E30" s="8" t="s">
        <v>145</v>
      </c>
      <c r="F30" s="8" t="s">
        <v>1294</v>
      </c>
      <c r="G30" s="18" t="s">
        <v>1294</v>
      </c>
      <c r="H30" s="8" t="s">
        <v>290</v>
      </c>
      <c r="I30" s="8" t="b">
        <f>COUNTIF(Employees[Employee Name],Employees[[#This Row],[Employee Name]])&gt;1</f>
        <v>0</v>
      </c>
    </row>
    <row r="31" spans="1:9" ht="30" hidden="1" customHeight="1" x14ac:dyDescent="0.3">
      <c r="A31" s="44">
        <f t="shared" si="0"/>
        <v>28</v>
      </c>
      <c r="B31" s="8" t="str">
        <f>CONCATENATE(Employees[[#This Row],[Lastname]]," ",Employees[[#This Row],[Firstname]], " ",LEFT(Employees[[#This Row],[Middlename]],1),IF(ISBLANK(Employees[[#This Row],[Middlename]])," ","."))</f>
        <v>AMBION PRISCO G.</v>
      </c>
      <c r="C31" s="8" t="s">
        <v>221</v>
      </c>
      <c r="D31" s="8" t="s">
        <v>271</v>
      </c>
      <c r="E31" s="8" t="s">
        <v>166</v>
      </c>
      <c r="F31" s="8" t="s">
        <v>273</v>
      </c>
      <c r="G31" s="18" t="s">
        <v>2007</v>
      </c>
      <c r="H31" s="8" t="s">
        <v>272</v>
      </c>
      <c r="I31" s="8" t="b">
        <f>COUNTIF(Employees[Employee Name],Employees[[#This Row],[Employee Name]])&gt;1</f>
        <v>0</v>
      </c>
    </row>
    <row r="32" spans="1:9" ht="30" hidden="1" customHeight="1" x14ac:dyDescent="0.3">
      <c r="A32" s="44">
        <f t="shared" si="0"/>
        <v>29</v>
      </c>
      <c r="B32" s="8" t="str">
        <f>CONCATENATE(Employees[[#This Row],[Lastname]]," ",Employees[[#This Row],[Firstname]], " ",LEFT(Employees[[#This Row],[Middlename]],1),IF(ISBLANK(Employees[[#This Row],[Middlename]])," ","."))</f>
        <v>AMBION REYMOND A.</v>
      </c>
      <c r="C32" s="8" t="s">
        <v>221</v>
      </c>
      <c r="D32" s="8" t="s">
        <v>1277</v>
      </c>
      <c r="E32" s="8" t="s">
        <v>1278</v>
      </c>
      <c r="F32" s="8" t="s">
        <v>156</v>
      </c>
      <c r="G32" s="8" t="s">
        <v>2007</v>
      </c>
      <c r="H32" s="8" t="s">
        <v>359</v>
      </c>
      <c r="I32" s="8" t="b">
        <f>COUNTIF(Employees[Employee Name],Employees[[#This Row],[Employee Name]])&gt;1</f>
        <v>0</v>
      </c>
    </row>
    <row r="33" spans="1:9" ht="30" hidden="1" customHeight="1" x14ac:dyDescent="0.3">
      <c r="A33" s="44">
        <f t="shared" si="0"/>
        <v>30</v>
      </c>
      <c r="B33" s="8" t="str">
        <f>CONCATENATE(Employees[[#This Row],[Lastname]]," ",Employees[[#This Row],[Firstname]], " ",LEFT(Employees[[#This Row],[Middlename]],1),IF(ISBLANK(Employees[[#This Row],[Middlename]])," ","."))</f>
        <v>AMBONAN AVELINA A.</v>
      </c>
      <c r="C33" s="8" t="s">
        <v>257</v>
      </c>
      <c r="D33" s="8" t="s">
        <v>258</v>
      </c>
      <c r="E33" s="8" t="s">
        <v>88</v>
      </c>
      <c r="F33" s="8" t="s">
        <v>198</v>
      </c>
      <c r="G33" s="18" t="s">
        <v>2007</v>
      </c>
      <c r="H33" s="8" t="s">
        <v>261</v>
      </c>
      <c r="I33" s="8" t="b">
        <f>COUNTIF(Employees[Employee Name],Employees[[#This Row],[Employee Name]])&gt;1</f>
        <v>0</v>
      </c>
    </row>
    <row r="34" spans="1:9" ht="30" hidden="1" customHeight="1" x14ac:dyDescent="0.3">
      <c r="A34" s="44">
        <f t="shared" si="0"/>
        <v>31</v>
      </c>
      <c r="B34" s="8" t="str">
        <f>CONCATENATE(Employees[[#This Row],[Lastname]]," ",Employees[[#This Row],[Firstname]], " ",LEFT(Employees[[#This Row],[Middlename]],1),IF(ISBLANK(Employees[[#This Row],[Middlename]])," ","."))</f>
        <v>AMBROCIO MELODY B.</v>
      </c>
      <c r="C34" s="8" t="s">
        <v>1376</v>
      </c>
      <c r="D34" s="8" t="s">
        <v>1356</v>
      </c>
      <c r="E34" s="8" t="s">
        <v>145</v>
      </c>
      <c r="F34" s="8" t="s">
        <v>1294</v>
      </c>
      <c r="G34" s="18" t="s">
        <v>1294</v>
      </c>
      <c r="H34" s="8" t="s">
        <v>213</v>
      </c>
      <c r="I34" s="8" t="b">
        <f>COUNTIF(Employees[Employee Name],Employees[[#This Row],[Employee Name]])&gt;1</f>
        <v>0</v>
      </c>
    </row>
    <row r="35" spans="1:9" ht="30" hidden="1" customHeight="1" x14ac:dyDescent="0.3">
      <c r="A35" s="44">
        <f t="shared" si="0"/>
        <v>32</v>
      </c>
      <c r="B35" s="8" t="str">
        <f>CONCATENATE(Employees[[#This Row],[Lastname]]," ",Employees[[#This Row],[Firstname]], " ",LEFT(Employees[[#This Row],[Middlename]],1),IF(ISBLANK(Employees[[#This Row],[Middlename]])," ","."))</f>
        <v>AMON CLARISSA MAY M.</v>
      </c>
      <c r="C35" s="18" t="s">
        <v>1012</v>
      </c>
      <c r="D35" s="18" t="s">
        <v>2026</v>
      </c>
      <c r="E35" s="18" t="s">
        <v>2027</v>
      </c>
      <c r="F35" s="18" t="s">
        <v>2028</v>
      </c>
      <c r="G35" s="18" t="s">
        <v>2007</v>
      </c>
      <c r="H35" s="18" t="s">
        <v>359</v>
      </c>
      <c r="I35" s="8" t="b">
        <f>COUNTIF(Employees[Employee Name],Employees[[#This Row],[Employee Name]])&gt;1</f>
        <v>0</v>
      </c>
    </row>
    <row r="36" spans="1:9" ht="30" hidden="1" customHeight="1" x14ac:dyDescent="0.3">
      <c r="A36" s="44">
        <f t="shared" si="0"/>
        <v>33</v>
      </c>
      <c r="B36" s="8" t="str">
        <f>CONCATENATE(Employees[[#This Row],[Lastname]]," ",Employees[[#This Row],[Firstname]], " ",LEFT(Employees[[#This Row],[Middlename]],1),IF(ISBLANK(Employees[[#This Row],[Middlename]])," ","."))</f>
        <v>AMON ESTELITA S.</v>
      </c>
      <c r="C36" s="8" t="s">
        <v>1012</v>
      </c>
      <c r="D36" s="8" t="s">
        <v>423</v>
      </c>
      <c r="E36" s="8" t="s">
        <v>161</v>
      </c>
      <c r="F36" s="8" t="s">
        <v>1294</v>
      </c>
      <c r="G36" s="18" t="s">
        <v>1294</v>
      </c>
      <c r="H36" s="8" t="s">
        <v>199</v>
      </c>
      <c r="I36" s="8" t="b">
        <f>COUNTIF(Employees[Employee Name],Employees[[#This Row],[Employee Name]])&gt;1</f>
        <v>0</v>
      </c>
    </row>
    <row r="37" spans="1:9" ht="30" hidden="1" customHeight="1" x14ac:dyDescent="0.3">
      <c r="A37" s="44">
        <f t="shared" si="0"/>
        <v>34</v>
      </c>
      <c r="B37" s="8" t="str">
        <f>CONCATENATE(Employees[[#This Row],[Lastname]]," ",Employees[[#This Row],[Firstname]], " ",LEFT(Employees[[#This Row],[Middlename]],1),IF(ISBLANK(Employees[[#This Row],[Middlename]])," ","."))</f>
        <v>AMON RHEALYN O.</v>
      </c>
      <c r="C37" s="8" t="s">
        <v>1012</v>
      </c>
      <c r="D37" s="8" t="s">
        <v>949</v>
      </c>
      <c r="E37" s="8" t="s">
        <v>841</v>
      </c>
      <c r="F37" s="8" t="s">
        <v>950</v>
      </c>
      <c r="G37" s="18" t="s">
        <v>2007</v>
      </c>
      <c r="H37" s="8" t="s">
        <v>441</v>
      </c>
      <c r="I37" s="8" t="b">
        <f>COUNTIF(Employees[Employee Name],Employees[[#This Row],[Employee Name]])&gt;1</f>
        <v>0</v>
      </c>
    </row>
    <row r="38" spans="1:9" ht="30" hidden="1" customHeight="1" x14ac:dyDescent="0.3">
      <c r="A38" s="44">
        <f t="shared" si="0"/>
        <v>35</v>
      </c>
      <c r="B38" s="8" t="str">
        <f>CONCATENATE(Employees[[#This Row],[Lastname]]," ",Employees[[#This Row],[Firstname]], " ",LEFT(Employees[[#This Row],[Middlename]],1),IF(ISBLANK(Employees[[#This Row],[Middlename]])," ","."))</f>
        <v>AMORA ELISA S.</v>
      </c>
      <c r="C38" s="8" t="s">
        <v>399</v>
      </c>
      <c r="D38" s="8" t="s">
        <v>375</v>
      </c>
      <c r="E38" s="8" t="s">
        <v>161</v>
      </c>
      <c r="F38" s="8" t="s">
        <v>392</v>
      </c>
      <c r="G38" s="8" t="s">
        <v>2007</v>
      </c>
      <c r="H38" s="8" t="s">
        <v>103</v>
      </c>
      <c r="I38" s="8" t="b">
        <f>COUNTIF(Employees[Employee Name],Employees[[#This Row],[Employee Name]])&gt;1</f>
        <v>0</v>
      </c>
    </row>
    <row r="39" spans="1:9" ht="30" hidden="1" customHeight="1" x14ac:dyDescent="0.3">
      <c r="A39" s="44">
        <f t="shared" si="0"/>
        <v>36</v>
      </c>
      <c r="B39" s="8" t="str">
        <f>CONCATENATE(Employees[[#This Row],[Lastname]]," ",Employees[[#This Row],[Firstname]], " ",LEFT(Employees[[#This Row],[Middlename]],1),IF(ISBLANK(Employees[[#This Row],[Middlename]])," ","."))</f>
        <v>AMPARO JOY J.</v>
      </c>
      <c r="C39" s="8" t="s">
        <v>897</v>
      </c>
      <c r="D39" s="8" t="s">
        <v>898</v>
      </c>
      <c r="E39" s="8" t="s">
        <v>1998</v>
      </c>
      <c r="F39" s="8" t="s">
        <v>96</v>
      </c>
      <c r="G39" s="8" t="s">
        <v>2007</v>
      </c>
      <c r="H39" s="8" t="s">
        <v>97</v>
      </c>
      <c r="I39" s="8" t="b">
        <f>COUNTIF(Employees[Employee Name],Employees[[#This Row],[Employee Name]])&gt;1</f>
        <v>0</v>
      </c>
    </row>
    <row r="40" spans="1:9" ht="30" hidden="1" customHeight="1" x14ac:dyDescent="0.3">
      <c r="A40" s="44">
        <f t="shared" si="0"/>
        <v>37</v>
      </c>
      <c r="B40" s="8" t="str">
        <f>CONCATENATE(Employees[[#This Row],[Lastname]]," ",Employees[[#This Row],[Firstname]], " ",LEFT(Employees[[#This Row],[Middlename]],1),IF(ISBLANK(Employees[[#This Row],[Middlename]])," ","."))</f>
        <v>AMULONG GERONIMO M.</v>
      </c>
      <c r="C40" s="8" t="s">
        <v>1377</v>
      </c>
      <c r="D40" s="8" t="s">
        <v>1378</v>
      </c>
      <c r="E40" s="8" t="s">
        <v>1379</v>
      </c>
      <c r="F40" s="8" t="s">
        <v>1294</v>
      </c>
      <c r="G40" s="18" t="s">
        <v>1294</v>
      </c>
      <c r="H40" s="8" t="s">
        <v>1714</v>
      </c>
      <c r="I40" s="8" t="b">
        <f>COUNTIF(Employees[Employee Name],Employees[[#This Row],[Employee Name]])&gt;1</f>
        <v>0</v>
      </c>
    </row>
    <row r="41" spans="1:9" ht="30" hidden="1" customHeight="1" x14ac:dyDescent="0.3">
      <c r="A41" s="44">
        <f t="shared" si="0"/>
        <v>38</v>
      </c>
      <c r="B41" s="8" t="str">
        <f>CONCATENATE(Employees[[#This Row],[Lastname]]," ",Employees[[#This Row],[Firstname]], " ",LEFT(Employees[[#This Row],[Middlename]],1),IF(ISBLANK(Employees[[#This Row],[Middlename]])," ","."))</f>
        <v xml:space="preserve">AMULONG JAY R  </v>
      </c>
      <c r="C41" s="18" t="s">
        <v>1377</v>
      </c>
      <c r="D41" s="18" t="s">
        <v>2101</v>
      </c>
      <c r="E41" s="8"/>
      <c r="F41" s="18" t="s">
        <v>1711</v>
      </c>
      <c r="G41" s="8"/>
      <c r="H41" s="18" t="s">
        <v>2070</v>
      </c>
      <c r="I41" s="8" t="b">
        <f>COUNTIF(Employees[Employee Name],Employees[[#This Row],[Employee Name]])&gt;1</f>
        <v>0</v>
      </c>
    </row>
    <row r="42" spans="1:9" ht="30" hidden="1" customHeight="1" x14ac:dyDescent="0.3">
      <c r="A42" s="44">
        <f t="shared" si="0"/>
        <v>39</v>
      </c>
      <c r="B42" s="8" t="str">
        <f>CONCATENATE(Employees[[#This Row],[Lastname]]," ",Employees[[#This Row],[Firstname]], " ",LEFT(Employees[[#This Row],[Middlename]],1),IF(ISBLANK(Employees[[#This Row],[Middlename]])," ","."))</f>
        <v>ANACAY ABNER M.</v>
      </c>
      <c r="C42" s="8" t="s">
        <v>512</v>
      </c>
      <c r="D42" s="8" t="s">
        <v>964</v>
      </c>
      <c r="E42" s="8" t="s">
        <v>965</v>
      </c>
      <c r="F42" s="8" t="s">
        <v>457</v>
      </c>
      <c r="G42" s="18" t="s">
        <v>2007</v>
      </c>
      <c r="H42" s="8" t="s">
        <v>465</v>
      </c>
      <c r="I42" s="8" t="b">
        <f>COUNTIF(Employees[Employee Name],Employees[[#This Row],[Employee Name]])&gt;1</f>
        <v>0</v>
      </c>
    </row>
    <row r="43" spans="1:9" ht="30" hidden="1" customHeight="1" x14ac:dyDescent="0.3">
      <c r="A43" s="44">
        <f t="shared" si="0"/>
        <v>40</v>
      </c>
      <c r="B43" s="8" t="str">
        <f>CONCATENATE(Employees[[#This Row],[Lastname]]," ",Employees[[#This Row],[Firstname]], " ",LEFT(Employees[[#This Row],[Middlename]],1),IF(ISBLANK(Employees[[#This Row],[Middlename]])," ","."))</f>
        <v>ANACAY ANICETA P.</v>
      </c>
      <c r="C43" s="8" t="s">
        <v>512</v>
      </c>
      <c r="D43" s="8" t="s">
        <v>548</v>
      </c>
      <c r="E43" s="8" t="s">
        <v>124</v>
      </c>
      <c r="F43" s="18" t="s">
        <v>2011</v>
      </c>
      <c r="G43" s="8" t="s">
        <v>2007</v>
      </c>
      <c r="H43" s="8" t="s">
        <v>199</v>
      </c>
      <c r="I43" s="8" t="b">
        <f>COUNTIF(Employees[Employee Name],Employees[[#This Row],[Employee Name]])&gt;1</f>
        <v>0</v>
      </c>
    </row>
    <row r="44" spans="1:9" ht="30" hidden="1" customHeight="1" x14ac:dyDescent="0.3">
      <c r="A44" s="44">
        <f t="shared" si="0"/>
        <v>41</v>
      </c>
      <c r="B44" s="8" t="str">
        <f>CONCATENATE(Employees[[#This Row],[Lastname]]," ",Employees[[#This Row],[Firstname]], " ",LEFT(Employees[[#This Row],[Middlename]],1),IF(ISBLANK(Employees[[#This Row],[Middlename]])," ","."))</f>
        <v>ANACAY LEVIE B.</v>
      </c>
      <c r="C44" s="8" t="s">
        <v>512</v>
      </c>
      <c r="D44" s="8" t="s">
        <v>513</v>
      </c>
      <c r="E44" s="8" t="s">
        <v>344</v>
      </c>
      <c r="F44" s="8" t="s">
        <v>514</v>
      </c>
      <c r="G44" s="18" t="s">
        <v>2007</v>
      </c>
      <c r="H44" s="8" t="s">
        <v>441</v>
      </c>
      <c r="I44" s="8" t="b">
        <f>COUNTIF(Employees[Employee Name],Employees[[#This Row],[Employee Name]])&gt;1</f>
        <v>0</v>
      </c>
    </row>
    <row r="45" spans="1:9" ht="30" hidden="1" customHeight="1" x14ac:dyDescent="0.3">
      <c r="A45" s="44">
        <f t="shared" si="0"/>
        <v>42</v>
      </c>
      <c r="B45" s="8" t="str">
        <f>CONCATENATE(Employees[[#This Row],[Lastname]]," ",Employees[[#This Row],[Firstname]], " ",LEFT(Employees[[#This Row],[Middlename]],1),IF(ISBLANK(Employees[[#This Row],[Middlename]])," ","."))</f>
        <v>ANACAY RICHARD B.</v>
      </c>
      <c r="C45" s="8" t="s">
        <v>512</v>
      </c>
      <c r="D45" s="8" t="s">
        <v>1380</v>
      </c>
      <c r="E45" s="8" t="s">
        <v>1381</v>
      </c>
      <c r="F45" s="8" t="s">
        <v>1294</v>
      </c>
      <c r="G45" s="18" t="s">
        <v>1294</v>
      </c>
      <c r="H45" s="8" t="s">
        <v>97</v>
      </c>
      <c r="I45" s="8" t="b">
        <f>COUNTIF(Employees[Employee Name],Employees[[#This Row],[Employee Name]])&gt;1</f>
        <v>0</v>
      </c>
    </row>
    <row r="46" spans="1:9" ht="30" hidden="1" customHeight="1" x14ac:dyDescent="0.3">
      <c r="A46" s="44">
        <f t="shared" si="0"/>
        <v>43</v>
      </c>
      <c r="B46" s="8" t="str">
        <f>CONCATENATE(Employees[[#This Row],[Lastname]]," ",Employees[[#This Row],[Firstname]], " ",LEFT(Employees[[#This Row],[Middlename]],1),IF(ISBLANK(Employees[[#This Row],[Middlename]])," ","."))</f>
        <v>ANARNA CRISTINA F.</v>
      </c>
      <c r="C46" s="8" t="s">
        <v>677</v>
      </c>
      <c r="D46" s="8" t="s">
        <v>431</v>
      </c>
      <c r="E46" s="8" t="s">
        <v>238</v>
      </c>
      <c r="F46" s="8" t="s">
        <v>198</v>
      </c>
      <c r="G46" s="18" t="s">
        <v>2007</v>
      </c>
      <c r="H46" s="8" t="s">
        <v>199</v>
      </c>
      <c r="I46" s="8" t="b">
        <f>COUNTIF(Employees[Employee Name],Employees[[#This Row],[Employee Name]])&gt;1</f>
        <v>0</v>
      </c>
    </row>
    <row r="47" spans="1:9" ht="30" hidden="1" customHeight="1" x14ac:dyDescent="0.3">
      <c r="A47" s="44">
        <f t="shared" si="0"/>
        <v>44</v>
      </c>
      <c r="B47" s="8" t="str">
        <f>CONCATENATE(Employees[[#This Row],[Lastname]]," ",Employees[[#This Row],[Firstname]], " ",LEFT(Employees[[#This Row],[Middlename]],1),IF(ISBLANK(Employees[[#This Row],[Middlename]])," ","."))</f>
        <v>ANDAL ALEX C.</v>
      </c>
      <c r="C47" s="8" t="s">
        <v>1382</v>
      </c>
      <c r="D47" s="8" t="s">
        <v>1383</v>
      </c>
      <c r="E47" s="8" t="s">
        <v>134</v>
      </c>
      <c r="F47" s="8" t="s">
        <v>1294</v>
      </c>
      <c r="G47" s="18" t="s">
        <v>1294</v>
      </c>
      <c r="H47" s="8" t="s">
        <v>290</v>
      </c>
      <c r="I47" s="8" t="b">
        <f>COUNTIF(Employees[Employee Name],Employees[[#This Row],[Employee Name]])&gt;1</f>
        <v>0</v>
      </c>
    </row>
    <row r="48" spans="1:9" ht="30" hidden="1" customHeight="1" x14ac:dyDescent="0.3">
      <c r="A48" s="44">
        <f t="shared" si="0"/>
        <v>45</v>
      </c>
      <c r="B48" s="8" t="str">
        <f>CONCATENATE(Employees[[#This Row],[Lastname]]," ",Employees[[#This Row],[Firstname]], " ",LEFT(Employees[[#This Row],[Middlename]],1),IF(ISBLANK(Employees[[#This Row],[Middlename]])," ","."))</f>
        <v>ANGCAYA ANA B.</v>
      </c>
      <c r="C48" s="8" t="s">
        <v>285</v>
      </c>
      <c r="D48" s="8" t="s">
        <v>879</v>
      </c>
      <c r="E48" s="8" t="s">
        <v>880</v>
      </c>
      <c r="F48" s="8" t="s">
        <v>198</v>
      </c>
      <c r="G48" s="18" t="s">
        <v>2007</v>
      </c>
      <c r="H48" s="8" t="s">
        <v>209</v>
      </c>
      <c r="I48" s="8" t="b">
        <f>COUNTIF(Employees[Employee Name],Employees[[#This Row],[Employee Name]])&gt;1</f>
        <v>0</v>
      </c>
    </row>
    <row r="49" spans="1:9" ht="30" hidden="1" customHeight="1" x14ac:dyDescent="0.3">
      <c r="A49" s="44">
        <f t="shared" si="0"/>
        <v>46</v>
      </c>
      <c r="B49" s="8" t="str">
        <f>CONCATENATE(Employees[[#This Row],[Lastname]]," ",Employees[[#This Row],[Firstname]], " ",LEFT(Employees[[#This Row],[Middlename]],1),IF(ISBLANK(Employees[[#This Row],[Middlename]])," ","."))</f>
        <v>ANGCAYA FRANCIS A.</v>
      </c>
      <c r="C49" s="8" t="s">
        <v>285</v>
      </c>
      <c r="D49" s="8" t="s">
        <v>602</v>
      </c>
      <c r="E49" s="8" t="s">
        <v>88</v>
      </c>
      <c r="F49" s="8" t="s">
        <v>198</v>
      </c>
      <c r="G49" s="18" t="s">
        <v>2007</v>
      </c>
      <c r="H49" s="8" t="s">
        <v>592</v>
      </c>
      <c r="I49" s="8" t="b">
        <f>COUNTIF(Employees[Employee Name],Employees[[#This Row],[Employee Name]])&gt;1</f>
        <v>0</v>
      </c>
    </row>
    <row r="50" spans="1:9" ht="30" hidden="1" customHeight="1" x14ac:dyDescent="0.3">
      <c r="A50" s="44">
        <f t="shared" si="0"/>
        <v>47</v>
      </c>
      <c r="B50" s="8" t="str">
        <f>CONCATENATE(Employees[[#This Row],[Lastname]]," ",Employees[[#This Row],[Firstname]], " ",LEFT(Employees[[#This Row],[Middlename]],1),IF(ISBLANK(Employees[[#This Row],[Middlename]])," ","."))</f>
        <v>ANGCAYA INOCENCIO M.</v>
      </c>
      <c r="C50" s="8" t="s">
        <v>285</v>
      </c>
      <c r="D50" s="8" t="s">
        <v>1990</v>
      </c>
      <c r="E50" s="8" t="s">
        <v>86</v>
      </c>
      <c r="F50" s="8" t="s">
        <v>1294</v>
      </c>
      <c r="G50" s="18" t="s">
        <v>1294</v>
      </c>
      <c r="H50" s="8" t="s">
        <v>977</v>
      </c>
      <c r="I50" s="8" t="b">
        <f>COUNTIF(Employees[Employee Name],Employees[[#This Row],[Employee Name]])&gt;1</f>
        <v>0</v>
      </c>
    </row>
    <row r="51" spans="1:9" ht="30" hidden="1" customHeight="1" x14ac:dyDescent="0.3">
      <c r="A51" s="44">
        <f t="shared" si="0"/>
        <v>48</v>
      </c>
      <c r="B51" s="8" t="str">
        <f>CONCATENATE(Employees[[#This Row],[Lastname]]," ",Employees[[#This Row],[Firstname]], " ",LEFT(Employees[[#This Row],[Middlename]],1),IF(ISBLANK(Employees[[#This Row],[Middlename]])," ","."))</f>
        <v>ANGCAYA IRENE V.</v>
      </c>
      <c r="C51" s="8" t="s">
        <v>285</v>
      </c>
      <c r="D51" s="8" t="s">
        <v>1384</v>
      </c>
      <c r="E51" s="8" t="s">
        <v>347</v>
      </c>
      <c r="F51" s="8" t="s">
        <v>1294</v>
      </c>
      <c r="G51" s="18" t="s">
        <v>1294</v>
      </c>
      <c r="H51" s="8" t="s">
        <v>1712</v>
      </c>
      <c r="I51" s="8" t="b">
        <f>COUNTIF(Employees[Employee Name],Employees[[#This Row],[Employee Name]])&gt;1</f>
        <v>0</v>
      </c>
    </row>
    <row r="52" spans="1:9" ht="30" hidden="1" customHeight="1" x14ac:dyDescent="0.3">
      <c r="A52" s="44">
        <f t="shared" si="0"/>
        <v>49</v>
      </c>
      <c r="B52" s="8" t="str">
        <f>CONCATENATE(Employees[[#This Row],[Lastname]]," ",Employees[[#This Row],[Firstname]], " ",LEFT(Employees[[#This Row],[Middlename]],1),IF(ISBLANK(Employees[[#This Row],[Middlename]])," ","."))</f>
        <v>ANGCAYA IRENEO A.</v>
      </c>
      <c r="C52" s="8" t="s">
        <v>285</v>
      </c>
      <c r="D52" s="8" t="s">
        <v>286</v>
      </c>
      <c r="E52" s="8" t="s">
        <v>512</v>
      </c>
      <c r="F52" s="8" t="s">
        <v>198</v>
      </c>
      <c r="G52" s="18" t="s">
        <v>2007</v>
      </c>
      <c r="H52" s="8" t="s">
        <v>287</v>
      </c>
      <c r="I52" s="8" t="b">
        <f>COUNTIF(Employees[Employee Name],Employees[[#This Row],[Employee Name]])&gt;1</f>
        <v>0</v>
      </c>
    </row>
    <row r="53" spans="1:9" ht="30" hidden="1" customHeight="1" x14ac:dyDescent="0.3">
      <c r="A53" s="44">
        <f t="shared" si="0"/>
        <v>50</v>
      </c>
      <c r="B53" s="8" t="str">
        <f>CONCATENATE(Employees[[#This Row],[Lastname]]," ",Employees[[#This Row],[Firstname]], " ",LEFT(Employees[[#This Row],[Middlename]],1),IF(ISBLANK(Employees[[#This Row],[Middlename]])," ","."))</f>
        <v>ANGCAYA JENIFFER L.</v>
      </c>
      <c r="C53" s="18" t="s">
        <v>285</v>
      </c>
      <c r="D53" s="18" t="s">
        <v>2104</v>
      </c>
      <c r="E53" s="18" t="s">
        <v>228</v>
      </c>
      <c r="F53" s="18" t="s">
        <v>1294</v>
      </c>
      <c r="G53" s="18"/>
      <c r="H53" s="18" t="s">
        <v>141</v>
      </c>
      <c r="I53" s="8" t="b">
        <f>COUNTIF(Employees[Employee Name],Employees[[#This Row],[Employee Name]])&gt;1</f>
        <v>0</v>
      </c>
    </row>
    <row r="54" spans="1:9" ht="30" hidden="1" customHeight="1" x14ac:dyDescent="0.3">
      <c r="A54" s="44">
        <f t="shared" si="0"/>
        <v>51</v>
      </c>
      <c r="B54" s="8" t="str">
        <f>CONCATENATE(Employees[[#This Row],[Lastname]]," ",Employees[[#This Row],[Firstname]], " ",LEFT(Employees[[#This Row],[Middlename]],1),IF(ISBLANK(Employees[[#This Row],[Middlename]])," ","."))</f>
        <v>ANGCAYA JENNY ROSE S.</v>
      </c>
      <c r="C54" s="8" t="s">
        <v>285</v>
      </c>
      <c r="D54" s="8" t="s">
        <v>1385</v>
      </c>
      <c r="E54" s="8" t="s">
        <v>161</v>
      </c>
      <c r="F54" s="8" t="s">
        <v>1294</v>
      </c>
      <c r="G54" s="18" t="s">
        <v>1294</v>
      </c>
      <c r="H54" s="8" t="s">
        <v>1715</v>
      </c>
      <c r="I54" s="8" t="b">
        <f>COUNTIF(Employees[Employee Name],Employees[[#This Row],[Employee Name]])&gt;1</f>
        <v>0</v>
      </c>
    </row>
    <row r="55" spans="1:9" ht="30" hidden="1" customHeight="1" x14ac:dyDescent="0.3">
      <c r="A55" s="44">
        <f t="shared" si="0"/>
        <v>52</v>
      </c>
      <c r="B55" s="8" t="str">
        <f>CONCATENATE(Employees[[#This Row],[Lastname]]," ",Employees[[#This Row],[Firstname]], " ",LEFT(Employees[[#This Row],[Middlename]],1),IF(ISBLANK(Employees[[#This Row],[Middlename]])," ","."))</f>
        <v>ANGCAYA JOHN V.</v>
      </c>
      <c r="C55" s="8" t="s">
        <v>285</v>
      </c>
      <c r="D55" s="8" t="s">
        <v>861</v>
      </c>
      <c r="E55" s="8" t="s">
        <v>862</v>
      </c>
      <c r="F55" s="8" t="s">
        <v>198</v>
      </c>
      <c r="G55" s="18" t="s">
        <v>2007</v>
      </c>
      <c r="H55" s="8" t="s">
        <v>441</v>
      </c>
      <c r="I55" s="8" t="b">
        <f>COUNTIF(Employees[Employee Name],Employees[[#This Row],[Employee Name]])&gt;1</f>
        <v>0</v>
      </c>
    </row>
    <row r="56" spans="1:9" ht="30" hidden="1" customHeight="1" x14ac:dyDescent="0.3">
      <c r="A56" s="44">
        <f t="shared" si="0"/>
        <v>53</v>
      </c>
      <c r="B56" s="8" t="str">
        <f>CONCATENATE(Employees[[#This Row],[Lastname]]," ",Employees[[#This Row],[Firstname]], " ",LEFT(Employees[[#This Row],[Middlename]],1),IF(ISBLANK(Employees[[#This Row],[Middlename]])," ","."))</f>
        <v>ANGCAYA JUANITO A.</v>
      </c>
      <c r="C56" s="8" t="s">
        <v>285</v>
      </c>
      <c r="D56" s="8" t="s">
        <v>550</v>
      </c>
      <c r="E56" s="8" t="s">
        <v>88</v>
      </c>
      <c r="F56" s="8" t="s">
        <v>696</v>
      </c>
      <c r="G56" s="8" t="s">
        <v>2007</v>
      </c>
      <c r="H56" s="8" t="s">
        <v>199</v>
      </c>
      <c r="I56" s="8" t="b">
        <f>COUNTIF(Employees[Employee Name],Employees[[#This Row],[Employee Name]])&gt;1</f>
        <v>0</v>
      </c>
    </row>
    <row r="57" spans="1:9" ht="30" hidden="1" customHeight="1" x14ac:dyDescent="0.3">
      <c r="A57" s="44">
        <f t="shared" si="0"/>
        <v>54</v>
      </c>
      <c r="B57" s="8" t="str">
        <f>CONCATENATE(Employees[[#This Row],[Lastname]]," ",Employees[[#This Row],[Firstname]], " ",LEFT(Employees[[#This Row],[Middlename]],1),IF(ISBLANK(Employees[[#This Row],[Middlename]])," ","."))</f>
        <v>ANGCAYA MARK ZYRONE M.</v>
      </c>
      <c r="C57" s="18" t="s">
        <v>285</v>
      </c>
      <c r="D57" s="18" t="s">
        <v>2084</v>
      </c>
      <c r="E57" s="18" t="s">
        <v>84</v>
      </c>
      <c r="F57" s="18" t="s">
        <v>1711</v>
      </c>
      <c r="G57" s="18"/>
      <c r="H57" s="18" t="s">
        <v>1714</v>
      </c>
      <c r="I57" s="8" t="b">
        <f>COUNTIF(Employees[Employee Name],Employees[[#This Row],[Employee Name]])&gt;1</f>
        <v>0</v>
      </c>
    </row>
    <row r="58" spans="1:9" ht="30" hidden="1" customHeight="1" x14ac:dyDescent="0.3">
      <c r="A58" s="44">
        <f t="shared" si="0"/>
        <v>55</v>
      </c>
      <c r="B58" s="8" t="str">
        <f>CONCATENATE(Employees[[#This Row],[Lastname]]," ",Employees[[#This Row],[Firstname]], " ",LEFT(Employees[[#This Row],[Middlename]],1),IF(ISBLANK(Employees[[#This Row],[Middlename]])," ","."))</f>
        <v>ANGCAYA MARLON J.</v>
      </c>
      <c r="C58" s="8" t="s">
        <v>285</v>
      </c>
      <c r="D58" s="8" t="s">
        <v>551</v>
      </c>
      <c r="E58" s="8" t="s">
        <v>193</v>
      </c>
      <c r="F58" s="8" t="s">
        <v>198</v>
      </c>
      <c r="G58" s="18" t="s">
        <v>2007</v>
      </c>
      <c r="H58" s="8" t="s">
        <v>287</v>
      </c>
      <c r="I58" s="8" t="b">
        <f>COUNTIF(Employees[Employee Name],Employees[[#This Row],[Employee Name]])&gt;1</f>
        <v>0</v>
      </c>
    </row>
    <row r="59" spans="1:9" ht="30" hidden="1" customHeight="1" x14ac:dyDescent="0.3">
      <c r="A59" s="44">
        <f t="shared" si="0"/>
        <v>56</v>
      </c>
      <c r="B59" s="8" t="str">
        <f>CONCATENATE(Employees[[#This Row],[Lastname]]," ",Employees[[#This Row],[Firstname]], " ",LEFT(Employees[[#This Row],[Middlename]],1),IF(ISBLANK(Employees[[#This Row],[Middlename]])," ","."))</f>
        <v>ANGCAYA OFELIA G.</v>
      </c>
      <c r="C59" s="8" t="s">
        <v>285</v>
      </c>
      <c r="D59" s="8" t="s">
        <v>197</v>
      </c>
      <c r="E59" s="8" t="s">
        <v>166</v>
      </c>
      <c r="F59" s="8" t="s">
        <v>658</v>
      </c>
      <c r="G59" s="18" t="s">
        <v>2007</v>
      </c>
      <c r="H59" s="8" t="s">
        <v>465</v>
      </c>
      <c r="I59" s="8" t="b">
        <f>COUNTIF(Employees[Employee Name],Employees[[#This Row],[Employee Name]])&gt;1</f>
        <v>0</v>
      </c>
    </row>
    <row r="60" spans="1:9" ht="30" hidden="1" customHeight="1" x14ac:dyDescent="0.3">
      <c r="A60" s="44">
        <f t="shared" si="0"/>
        <v>57</v>
      </c>
      <c r="B60" s="8" t="str">
        <f>CONCATENATE(Employees[[#This Row],[Lastname]]," ",Employees[[#This Row],[Firstname]], " ",LEFT(Employees[[#This Row],[Middlename]],1),IF(ISBLANK(Employees[[#This Row],[Middlename]])," ","."))</f>
        <v>ANGCAYA RUFINA P.</v>
      </c>
      <c r="C60" s="8" t="s">
        <v>285</v>
      </c>
      <c r="D60" s="8" t="s">
        <v>542</v>
      </c>
      <c r="E60" s="8" t="s">
        <v>124</v>
      </c>
      <c r="F60" s="8" t="s">
        <v>198</v>
      </c>
      <c r="G60" s="18" t="s">
        <v>2007</v>
      </c>
      <c r="H60" s="8" t="s">
        <v>539</v>
      </c>
      <c r="I60" s="8" t="b">
        <f>COUNTIF(Employees[Employee Name],Employees[[#This Row],[Employee Name]])&gt;1</f>
        <v>0</v>
      </c>
    </row>
    <row r="61" spans="1:9" ht="30" hidden="1" customHeight="1" x14ac:dyDescent="0.3">
      <c r="A61" s="44">
        <f t="shared" si="0"/>
        <v>58</v>
      </c>
      <c r="B61" s="8" t="str">
        <f>CONCATENATE(Employees[[#This Row],[Lastname]]," ",Employees[[#This Row],[Firstname]], " ",LEFT(Employees[[#This Row],[Middlename]],1),IF(ISBLANK(Employees[[#This Row],[Middlename]])," ","."))</f>
        <v>ANGELES ANNABEL D.</v>
      </c>
      <c r="C61" s="8" t="s">
        <v>1386</v>
      </c>
      <c r="D61" s="8" t="s">
        <v>1387</v>
      </c>
      <c r="E61" s="8" t="s">
        <v>168</v>
      </c>
      <c r="F61" s="8" t="s">
        <v>1294</v>
      </c>
      <c r="G61" s="18" t="s">
        <v>1294</v>
      </c>
      <c r="H61" s="8"/>
      <c r="I61" s="8" t="b">
        <f>COUNTIF(Employees[Employee Name],Employees[[#This Row],[Employee Name]])&gt;1</f>
        <v>0</v>
      </c>
    </row>
    <row r="62" spans="1:9" ht="30" hidden="1" customHeight="1" x14ac:dyDescent="0.3">
      <c r="A62" s="44">
        <f t="shared" si="0"/>
        <v>59</v>
      </c>
      <c r="B62" s="8" t="str">
        <f>CONCATENATE(Employees[[#This Row],[Lastname]]," ",Employees[[#This Row],[Firstname]], " ",LEFT(Employees[[#This Row],[Middlename]],1),IF(ISBLANK(Employees[[#This Row],[Middlename]])," ","."))</f>
        <v>ANTIENZA VENUS R.</v>
      </c>
      <c r="C62" s="8" t="s">
        <v>1388</v>
      </c>
      <c r="D62" s="8" t="s">
        <v>1389</v>
      </c>
      <c r="E62" s="8" t="s">
        <v>332</v>
      </c>
      <c r="F62" s="8" t="s">
        <v>1294</v>
      </c>
      <c r="G62" s="18" t="s">
        <v>1294</v>
      </c>
      <c r="H62" s="8" t="s">
        <v>290</v>
      </c>
      <c r="I62" s="8" t="b">
        <f>COUNTIF(Employees[Employee Name],Employees[[#This Row],[Employee Name]])&gt;1</f>
        <v>0</v>
      </c>
    </row>
    <row r="63" spans="1:9" ht="30" hidden="1" customHeight="1" x14ac:dyDescent="0.3">
      <c r="A63" s="44">
        <f t="shared" si="0"/>
        <v>60</v>
      </c>
      <c r="B63" s="8" t="str">
        <f>CONCATENATE(Employees[[#This Row],[Lastname]]," ",Employees[[#This Row],[Firstname]], " ",LEFT(Employees[[#This Row],[Middlename]],1),IF(ISBLANK(Employees[[#This Row],[Middlename]])," ","."))</f>
        <v>AQUINO PACITA ROSARIO Z.</v>
      </c>
      <c r="C63" s="8" t="s">
        <v>886</v>
      </c>
      <c r="D63" s="8" t="s">
        <v>887</v>
      </c>
      <c r="E63" s="8" t="s">
        <v>888</v>
      </c>
      <c r="F63" s="8" t="s">
        <v>889</v>
      </c>
      <c r="G63" s="8" t="s">
        <v>2007</v>
      </c>
      <c r="H63" s="8" t="s">
        <v>209</v>
      </c>
      <c r="I63" s="8" t="b">
        <f>COUNTIF(Employees[Employee Name],Employees[[#This Row],[Employee Name]])&gt;1</f>
        <v>0</v>
      </c>
    </row>
    <row r="64" spans="1:9" ht="30" hidden="1" customHeight="1" x14ac:dyDescent="0.3">
      <c r="A64" s="44">
        <f t="shared" si="0"/>
        <v>61</v>
      </c>
      <c r="B64" s="8" t="str">
        <f>CONCATENATE(Employees[[#This Row],[Lastname]]," ",Employees[[#This Row],[Firstname]], " ",LEFT(Employees[[#This Row],[Middlename]],1),IF(ISBLANK(Employees[[#This Row],[Middlename]])," ","."))</f>
        <v>ARCILLA MAYETTE A.</v>
      </c>
      <c r="C64" s="18" t="s">
        <v>2055</v>
      </c>
      <c r="D64" s="18" t="s">
        <v>2056</v>
      </c>
      <c r="E64" s="18" t="s">
        <v>88</v>
      </c>
      <c r="F64" s="18" t="s">
        <v>212</v>
      </c>
      <c r="G64" s="8"/>
      <c r="H64" s="18" t="s">
        <v>213</v>
      </c>
      <c r="I64" s="8" t="b">
        <f>COUNTIF(Employees[Employee Name],Employees[[#This Row],[Employee Name]])&gt;1</f>
        <v>0</v>
      </c>
    </row>
    <row r="65" spans="1:9" ht="30" hidden="1" customHeight="1" x14ac:dyDescent="0.3">
      <c r="A65" s="44">
        <f t="shared" si="0"/>
        <v>62</v>
      </c>
      <c r="B65" s="8" t="str">
        <f>CONCATENATE(Employees[[#This Row],[Lastname]]," ",Employees[[#This Row],[Firstname]], " ",LEFT(Employees[[#This Row],[Middlename]],1),IF(ISBLANK(Employees[[#This Row],[Middlename]])," ","."))</f>
        <v>ARCULLO MELISSA A.</v>
      </c>
      <c r="C65" s="8" t="s">
        <v>906</v>
      </c>
      <c r="D65" s="8" t="s">
        <v>616</v>
      </c>
      <c r="E65" s="8" t="s">
        <v>88</v>
      </c>
      <c r="F65" s="8" t="s">
        <v>120</v>
      </c>
      <c r="G65" s="18" t="s">
        <v>2007</v>
      </c>
      <c r="H65" s="8" t="s">
        <v>272</v>
      </c>
      <c r="I65" s="8" t="b">
        <f>COUNTIF(Employees[Employee Name],Employees[[#This Row],[Employee Name]])&gt;1</f>
        <v>0</v>
      </c>
    </row>
    <row r="66" spans="1:9" ht="30" hidden="1" customHeight="1" x14ac:dyDescent="0.3">
      <c r="A66" s="44">
        <f t="shared" si="0"/>
        <v>63</v>
      </c>
      <c r="B66" s="8" t="str">
        <f>CONCATENATE(Employees[[#This Row],[Lastname]]," ",Employees[[#This Row],[Firstname]], " ",LEFT(Employees[[#This Row],[Middlename]],1),IF(ISBLANK(Employees[[#This Row],[Middlename]])," ","."))</f>
        <v>ASIDO LEONILA R.</v>
      </c>
      <c r="C66" s="8" t="s">
        <v>1390</v>
      </c>
      <c r="D66" s="8" t="s">
        <v>1391</v>
      </c>
      <c r="E66" s="8" t="s">
        <v>332</v>
      </c>
      <c r="F66" s="8" t="s">
        <v>1294</v>
      </c>
      <c r="G66" s="18" t="s">
        <v>1294</v>
      </c>
      <c r="H66" s="8" t="s">
        <v>199</v>
      </c>
      <c r="I66" s="8" t="b">
        <f>COUNTIF(Employees[Employee Name],Employees[[#This Row],[Employee Name]])&gt;1</f>
        <v>0</v>
      </c>
    </row>
    <row r="67" spans="1:9" ht="30" hidden="1" customHeight="1" x14ac:dyDescent="0.3">
      <c r="A67" s="44">
        <f t="shared" si="0"/>
        <v>64</v>
      </c>
      <c r="B67" s="8" t="str">
        <f>CONCATENATE(Employees[[#This Row],[Lastname]]," ",Employees[[#This Row],[Firstname]], " ",LEFT(Employees[[#This Row],[Middlename]],1),IF(ISBLANK(Employees[[#This Row],[Middlename]])," ","."))</f>
        <v>ATANGAN JUDITH A.</v>
      </c>
      <c r="C67" s="8" t="s">
        <v>1392</v>
      </c>
      <c r="D67" s="8" t="s">
        <v>1393</v>
      </c>
      <c r="E67" s="8" t="s">
        <v>915</v>
      </c>
      <c r="F67" s="8" t="s">
        <v>1294</v>
      </c>
      <c r="G67" s="18" t="s">
        <v>1294</v>
      </c>
      <c r="H67" s="8" t="s">
        <v>97</v>
      </c>
      <c r="I67" s="8" t="b">
        <f>COUNTIF(Employees[Employee Name],Employees[[#This Row],[Employee Name]])&gt;1</f>
        <v>0</v>
      </c>
    </row>
    <row r="68" spans="1:9" ht="30" hidden="1" customHeight="1" x14ac:dyDescent="0.3">
      <c r="A68" s="44">
        <f t="shared" si="0"/>
        <v>65</v>
      </c>
      <c r="B68" s="8" t="str">
        <f>CONCATENATE(Employees[[#This Row],[Lastname]]," ",Employees[[#This Row],[Firstname]], " ",LEFT(Employees[[#This Row],[Middlename]],1),IF(ISBLANK(Employees[[#This Row],[Middlename]])," ","."))</f>
        <v>ATIENZA JAYSON E.</v>
      </c>
      <c r="C68" s="18" t="s">
        <v>1056</v>
      </c>
      <c r="D68" s="18" t="s">
        <v>1696</v>
      </c>
      <c r="E68" s="18" t="s">
        <v>380</v>
      </c>
      <c r="F68" s="18" t="s">
        <v>1294</v>
      </c>
      <c r="G68" s="8"/>
      <c r="H68" s="18" t="s">
        <v>1069</v>
      </c>
      <c r="I68" s="8" t="b">
        <f>COUNTIF(Employees[Employee Name],Employees[[#This Row],[Employee Name]])&gt;1</f>
        <v>0</v>
      </c>
    </row>
    <row r="69" spans="1:9" ht="30" hidden="1" customHeight="1" x14ac:dyDescent="0.3">
      <c r="A69" s="44">
        <f t="shared" si="0"/>
        <v>66</v>
      </c>
      <c r="B69" s="8" t="str">
        <f>CONCATENATE(Employees[[#This Row],[Lastname]]," ",Employees[[#This Row],[Firstname]], " ",LEFT(Employees[[#This Row],[Middlename]],1),IF(ISBLANK(Employees[[#This Row],[Middlename]])," ","."))</f>
        <v>ATIENZA JULIE ANN A.</v>
      </c>
      <c r="C69" s="8" t="s">
        <v>1056</v>
      </c>
      <c r="D69" s="8" t="s">
        <v>1057</v>
      </c>
      <c r="E69" s="8" t="s">
        <v>1058</v>
      </c>
      <c r="F69" s="8" t="s">
        <v>125</v>
      </c>
      <c r="G69" s="18" t="s">
        <v>2007</v>
      </c>
      <c r="H69" s="8" t="s">
        <v>103</v>
      </c>
      <c r="I69" s="8" t="b">
        <f>COUNTIF(Employees[Employee Name],Employees[[#This Row],[Employee Name]])&gt;1</f>
        <v>0</v>
      </c>
    </row>
    <row r="70" spans="1:9" ht="30" hidden="1" customHeight="1" x14ac:dyDescent="0.3">
      <c r="A70" s="44">
        <f t="shared" ref="A70:A133" si="1">A69+1</f>
        <v>67</v>
      </c>
      <c r="B70" s="8" t="str">
        <f>CONCATENATE(Employees[[#This Row],[Lastname]]," ",Employees[[#This Row],[Firstname]], " ",LEFT(Employees[[#This Row],[Middlename]],1),IF(ISBLANK(Employees[[#This Row],[Middlename]])," ","."))</f>
        <v>AUDITOR AILEEN D.</v>
      </c>
      <c r="C70" s="8" t="s">
        <v>474</v>
      </c>
      <c r="D70" s="8" t="s">
        <v>118</v>
      </c>
      <c r="E70" s="8" t="s">
        <v>248</v>
      </c>
      <c r="F70" s="8" t="s">
        <v>125</v>
      </c>
      <c r="G70" s="18" t="s">
        <v>2007</v>
      </c>
      <c r="H70" s="8" t="s">
        <v>156</v>
      </c>
      <c r="I70" s="8" t="b">
        <f>COUNTIF(Employees[Employee Name],Employees[[#This Row],[Employee Name]])&gt;1</f>
        <v>0</v>
      </c>
    </row>
    <row r="71" spans="1:9" ht="30" hidden="1" customHeight="1" x14ac:dyDescent="0.3">
      <c r="A71" s="44">
        <f t="shared" si="1"/>
        <v>68</v>
      </c>
      <c r="B71" s="8" t="str">
        <f>CONCATENATE(Employees[[#This Row],[Lastname]]," ",Employees[[#This Row],[Firstname]], " ",LEFT(Employees[[#This Row],[Middlename]],1),IF(ISBLANK(Employees[[#This Row],[Middlename]])," ","."))</f>
        <v>AUSTRIA KIM E.</v>
      </c>
      <c r="C71" s="8" t="s">
        <v>1043</v>
      </c>
      <c r="D71" s="8" t="s">
        <v>1045</v>
      </c>
      <c r="E71" s="8" t="s">
        <v>929</v>
      </c>
      <c r="F71" s="8" t="s">
        <v>1044</v>
      </c>
      <c r="G71" s="8" t="s">
        <v>2007</v>
      </c>
      <c r="H71" s="8" t="s">
        <v>97</v>
      </c>
      <c r="I71" s="8" t="b">
        <f>COUNTIF(Employees[Employee Name],Employees[[#This Row],[Employee Name]])&gt;1</f>
        <v>0</v>
      </c>
    </row>
    <row r="72" spans="1:9" ht="30" hidden="1" customHeight="1" x14ac:dyDescent="0.3">
      <c r="A72" s="44">
        <f t="shared" si="1"/>
        <v>69</v>
      </c>
      <c r="B72" s="8" t="str">
        <f>CONCATENATE(Employees[[#This Row],[Lastname]]," ",Employees[[#This Row],[Firstname]], " ",LEFT(Employees[[#This Row],[Middlename]],1),IF(ISBLANK(Employees[[#This Row],[Middlename]])," ","."))</f>
        <v>AYCARDO JOEL M.</v>
      </c>
      <c r="C72" s="8" t="s">
        <v>976</v>
      </c>
      <c r="D72" s="8" t="s">
        <v>793</v>
      </c>
      <c r="E72" s="8" t="s">
        <v>965</v>
      </c>
      <c r="F72" s="8" t="s">
        <v>972</v>
      </c>
      <c r="G72" s="8" t="s">
        <v>2007</v>
      </c>
      <c r="H72" s="8" t="s">
        <v>977</v>
      </c>
      <c r="I72" s="8" t="b">
        <f>COUNTIF(Employees[Employee Name],Employees[[#This Row],[Employee Name]])&gt;1</f>
        <v>0</v>
      </c>
    </row>
    <row r="73" spans="1:9" ht="30" hidden="1" customHeight="1" x14ac:dyDescent="0.3">
      <c r="A73" s="44">
        <f t="shared" si="1"/>
        <v>70</v>
      </c>
      <c r="B73" s="8" t="str">
        <f>CONCATENATE(Employees[[#This Row],[Lastname]]," ",Employees[[#This Row],[Firstname]], " ",LEFT(Employees[[#This Row],[Middlename]],1),IF(ISBLANK(Employees[[#This Row],[Middlename]])," ","."))</f>
        <v>AYCARDO PILILLA V.</v>
      </c>
      <c r="C73" s="8" t="s">
        <v>976</v>
      </c>
      <c r="D73" s="8" t="s">
        <v>1064</v>
      </c>
      <c r="E73" s="8" t="s">
        <v>347</v>
      </c>
      <c r="F73" s="8" t="s">
        <v>696</v>
      </c>
      <c r="G73" s="8" t="s">
        <v>2007</v>
      </c>
      <c r="H73" s="8" t="s">
        <v>1065</v>
      </c>
      <c r="I73" s="8" t="b">
        <f>COUNTIF(Employees[Employee Name],Employees[[#This Row],[Employee Name]])&gt;1</f>
        <v>0</v>
      </c>
    </row>
    <row r="74" spans="1:9" ht="30" hidden="1" customHeight="1" x14ac:dyDescent="0.3">
      <c r="A74" s="44">
        <f t="shared" si="1"/>
        <v>71</v>
      </c>
      <c r="B74" s="8" t="str">
        <f>CONCATENATE(Employees[[#This Row],[Lastname]]," ",Employees[[#This Row],[Firstname]], " ",LEFT(Employees[[#This Row],[Middlename]],1),IF(ISBLANK(Employees[[#This Row],[Middlename]])," ","."))</f>
        <v>BAAS TERESITA C.</v>
      </c>
      <c r="C74" s="8" t="s">
        <v>426</v>
      </c>
      <c r="D74" s="8" t="s">
        <v>427</v>
      </c>
      <c r="E74" s="8" t="s">
        <v>134</v>
      </c>
      <c r="F74" s="8" t="s">
        <v>428</v>
      </c>
      <c r="G74" s="18" t="s">
        <v>2007</v>
      </c>
      <c r="H74" s="8" t="s">
        <v>103</v>
      </c>
      <c r="I74" s="8" t="b">
        <f>COUNTIF(Employees[Employee Name],Employees[[#This Row],[Employee Name]])&gt;1</f>
        <v>0</v>
      </c>
    </row>
    <row r="75" spans="1:9" ht="30" hidden="1" customHeight="1" x14ac:dyDescent="0.3">
      <c r="A75" s="44">
        <f t="shared" si="1"/>
        <v>72</v>
      </c>
      <c r="B75" s="8" t="str">
        <f>CONCATENATE(Employees[[#This Row],[Lastname]]," ",Employees[[#This Row],[Firstname]], " ",LEFT(Employees[[#This Row],[Middlename]],1),IF(ISBLANK(Employees[[#This Row],[Middlename]])," ","."))</f>
        <v>BAES ELMER P.</v>
      </c>
      <c r="C75" s="18" t="s">
        <v>2031</v>
      </c>
      <c r="D75" s="18" t="s">
        <v>2041</v>
      </c>
      <c r="E75" s="18" t="s">
        <v>2042</v>
      </c>
      <c r="F75" s="18" t="s">
        <v>2043</v>
      </c>
      <c r="G75" s="18" t="s">
        <v>1294</v>
      </c>
      <c r="H75" s="18" t="s">
        <v>2044</v>
      </c>
      <c r="I75" s="8" t="b">
        <f>COUNTIF(Employees[Employee Name],Employees[[#This Row],[Employee Name]])&gt;1</f>
        <v>0</v>
      </c>
    </row>
    <row r="76" spans="1:9" ht="30" hidden="1" customHeight="1" x14ac:dyDescent="0.3">
      <c r="A76" s="44">
        <f t="shared" si="1"/>
        <v>73</v>
      </c>
      <c r="B76" s="8" t="str">
        <f>CONCATENATE(Employees[[#This Row],[Lastname]]," ",Employees[[#This Row],[Firstname]], " ",LEFT(Employees[[#This Row],[Middlename]],1),IF(ISBLANK(Employees[[#This Row],[Middlename]])," ","."))</f>
        <v>BALANI FREDIRICK R.</v>
      </c>
      <c r="C76" s="18" t="s">
        <v>2087</v>
      </c>
      <c r="D76" s="18" t="s">
        <v>2088</v>
      </c>
      <c r="E76" s="18" t="s">
        <v>332</v>
      </c>
      <c r="F76" s="18" t="s">
        <v>1711</v>
      </c>
      <c r="G76" s="8"/>
      <c r="H76" s="18" t="s">
        <v>209</v>
      </c>
      <c r="I76" s="8" t="b">
        <f>COUNTIF(Employees[Employee Name],Employees[[#This Row],[Employee Name]])&gt;1</f>
        <v>0</v>
      </c>
    </row>
    <row r="77" spans="1:9" ht="30" hidden="1" customHeight="1" x14ac:dyDescent="0.3">
      <c r="A77" s="44">
        <f t="shared" si="1"/>
        <v>74</v>
      </c>
      <c r="B77" s="8" t="str">
        <f>CONCATENATE(Employees[[#This Row],[Lastname]]," ",Employees[[#This Row],[Firstname]], " ",LEFT(Employees[[#This Row],[Middlename]],1),IF(ISBLANK(Employees[[#This Row],[Middlename]])," ","."))</f>
        <v>BALBUENA KRISNA MIGUELA S.</v>
      </c>
      <c r="C77" s="8" t="s">
        <v>1394</v>
      </c>
      <c r="D77" s="8" t="s">
        <v>1395</v>
      </c>
      <c r="E77" s="8" t="s">
        <v>161</v>
      </c>
      <c r="F77" s="8" t="s">
        <v>1294</v>
      </c>
      <c r="G77" s="18" t="s">
        <v>1294</v>
      </c>
      <c r="H77" s="8" t="s">
        <v>1716</v>
      </c>
      <c r="I77" s="8" t="b">
        <f>COUNTIF(Employees[Employee Name],Employees[[#This Row],[Employee Name]])&gt;1</f>
        <v>0</v>
      </c>
    </row>
    <row r="78" spans="1:9" ht="30" hidden="1" customHeight="1" x14ac:dyDescent="0.3">
      <c r="A78" s="44">
        <f t="shared" si="1"/>
        <v>75</v>
      </c>
      <c r="B78" s="8" t="str">
        <f>CONCATENATE(Employees[[#This Row],[Lastname]]," ",Employees[[#This Row],[Firstname]], " ",LEFT(Employees[[#This Row],[Middlename]],1),IF(ISBLANK(Employees[[#This Row],[Middlename]])," ","."))</f>
        <v>BANICO PILAR B.</v>
      </c>
      <c r="C78" s="8" t="s">
        <v>572</v>
      </c>
      <c r="D78" s="8" t="s">
        <v>573</v>
      </c>
      <c r="E78" s="8" t="s">
        <v>803</v>
      </c>
      <c r="F78" s="8" t="s">
        <v>198</v>
      </c>
      <c r="G78" s="18" t="s">
        <v>2007</v>
      </c>
      <c r="H78" s="8" t="s">
        <v>368</v>
      </c>
      <c r="I78" s="8" t="b">
        <f>COUNTIF(Employees[Employee Name],Employees[[#This Row],[Employee Name]])&gt;1</f>
        <v>0</v>
      </c>
    </row>
    <row r="79" spans="1:9" ht="30" hidden="1" customHeight="1" x14ac:dyDescent="0.3">
      <c r="A79" s="44">
        <f t="shared" si="1"/>
        <v>76</v>
      </c>
      <c r="B79" s="8" t="str">
        <f>CONCATENATE(Employees[[#This Row],[Lastname]]," ",Employees[[#This Row],[Firstname]], " ",LEFT(Employees[[#This Row],[Middlename]],1),IF(ISBLANK(Employees[[#This Row],[Middlename]])," ","."))</f>
        <v>BAROA JONA A.</v>
      </c>
      <c r="C79" s="8" t="s">
        <v>1396</v>
      </c>
      <c r="D79" s="8" t="s">
        <v>1397</v>
      </c>
      <c r="E79" s="8" t="s">
        <v>285</v>
      </c>
      <c r="F79" s="8" t="s">
        <v>1294</v>
      </c>
      <c r="G79" s="18" t="s">
        <v>1294</v>
      </c>
      <c r="H79" s="8" t="s">
        <v>977</v>
      </c>
      <c r="I79" s="8" t="b">
        <f>COUNTIF(Employees[Employee Name],Employees[[#This Row],[Employee Name]])&gt;1</f>
        <v>0</v>
      </c>
    </row>
    <row r="80" spans="1:9" ht="30" hidden="1" customHeight="1" x14ac:dyDescent="0.3">
      <c r="A80" s="44">
        <f t="shared" si="1"/>
        <v>77</v>
      </c>
      <c r="B80" s="8" t="str">
        <f>CONCATENATE(Employees[[#This Row],[Lastname]]," ",Employees[[#This Row],[Firstname]], " ",LEFT(Employees[[#This Row],[Middlename]],1),IF(ISBLANK(Employees[[#This Row],[Middlename]])," ","."))</f>
        <v>BATHAN ELVIRA R.</v>
      </c>
      <c r="C80" s="8" t="s">
        <v>1398</v>
      </c>
      <c r="D80" s="8" t="s">
        <v>501</v>
      </c>
      <c r="E80" s="8" t="s">
        <v>559</v>
      </c>
      <c r="F80" s="8" t="s">
        <v>1294</v>
      </c>
      <c r="G80" s="18" t="s">
        <v>1294</v>
      </c>
      <c r="H80" s="8" t="s">
        <v>1712</v>
      </c>
      <c r="I80" s="8" t="b">
        <f>COUNTIF(Employees[Employee Name],Employees[[#This Row],[Employee Name]])&gt;1</f>
        <v>0</v>
      </c>
    </row>
    <row r="81" spans="1:9" ht="30" hidden="1" customHeight="1" x14ac:dyDescent="0.3">
      <c r="A81" s="44">
        <f t="shared" si="1"/>
        <v>78</v>
      </c>
      <c r="B81" s="8" t="str">
        <f>CONCATENATE(Employees[[#This Row],[Lastname]]," ",Employees[[#This Row],[Firstname]], " ",LEFT(Employees[[#This Row],[Middlename]],1),IF(ISBLANK(Employees[[#This Row],[Middlename]])," ","."))</f>
        <v>BATINO CLARO C.</v>
      </c>
      <c r="C81" s="8" t="s">
        <v>985</v>
      </c>
      <c r="D81" s="8" t="s">
        <v>1399</v>
      </c>
      <c r="E81" s="8" t="s">
        <v>1400</v>
      </c>
      <c r="F81" s="8" t="s">
        <v>1294</v>
      </c>
      <c r="G81" s="18" t="s">
        <v>1294</v>
      </c>
      <c r="H81" s="8" t="s">
        <v>1293</v>
      </c>
      <c r="I81" s="8" t="b">
        <f>COUNTIF(Employees[Employee Name],Employees[[#This Row],[Employee Name]])&gt;1</f>
        <v>0</v>
      </c>
    </row>
    <row r="82" spans="1:9" ht="30" hidden="1" customHeight="1" x14ac:dyDescent="0.3">
      <c r="A82" s="44">
        <f t="shared" si="1"/>
        <v>79</v>
      </c>
      <c r="B82" s="8" t="str">
        <f>CONCATENATE(Employees[[#This Row],[Lastname]]," ",Employees[[#This Row],[Firstname]], " ",LEFT(Employees[[#This Row],[Middlename]],1),IF(ISBLANK(Employees[[#This Row],[Middlename]])," ","."))</f>
        <v>BATINO FELISA C.</v>
      </c>
      <c r="C82" s="8" t="s">
        <v>985</v>
      </c>
      <c r="D82" s="8" t="s">
        <v>986</v>
      </c>
      <c r="E82" s="8" t="s">
        <v>134</v>
      </c>
      <c r="F82" s="8" t="s">
        <v>987</v>
      </c>
      <c r="G82" s="8" t="s">
        <v>2007</v>
      </c>
      <c r="H82" s="8" t="s">
        <v>135</v>
      </c>
      <c r="I82" s="8" t="b">
        <f>COUNTIF(Employees[Employee Name],Employees[[#This Row],[Employee Name]])&gt;1</f>
        <v>0</v>
      </c>
    </row>
    <row r="83" spans="1:9" ht="30" hidden="1" customHeight="1" x14ac:dyDescent="0.3">
      <c r="A83" s="44">
        <f t="shared" si="1"/>
        <v>80</v>
      </c>
      <c r="B83" s="8" t="str">
        <f>CONCATENATE(Employees[[#This Row],[Lastname]]," ",Employees[[#This Row],[Firstname]], " ",LEFT(Employees[[#This Row],[Middlename]],1),IF(ISBLANK(Employees[[#This Row],[Middlename]])," ","."))</f>
        <v>BAURILE LOURDES Q.</v>
      </c>
      <c r="C83" s="8" t="s">
        <v>276</v>
      </c>
      <c r="D83" s="8" t="s">
        <v>277</v>
      </c>
      <c r="E83" s="8" t="s">
        <v>278</v>
      </c>
      <c r="F83" s="8" t="s">
        <v>125</v>
      </c>
      <c r="G83" s="18" t="s">
        <v>2007</v>
      </c>
      <c r="H83" s="8" t="s">
        <v>199</v>
      </c>
      <c r="I83" s="8" t="b">
        <f>COUNTIF(Employees[Employee Name],Employees[[#This Row],[Employee Name]])&gt;1</f>
        <v>0</v>
      </c>
    </row>
    <row r="84" spans="1:9" ht="30" hidden="1" customHeight="1" x14ac:dyDescent="0.3">
      <c r="A84" s="44">
        <f t="shared" si="1"/>
        <v>81</v>
      </c>
      <c r="B84" s="8" t="str">
        <f>CONCATENATE(Employees[[#This Row],[Lastname]]," ",Employees[[#This Row],[Firstname]], " ",LEFT(Employees[[#This Row],[Middlename]],1),IF(ISBLANK(Employees[[#This Row],[Middlename]])," ","."))</f>
        <v>BAUTISTA JANICE M.</v>
      </c>
      <c r="C84" s="8" t="s">
        <v>803</v>
      </c>
      <c r="D84" s="8" t="s">
        <v>1289</v>
      </c>
      <c r="E84" s="8" t="s">
        <v>143</v>
      </c>
      <c r="F84" s="8" t="s">
        <v>198</v>
      </c>
      <c r="G84" s="18" t="s">
        <v>2007</v>
      </c>
      <c r="H84" s="8" t="s">
        <v>103</v>
      </c>
      <c r="I84" s="8" t="b">
        <f>COUNTIF(Employees[Employee Name],Employees[[#This Row],[Employee Name]])&gt;1</f>
        <v>0</v>
      </c>
    </row>
    <row r="85" spans="1:9" ht="30" hidden="1" customHeight="1" x14ac:dyDescent="0.3">
      <c r="A85" s="44">
        <f t="shared" si="1"/>
        <v>82</v>
      </c>
      <c r="B85" s="8" t="str">
        <f>CONCATENATE(Employees[[#This Row],[Lastname]]," ",Employees[[#This Row],[Firstname]], " ",LEFT(Employees[[#This Row],[Middlename]],1),IF(ISBLANK(Employees[[#This Row],[Middlename]])," ","."))</f>
        <v xml:space="preserve">BAY AMIE  </v>
      </c>
      <c r="C85" s="8" t="s">
        <v>880</v>
      </c>
      <c r="D85" s="8" t="s">
        <v>1401</v>
      </c>
      <c r="E85" s="8"/>
      <c r="F85" s="8" t="s">
        <v>1294</v>
      </c>
      <c r="G85" s="18" t="s">
        <v>1294</v>
      </c>
      <c r="H85" s="8" t="s">
        <v>290</v>
      </c>
      <c r="I85" s="8" t="b">
        <f>COUNTIF(Employees[Employee Name],Employees[[#This Row],[Employee Name]])&gt;1</f>
        <v>0</v>
      </c>
    </row>
    <row r="86" spans="1:9" ht="30" hidden="1" customHeight="1" x14ac:dyDescent="0.3">
      <c r="A86" s="44">
        <f t="shared" si="1"/>
        <v>83</v>
      </c>
      <c r="B86" s="8" t="str">
        <f>CONCATENATE(Employees[[#This Row],[Lastname]]," ",Employees[[#This Row],[Firstname]], " ",LEFT(Employees[[#This Row],[Middlename]],1),IF(ISBLANK(Employees[[#This Row],[Middlename]])," ","."))</f>
        <v>BAYANI MACY A.</v>
      </c>
      <c r="C86" s="8" t="s">
        <v>1130</v>
      </c>
      <c r="D86" s="8" t="s">
        <v>1131</v>
      </c>
      <c r="E86" s="8" t="s">
        <v>88</v>
      </c>
      <c r="F86" s="18" t="s">
        <v>1718</v>
      </c>
      <c r="G86" s="18" t="s">
        <v>1294</v>
      </c>
      <c r="H86" s="8"/>
      <c r="I86" s="8" t="b">
        <f>COUNTIF(Employees[Employee Name],Employees[[#This Row],[Employee Name]])&gt;1</f>
        <v>0</v>
      </c>
    </row>
    <row r="87" spans="1:9" ht="30" hidden="1" customHeight="1" x14ac:dyDescent="0.3">
      <c r="A87" s="44">
        <f t="shared" si="1"/>
        <v>84</v>
      </c>
      <c r="B87" s="8" t="str">
        <f>CONCATENATE(Employees[[#This Row],[Lastname]]," ",Employees[[#This Row],[Firstname]], " ",LEFT(Employees[[#This Row],[Middlename]],1),IF(ISBLANK(Employees[[#This Row],[Middlename]])," ","."))</f>
        <v>BAYBAY ARNOLD C.</v>
      </c>
      <c r="C87" s="8" t="s">
        <v>187</v>
      </c>
      <c r="D87" s="8" t="s">
        <v>1402</v>
      </c>
      <c r="E87" s="8" t="s">
        <v>240</v>
      </c>
      <c r="F87" s="8" t="s">
        <v>1294</v>
      </c>
      <c r="G87" s="18" t="s">
        <v>1294</v>
      </c>
      <c r="H87" s="8" t="s">
        <v>290</v>
      </c>
      <c r="I87" s="8" t="b">
        <f>COUNTIF(Employees[Employee Name],Employees[[#This Row],[Employee Name]])&gt;1</f>
        <v>0</v>
      </c>
    </row>
    <row r="88" spans="1:9" ht="30" hidden="1" customHeight="1" x14ac:dyDescent="0.3">
      <c r="A88" s="44">
        <f t="shared" si="1"/>
        <v>85</v>
      </c>
      <c r="B88" s="8" t="str">
        <f>CONCATENATE(Employees[[#This Row],[Lastname]]," ",Employees[[#This Row],[Firstname]], " ",LEFT(Employees[[#This Row],[Middlename]],1),IF(ISBLANK(Employees[[#This Row],[Middlename]])," ","."))</f>
        <v>BAYBAY JOLINA S.</v>
      </c>
      <c r="C88" s="8" t="s">
        <v>187</v>
      </c>
      <c r="D88" s="8" t="s">
        <v>1230</v>
      </c>
      <c r="E88" s="8" t="s">
        <v>161</v>
      </c>
      <c r="F88" s="8" t="s">
        <v>125</v>
      </c>
      <c r="G88" s="18" t="s">
        <v>2007</v>
      </c>
      <c r="H88" s="18" t="s">
        <v>141</v>
      </c>
      <c r="I88" s="8" t="b">
        <f>COUNTIF(Employees[Employee Name],Employees[[#This Row],[Employee Name]])&gt;1</f>
        <v>0</v>
      </c>
    </row>
    <row r="89" spans="1:9" ht="30" hidden="1" customHeight="1" x14ac:dyDescent="0.3">
      <c r="A89" s="44">
        <f t="shared" si="1"/>
        <v>86</v>
      </c>
      <c r="B89" s="8" t="str">
        <f>CONCATENATE(Employees[[#This Row],[Lastname]]," ",Employees[[#This Row],[Firstname]], " ",LEFT(Employees[[#This Row],[Middlename]],1),IF(ISBLANK(Employees[[#This Row],[Middlename]])," ","."))</f>
        <v>BAYBAY LINDA G.</v>
      </c>
      <c r="C89" s="8" t="s">
        <v>187</v>
      </c>
      <c r="D89" s="8" t="s">
        <v>350</v>
      </c>
      <c r="E89" s="8" t="s">
        <v>859</v>
      </c>
      <c r="F89" s="8" t="s">
        <v>351</v>
      </c>
      <c r="G89" s="8" t="s">
        <v>2007</v>
      </c>
      <c r="H89" s="8" t="s">
        <v>539</v>
      </c>
      <c r="I89" s="8" t="b">
        <f>COUNTIF(Employees[Employee Name],Employees[[#This Row],[Employee Name]])&gt;1</f>
        <v>0</v>
      </c>
    </row>
    <row r="90" spans="1:9" ht="30" hidden="1" customHeight="1" x14ac:dyDescent="0.3">
      <c r="A90" s="44">
        <f t="shared" si="1"/>
        <v>87</v>
      </c>
      <c r="B90" s="8" t="str">
        <f>CONCATENATE(Employees[[#This Row],[Lastname]]," ",Employees[[#This Row],[Firstname]], " ",LEFT(Employees[[#This Row],[Middlename]],1),IF(ISBLANK(Employees[[#This Row],[Middlename]])," ","."))</f>
        <v>BAYBAY LOLITA B.</v>
      </c>
      <c r="C90" s="8" t="s">
        <v>187</v>
      </c>
      <c r="D90" s="8" t="s">
        <v>331</v>
      </c>
      <c r="E90" s="8" t="s">
        <v>252</v>
      </c>
      <c r="F90" s="8" t="s">
        <v>120</v>
      </c>
      <c r="G90" s="18" t="s">
        <v>2007</v>
      </c>
      <c r="H90" s="8" t="s">
        <v>441</v>
      </c>
      <c r="I90" s="8" t="b">
        <f>COUNTIF(Employees[Employee Name],Employees[[#This Row],[Employee Name]])&gt;1</f>
        <v>0</v>
      </c>
    </row>
    <row r="91" spans="1:9" ht="30" hidden="1" customHeight="1" x14ac:dyDescent="0.3">
      <c r="A91" s="44">
        <f t="shared" si="1"/>
        <v>88</v>
      </c>
      <c r="B91" s="8" t="str">
        <f>CONCATENATE(Employees[[#This Row],[Lastname]]," ",Employees[[#This Row],[Firstname]], " ",LEFT(Employees[[#This Row],[Middlename]],1),IF(ISBLANK(Employees[[#This Row],[Middlename]])," ","."))</f>
        <v>BAYBAY MA. PAZ R.</v>
      </c>
      <c r="C91" s="8" t="s">
        <v>187</v>
      </c>
      <c r="D91" s="8" t="s">
        <v>341</v>
      </c>
      <c r="E91" s="8" t="s">
        <v>332</v>
      </c>
      <c r="F91" s="8" t="s">
        <v>342</v>
      </c>
      <c r="G91" s="18" t="s">
        <v>2007</v>
      </c>
      <c r="H91" s="8" t="s">
        <v>126</v>
      </c>
      <c r="I91" s="8" t="b">
        <f>COUNTIF(Employees[Employee Name],Employees[[#This Row],[Employee Name]])&gt;1</f>
        <v>0</v>
      </c>
    </row>
    <row r="92" spans="1:9" ht="30" hidden="1" customHeight="1" x14ac:dyDescent="0.3">
      <c r="A92" s="44">
        <f t="shared" si="1"/>
        <v>89</v>
      </c>
      <c r="B92" s="8" t="str">
        <f>CONCATENATE(Employees[[#This Row],[Lastname]]," ",Employees[[#This Row],[Firstname]], " ",LEFT(Employees[[#This Row],[Middlename]],1),IF(ISBLANK(Employees[[#This Row],[Middlename]])," ","."))</f>
        <v>BAYBAY MA. ROSA A.</v>
      </c>
      <c r="C92" s="8" t="s">
        <v>187</v>
      </c>
      <c r="D92" s="8" t="s">
        <v>188</v>
      </c>
      <c r="E92" s="8" t="s">
        <v>88</v>
      </c>
      <c r="F92" s="8" t="s">
        <v>125</v>
      </c>
      <c r="G92" s="18" t="s">
        <v>2007</v>
      </c>
      <c r="H92" s="8" t="s">
        <v>97</v>
      </c>
      <c r="I92" s="8" t="b">
        <f>COUNTIF(Employees[Employee Name],Employees[[#This Row],[Employee Name]])&gt;1</f>
        <v>0</v>
      </c>
    </row>
    <row r="93" spans="1:9" ht="30" hidden="1" customHeight="1" x14ac:dyDescent="0.3">
      <c r="A93" s="44">
        <f t="shared" si="1"/>
        <v>90</v>
      </c>
      <c r="B93" s="8" t="str">
        <f>CONCATENATE(Employees[[#This Row],[Lastname]]," ",Employees[[#This Row],[Firstname]], " ",LEFT(Employees[[#This Row],[Middlename]],1),IF(ISBLANK(Employees[[#This Row],[Middlename]])," ","."))</f>
        <v xml:space="preserve">BAYBAY MARCELO  </v>
      </c>
      <c r="C93" s="8" t="s">
        <v>187</v>
      </c>
      <c r="D93" s="8" t="s">
        <v>974</v>
      </c>
      <c r="E93" s="8"/>
      <c r="F93" s="8" t="s">
        <v>198</v>
      </c>
      <c r="G93" s="18" t="s">
        <v>2007</v>
      </c>
      <c r="H93" s="8" t="s">
        <v>126</v>
      </c>
      <c r="I93" s="8" t="b">
        <f>COUNTIF(Employees[Employee Name],Employees[[#This Row],[Employee Name]])&gt;1</f>
        <v>0</v>
      </c>
    </row>
    <row r="94" spans="1:9" ht="30" hidden="1" customHeight="1" x14ac:dyDescent="0.3">
      <c r="A94" s="44">
        <f t="shared" si="1"/>
        <v>91</v>
      </c>
      <c r="B94" s="8" t="str">
        <f>CONCATENATE(Employees[[#This Row],[Lastname]]," ",Employees[[#This Row],[Firstname]], " ",LEFT(Employees[[#This Row],[Middlename]],1),IF(ISBLANK(Employees[[#This Row],[Middlename]])," ","."))</f>
        <v>BAYBAY NOEL C.</v>
      </c>
      <c r="C94" s="8" t="s">
        <v>187</v>
      </c>
      <c r="D94" s="8" t="s">
        <v>2169</v>
      </c>
      <c r="E94" s="8" t="s">
        <v>134</v>
      </c>
      <c r="F94" s="8" t="s">
        <v>2170</v>
      </c>
      <c r="G94" s="8"/>
      <c r="H94" s="8" t="s">
        <v>2171</v>
      </c>
      <c r="I94" s="8" t="b">
        <f>COUNTIF(Employees[Employee Name],Employees[[#This Row],[Employee Name]])&gt;1</f>
        <v>0</v>
      </c>
    </row>
    <row r="95" spans="1:9" ht="30" hidden="1" customHeight="1" x14ac:dyDescent="0.3">
      <c r="A95" s="44">
        <f t="shared" si="1"/>
        <v>92</v>
      </c>
      <c r="B95" s="8" t="str">
        <f>CONCATENATE(Employees[[#This Row],[Lastname]]," ",Employees[[#This Row],[Firstname]], " ",LEFT(Employees[[#This Row],[Middlename]],1),IF(ISBLANK(Employees[[#This Row],[Middlename]])," ","."))</f>
        <v>BAYHON GEORGE G.</v>
      </c>
      <c r="C95" s="8" t="s">
        <v>98</v>
      </c>
      <c r="D95" s="8" t="s">
        <v>469</v>
      </c>
      <c r="E95" s="8" t="s">
        <v>166</v>
      </c>
      <c r="F95" s="8" t="s">
        <v>198</v>
      </c>
      <c r="G95" s="18" t="s">
        <v>2007</v>
      </c>
      <c r="H95" s="8" t="s">
        <v>465</v>
      </c>
      <c r="I95" s="8" t="b">
        <f>COUNTIF(Employees[Employee Name],Employees[[#This Row],[Employee Name]])&gt;1</f>
        <v>0</v>
      </c>
    </row>
    <row r="96" spans="1:9" ht="30" hidden="1" customHeight="1" x14ac:dyDescent="0.3">
      <c r="A96" s="44">
        <f t="shared" si="1"/>
        <v>93</v>
      </c>
      <c r="B96" s="8" t="str">
        <f>CONCATENATE(Employees[[#This Row],[Lastname]]," ",Employees[[#This Row],[Firstname]], " ",LEFT(Employees[[#This Row],[Middlename]],1),IF(ISBLANK(Employees[[#This Row],[Middlename]])," ","."))</f>
        <v>BAYHON LUISITO G.</v>
      </c>
      <c r="C96" s="8" t="s">
        <v>98</v>
      </c>
      <c r="D96" s="8" t="s">
        <v>999</v>
      </c>
      <c r="E96" s="8" t="s">
        <v>166</v>
      </c>
      <c r="F96" s="18" t="s">
        <v>883</v>
      </c>
      <c r="G96" s="18" t="s">
        <v>2007</v>
      </c>
      <c r="H96" s="18" t="s">
        <v>977</v>
      </c>
      <c r="I96" s="8" t="b">
        <f>COUNTIF(Employees[Employee Name],Employees[[#This Row],[Employee Name]])&gt;1</f>
        <v>0</v>
      </c>
    </row>
    <row r="97" spans="1:9" ht="30" hidden="1" customHeight="1" x14ac:dyDescent="0.3">
      <c r="A97" s="44">
        <f t="shared" si="1"/>
        <v>94</v>
      </c>
      <c r="B97" s="8" t="str">
        <f>CONCATENATE(Employees[[#This Row],[Lastname]]," ",Employees[[#This Row],[Firstname]], " ",LEFT(Employees[[#This Row],[Middlename]],1),IF(ISBLANK(Employees[[#This Row],[Middlename]])," ","."))</f>
        <v xml:space="preserve">BAYHON VIOLETA  </v>
      </c>
      <c r="C97" s="8" t="s">
        <v>98</v>
      </c>
      <c r="D97" s="8" t="s">
        <v>99</v>
      </c>
      <c r="E97" s="8"/>
      <c r="F97" s="8" t="s">
        <v>198</v>
      </c>
      <c r="G97" s="18" t="s">
        <v>2007</v>
      </c>
      <c r="H97" s="8" t="s">
        <v>97</v>
      </c>
      <c r="I97" s="8" t="b">
        <f>COUNTIF(Employees[Employee Name],Employees[[#This Row],[Employee Name]])&gt;1</f>
        <v>0</v>
      </c>
    </row>
    <row r="98" spans="1:9" ht="30" hidden="1" customHeight="1" x14ac:dyDescent="0.3">
      <c r="A98" s="44">
        <f t="shared" si="1"/>
        <v>95</v>
      </c>
      <c r="B98" s="8" t="str">
        <f>CONCATENATE(Employees[[#This Row],[Lastname]]," ",Employees[[#This Row],[Firstname]], " ",LEFT(Employees[[#This Row],[Middlename]],1),IF(ISBLANK(Employees[[#This Row],[Middlename]])," ","."))</f>
        <v>BAYLA EVANGELINE C.</v>
      </c>
      <c r="C98" s="8" t="s">
        <v>207</v>
      </c>
      <c r="D98" s="8" t="s">
        <v>208</v>
      </c>
      <c r="E98" s="8" t="s">
        <v>134</v>
      </c>
      <c r="F98" s="8" t="s">
        <v>198</v>
      </c>
      <c r="G98" s="18" t="s">
        <v>2007</v>
      </c>
      <c r="H98" s="8" t="s">
        <v>744</v>
      </c>
      <c r="I98" s="8" t="b">
        <f>COUNTIF(Employees[Employee Name],Employees[[#This Row],[Employee Name]])&gt;1</f>
        <v>0</v>
      </c>
    </row>
    <row r="99" spans="1:9" ht="30" hidden="1" customHeight="1" x14ac:dyDescent="0.3">
      <c r="A99" s="44">
        <f t="shared" si="1"/>
        <v>96</v>
      </c>
      <c r="B99" s="8" t="str">
        <f>CONCATENATE(Employees[[#This Row],[Lastname]]," ",Employees[[#This Row],[Firstname]], " ",LEFT(Employees[[#This Row],[Middlename]],1),IF(ISBLANK(Employees[[#This Row],[Middlename]])," ","."))</f>
        <v>BAYOT ANABEL D.</v>
      </c>
      <c r="C99" s="8" t="s">
        <v>344</v>
      </c>
      <c r="D99" s="8" t="s">
        <v>391</v>
      </c>
      <c r="E99" s="8" t="s">
        <v>119</v>
      </c>
      <c r="F99" s="8" t="s">
        <v>392</v>
      </c>
      <c r="G99" s="8" t="s">
        <v>2007</v>
      </c>
      <c r="H99" s="8" t="s">
        <v>103</v>
      </c>
      <c r="I99" s="8" t="b">
        <f>COUNTIF(Employees[Employee Name],Employees[[#This Row],[Employee Name]])&gt;1</f>
        <v>0</v>
      </c>
    </row>
    <row r="100" spans="1:9" ht="30" hidden="1" customHeight="1" x14ac:dyDescent="0.3">
      <c r="A100" s="44">
        <f t="shared" si="1"/>
        <v>97</v>
      </c>
      <c r="B100" s="8" t="str">
        <f>CONCATENATE(Employees[[#This Row],[Lastname]]," ",Employees[[#This Row],[Firstname]], " ",LEFT(Employees[[#This Row],[Middlename]],1),IF(ISBLANK(Employees[[#This Row],[Middlename]])," ","."))</f>
        <v>BAYOT ANISIA P.</v>
      </c>
      <c r="C100" s="8" t="s">
        <v>344</v>
      </c>
      <c r="D100" s="8" t="s">
        <v>397</v>
      </c>
      <c r="E100" s="8" t="s">
        <v>124</v>
      </c>
      <c r="F100" s="8" t="s">
        <v>198</v>
      </c>
      <c r="G100" s="18" t="s">
        <v>2007</v>
      </c>
      <c r="H100" s="8" t="s">
        <v>103</v>
      </c>
      <c r="I100" s="8" t="b">
        <f>COUNTIF(Employees[Employee Name],Employees[[#This Row],[Employee Name]])&gt;1</f>
        <v>0</v>
      </c>
    </row>
    <row r="101" spans="1:9" ht="30" hidden="1" customHeight="1" x14ac:dyDescent="0.3">
      <c r="A101" s="44">
        <f t="shared" si="1"/>
        <v>98</v>
      </c>
      <c r="B101" s="8" t="str">
        <f>CONCATENATE(Employees[[#This Row],[Lastname]]," ",Employees[[#This Row],[Firstname]], " ",LEFT(Employees[[#This Row],[Middlename]],1),IF(ISBLANK(Employees[[#This Row],[Middlename]])," ","."))</f>
        <v>BAYOT ELAINE B.</v>
      </c>
      <c r="C101" s="8" t="s">
        <v>344</v>
      </c>
      <c r="D101" s="8" t="s">
        <v>345</v>
      </c>
      <c r="E101" s="8" t="s">
        <v>1403</v>
      </c>
      <c r="F101" s="8" t="s">
        <v>96</v>
      </c>
      <c r="G101" s="8" t="s">
        <v>2007</v>
      </c>
      <c r="H101" s="8" t="s">
        <v>97</v>
      </c>
      <c r="I101" s="8" t="b">
        <f>COUNTIF(Employees[Employee Name],Employees[[#This Row],[Employee Name]])&gt;1</f>
        <v>0</v>
      </c>
    </row>
    <row r="102" spans="1:9" ht="30" hidden="1" customHeight="1" x14ac:dyDescent="0.3">
      <c r="A102" s="44">
        <f t="shared" si="1"/>
        <v>99</v>
      </c>
      <c r="B102" s="8" t="str">
        <f>CONCATENATE(Employees[[#This Row],[Lastname]]," ",Employees[[#This Row],[Firstname]], " ",LEFT(Employees[[#This Row],[Middlename]],1),IF(ISBLANK(Employees[[#This Row],[Middlename]])," ","."))</f>
        <v>BAYOT EMILIANA C.</v>
      </c>
      <c r="C102" s="18" t="s">
        <v>344</v>
      </c>
      <c r="D102" s="18" t="s">
        <v>2152</v>
      </c>
      <c r="E102" s="18" t="s">
        <v>134</v>
      </c>
      <c r="F102" s="18" t="s">
        <v>457</v>
      </c>
      <c r="G102" s="8"/>
      <c r="H102" s="18" t="s">
        <v>141</v>
      </c>
      <c r="I102" s="8" t="b">
        <f>COUNTIF(Employees[Employee Name],Employees[[#This Row],[Employee Name]])&gt;1</f>
        <v>0</v>
      </c>
    </row>
    <row r="103" spans="1:9" ht="30" hidden="1" customHeight="1" x14ac:dyDescent="0.3">
      <c r="A103" s="44">
        <f t="shared" si="1"/>
        <v>100</v>
      </c>
      <c r="B103" s="8" t="str">
        <f>CONCATENATE(Employees[[#This Row],[Lastname]]," ",Employees[[#This Row],[Firstname]], " ",LEFT(Employees[[#This Row],[Middlename]],1),IF(ISBLANK(Employees[[#This Row],[Middlename]])," ","."))</f>
        <v>BAYOT MERCED M.</v>
      </c>
      <c r="C103" s="8" t="s">
        <v>344</v>
      </c>
      <c r="D103" s="8" t="s">
        <v>753</v>
      </c>
      <c r="E103" s="8" t="s">
        <v>84</v>
      </c>
      <c r="F103" s="8" t="s">
        <v>198</v>
      </c>
      <c r="G103" s="18" t="s">
        <v>2007</v>
      </c>
      <c r="H103" s="8" t="s">
        <v>261</v>
      </c>
      <c r="I103" s="8" t="b">
        <f>COUNTIF(Employees[Employee Name],Employees[[#This Row],[Employee Name]])&gt;1</f>
        <v>0</v>
      </c>
    </row>
    <row r="104" spans="1:9" ht="30" hidden="1" customHeight="1" x14ac:dyDescent="0.3">
      <c r="A104" s="44">
        <f t="shared" si="1"/>
        <v>101</v>
      </c>
      <c r="B104" s="8" t="str">
        <f>CONCATENATE(Employees[[#This Row],[Lastname]]," ",Employees[[#This Row],[Firstname]], " ",LEFT(Employees[[#This Row],[Middlename]],1),IF(ISBLANK(Employees[[#This Row],[Middlename]])," ","."))</f>
        <v>BAYOT RUMER M.</v>
      </c>
      <c r="C104" s="8" t="s">
        <v>344</v>
      </c>
      <c r="D104" s="8" t="s">
        <v>471</v>
      </c>
      <c r="E104" s="8" t="s">
        <v>84</v>
      </c>
      <c r="F104" s="8" t="s">
        <v>125</v>
      </c>
      <c r="G104" s="18" t="s">
        <v>2007</v>
      </c>
      <c r="H104" s="8" t="s">
        <v>465</v>
      </c>
      <c r="I104" s="8" t="b">
        <f>COUNTIF(Employees[Employee Name],Employees[[#This Row],[Employee Name]])&gt;1</f>
        <v>0</v>
      </c>
    </row>
    <row r="105" spans="1:9" ht="30" hidden="1" customHeight="1" x14ac:dyDescent="0.3">
      <c r="A105" s="44">
        <f t="shared" si="1"/>
        <v>102</v>
      </c>
      <c r="B105" s="8" t="str">
        <f>CONCATENATE(Employees[[#This Row],[Lastname]]," ",Employees[[#This Row],[Firstname]], " ",LEFT(Employees[[#This Row],[Middlename]],1),IF(ISBLANK(Employees[[#This Row],[Middlename]])," ","."))</f>
        <v>BELOSTRINO JULIETA P.</v>
      </c>
      <c r="C105" s="8" t="s">
        <v>1404</v>
      </c>
      <c r="D105" s="8" t="s">
        <v>447</v>
      </c>
      <c r="E105" s="8" t="s">
        <v>124</v>
      </c>
      <c r="F105" s="8" t="s">
        <v>1294</v>
      </c>
      <c r="G105" s="18" t="s">
        <v>1294</v>
      </c>
      <c r="H105" s="8" t="s">
        <v>539</v>
      </c>
      <c r="I105" s="8" t="b">
        <f>COUNTIF(Employees[Employee Name],Employees[[#This Row],[Employee Name]])&gt;1</f>
        <v>0</v>
      </c>
    </row>
    <row r="106" spans="1:9" ht="30" hidden="1" customHeight="1" x14ac:dyDescent="0.3">
      <c r="A106" s="44">
        <f t="shared" si="1"/>
        <v>103</v>
      </c>
      <c r="B106" s="8" t="str">
        <f>CONCATENATE(Employees[[#This Row],[Lastname]]," ",Employees[[#This Row],[Firstname]], " ",LEFT(Employees[[#This Row],[Middlename]],1),IF(ISBLANK(Employees[[#This Row],[Middlename]])," ","."))</f>
        <v>BERGADO MARILOU B.</v>
      </c>
      <c r="C106" s="8" t="s">
        <v>1405</v>
      </c>
      <c r="D106" s="8" t="s">
        <v>619</v>
      </c>
      <c r="E106" s="8" t="s">
        <v>344</v>
      </c>
      <c r="F106" s="8" t="s">
        <v>1294</v>
      </c>
      <c r="G106" s="18" t="s">
        <v>1294</v>
      </c>
      <c r="H106" s="8" t="s">
        <v>97</v>
      </c>
      <c r="I106" s="8" t="b">
        <f>COUNTIF(Employees[Employee Name],Employees[[#This Row],[Employee Name]])&gt;1</f>
        <v>0</v>
      </c>
    </row>
    <row r="107" spans="1:9" ht="30" hidden="1" customHeight="1" x14ac:dyDescent="0.3">
      <c r="A107" s="44">
        <f t="shared" si="1"/>
        <v>104</v>
      </c>
      <c r="B107" s="8" t="str">
        <f>CONCATENATE(Employees[[#This Row],[Lastname]]," ",Employees[[#This Row],[Firstname]], " ",LEFT(Employees[[#This Row],[Middlename]],1),IF(ISBLANK(Employees[[#This Row],[Middlename]])," ","."))</f>
        <v>BERNALDEZ MARLONE P.</v>
      </c>
      <c r="C107" s="8" t="s">
        <v>926</v>
      </c>
      <c r="D107" s="8" t="s">
        <v>927</v>
      </c>
      <c r="E107" s="8" t="s">
        <v>124</v>
      </c>
      <c r="F107" s="8" t="s">
        <v>162</v>
      </c>
      <c r="G107" s="8" t="s">
        <v>2007</v>
      </c>
      <c r="H107" s="8" t="s">
        <v>1306</v>
      </c>
      <c r="I107" s="8" t="b">
        <f>COUNTIF(Employees[Employee Name],Employees[[#This Row],[Employee Name]])&gt;1</f>
        <v>0</v>
      </c>
    </row>
    <row r="108" spans="1:9" ht="30" hidden="1" customHeight="1" x14ac:dyDescent="0.3">
      <c r="A108" s="44">
        <f t="shared" si="1"/>
        <v>105</v>
      </c>
      <c r="B108" s="8" t="str">
        <f>CONCATENATE(Employees[[#This Row],[Lastname]]," ",Employees[[#This Row],[Firstname]], " ",LEFT(Employees[[#This Row],[Middlename]],1),IF(ISBLANK(Employees[[#This Row],[Middlename]])," ","."))</f>
        <v>BISCOCHO JULIETA G.</v>
      </c>
      <c r="C108" s="8" t="s">
        <v>446</v>
      </c>
      <c r="D108" s="8" t="s">
        <v>447</v>
      </c>
      <c r="E108" s="8" t="s">
        <v>683</v>
      </c>
      <c r="F108" s="8" t="s">
        <v>351</v>
      </c>
      <c r="G108" s="8" t="s">
        <v>2007</v>
      </c>
      <c r="H108" s="8" t="s">
        <v>103</v>
      </c>
      <c r="I108" s="8" t="b">
        <f>COUNTIF(Employees[Employee Name],Employees[[#This Row],[Employee Name]])&gt;1</f>
        <v>0</v>
      </c>
    </row>
    <row r="109" spans="1:9" ht="30" hidden="1" customHeight="1" x14ac:dyDescent="0.3">
      <c r="A109" s="44">
        <f t="shared" si="1"/>
        <v>106</v>
      </c>
      <c r="B109" s="8" t="str">
        <f>CONCATENATE(Employees[[#This Row],[Lastname]]," ",Employees[[#This Row],[Firstname]], " ",LEFT(Employees[[#This Row],[Middlename]],1),IF(ISBLANK(Employees[[#This Row],[Middlename]])," ","."))</f>
        <v>BITUIN LUCKY NIKKO G.</v>
      </c>
      <c r="C109" s="8" t="s">
        <v>1406</v>
      </c>
      <c r="D109" s="8" t="s">
        <v>1407</v>
      </c>
      <c r="E109" s="8" t="s">
        <v>166</v>
      </c>
      <c r="F109" s="8" t="s">
        <v>1717</v>
      </c>
      <c r="G109" s="18" t="s">
        <v>1294</v>
      </c>
      <c r="H109" s="8" t="s">
        <v>135</v>
      </c>
      <c r="I109" s="8" t="b">
        <f>COUNTIF(Employees[Employee Name],Employees[[#This Row],[Employee Name]])&gt;1</f>
        <v>0</v>
      </c>
    </row>
    <row r="110" spans="1:9" ht="30" hidden="1" customHeight="1" x14ac:dyDescent="0.3">
      <c r="A110" s="44">
        <f t="shared" si="1"/>
        <v>107</v>
      </c>
      <c r="B110" s="8" t="str">
        <f>CONCATENATE(Employees[[#This Row],[Lastname]]," ",Employees[[#This Row],[Firstname]], " ",LEFT(Employees[[#This Row],[Middlename]],1),IF(ISBLANK(Employees[[#This Row],[Middlename]])," ","."))</f>
        <v>BOFILL ERNA P.</v>
      </c>
      <c r="C110" s="8" t="s">
        <v>857</v>
      </c>
      <c r="D110" s="8" t="s">
        <v>856</v>
      </c>
      <c r="E110" s="8" t="s">
        <v>176</v>
      </c>
      <c r="F110" s="8" t="s">
        <v>125</v>
      </c>
      <c r="G110" s="18" t="s">
        <v>2007</v>
      </c>
      <c r="H110" s="8" t="s">
        <v>539</v>
      </c>
      <c r="I110" s="8" t="b">
        <f>COUNTIF(Employees[Employee Name],Employees[[#This Row],[Employee Name]])&gt;1</f>
        <v>0</v>
      </c>
    </row>
    <row r="111" spans="1:9" ht="30" hidden="1" customHeight="1" x14ac:dyDescent="0.3">
      <c r="A111" s="44">
        <f t="shared" si="1"/>
        <v>108</v>
      </c>
      <c r="B111" s="8" t="str">
        <f>CONCATENATE(Employees[[#This Row],[Lastname]]," ",Employees[[#This Row],[Firstname]], " ",LEFT(Employees[[#This Row],[Middlename]],1),IF(ISBLANK(Employees[[#This Row],[Middlename]])," ","."))</f>
        <v>BORJA EDWIN G.</v>
      </c>
      <c r="C111" s="8" t="s">
        <v>252</v>
      </c>
      <c r="D111" s="8" t="s">
        <v>251</v>
      </c>
      <c r="E111" s="8" t="s">
        <v>166</v>
      </c>
      <c r="F111" s="8" t="s">
        <v>198</v>
      </c>
      <c r="G111" s="18" t="s">
        <v>2007</v>
      </c>
      <c r="H111" s="8" t="s">
        <v>242</v>
      </c>
      <c r="I111" s="8" t="b">
        <f>COUNTIF(Employees[Employee Name],Employees[[#This Row],[Employee Name]])&gt;1</f>
        <v>0</v>
      </c>
    </row>
    <row r="112" spans="1:9" ht="30" hidden="1" customHeight="1" x14ac:dyDescent="0.3">
      <c r="A112" s="44">
        <f t="shared" si="1"/>
        <v>109</v>
      </c>
      <c r="B112" s="8" t="str">
        <f>CONCATENATE(Employees[[#This Row],[Lastname]]," ",Employees[[#This Row],[Firstname]], " ",LEFT(Employees[[#This Row],[Middlename]],1),IF(ISBLANK(Employees[[#This Row],[Middlename]])," ","."))</f>
        <v>BORJA NECY M.</v>
      </c>
      <c r="C112" s="8" t="s">
        <v>252</v>
      </c>
      <c r="D112" s="8" t="s">
        <v>610</v>
      </c>
      <c r="E112" s="8" t="s">
        <v>84</v>
      </c>
      <c r="F112" s="8" t="s">
        <v>170</v>
      </c>
      <c r="G112" s="18" t="s">
        <v>2007</v>
      </c>
      <c r="H112" s="8" t="s">
        <v>182</v>
      </c>
      <c r="I112" s="8" t="b">
        <f>COUNTIF(Employees[Employee Name],Employees[[#This Row],[Employee Name]])&gt;1</f>
        <v>0</v>
      </c>
    </row>
    <row r="113" spans="1:9" ht="30" hidden="1" customHeight="1" x14ac:dyDescent="0.3">
      <c r="A113" s="44">
        <f t="shared" si="1"/>
        <v>110</v>
      </c>
      <c r="B113" s="8" t="str">
        <f>CONCATENATE(Employees[[#This Row],[Lastname]]," ",Employees[[#This Row],[Firstname]], " ",LEFT(Employees[[#This Row],[Middlename]],1),IF(ISBLANK(Employees[[#This Row],[Middlename]])," ","."))</f>
        <v>BRIZUELA LENIE E.</v>
      </c>
      <c r="C113" s="8" t="s">
        <v>1408</v>
      </c>
      <c r="D113" s="8" t="s">
        <v>1409</v>
      </c>
      <c r="E113" s="8" t="s">
        <v>1410</v>
      </c>
      <c r="F113" s="8" t="s">
        <v>1294</v>
      </c>
      <c r="G113" s="18" t="s">
        <v>1294</v>
      </c>
      <c r="H113" s="8" t="s">
        <v>1715</v>
      </c>
      <c r="I113" s="8" t="b">
        <f>COUNTIF(Employees[Employee Name],Employees[[#This Row],[Employee Name]])&gt;1</f>
        <v>0</v>
      </c>
    </row>
    <row r="114" spans="1:9" ht="30" hidden="1" customHeight="1" x14ac:dyDescent="0.3">
      <c r="A114" s="44">
        <f t="shared" si="1"/>
        <v>111</v>
      </c>
      <c r="B114" s="8" t="str">
        <f>CONCATENATE(Employees[[#This Row],[Lastname]]," ",Employees[[#This Row],[Firstname]], " ",LEFT(Employees[[#This Row],[Middlename]],1),IF(ISBLANK(Employees[[#This Row],[Middlename]])," ","."))</f>
        <v>BRON FLORENCIO L.</v>
      </c>
      <c r="C114" s="8" t="s">
        <v>1411</v>
      </c>
      <c r="D114" s="8" t="s">
        <v>1412</v>
      </c>
      <c r="E114" s="8" t="s">
        <v>228</v>
      </c>
      <c r="F114" s="8" t="s">
        <v>1294</v>
      </c>
      <c r="G114" s="18" t="s">
        <v>1294</v>
      </c>
      <c r="H114" s="8" t="s">
        <v>1714</v>
      </c>
      <c r="I114" s="8" t="b">
        <f>COUNTIF(Employees[Employee Name],Employees[[#This Row],[Employee Name]])&gt;1</f>
        <v>0</v>
      </c>
    </row>
    <row r="115" spans="1:9" ht="30" hidden="1" customHeight="1" x14ac:dyDescent="0.3">
      <c r="A115" s="44">
        <f t="shared" si="1"/>
        <v>112</v>
      </c>
      <c r="B115" s="8" t="str">
        <f>CONCATENATE(Employees[[#This Row],[Lastname]]," ",Employees[[#This Row],[Firstname]], " ",LEFT(Employees[[#This Row],[Middlename]],1),IF(ISBLANK(Employees[[#This Row],[Middlename]])," ","."))</f>
        <v>BUGARIN MA. ANA M.</v>
      </c>
      <c r="C115" s="8" t="s">
        <v>536</v>
      </c>
      <c r="D115" s="8" t="s">
        <v>537</v>
      </c>
      <c r="E115" s="8" t="s">
        <v>1334</v>
      </c>
      <c r="F115" s="8" t="s">
        <v>538</v>
      </c>
      <c r="G115" s="18" t="s">
        <v>2007</v>
      </c>
      <c r="H115" s="8" t="s">
        <v>539</v>
      </c>
      <c r="I115" s="8" t="b">
        <f>COUNTIF(Employees[Employee Name],Employees[[#This Row],[Employee Name]])&gt;1</f>
        <v>0</v>
      </c>
    </row>
    <row r="116" spans="1:9" ht="30" hidden="1" customHeight="1" x14ac:dyDescent="0.3">
      <c r="A116" s="44">
        <f t="shared" si="1"/>
        <v>113</v>
      </c>
      <c r="B116" s="8" t="str">
        <f>CONCATENATE(Employees[[#This Row],[Lastname]]," ",Employees[[#This Row],[Firstname]], " ",LEFT(Employees[[#This Row],[Middlename]],1),IF(ISBLANK(Employees[[#This Row],[Middlename]])," ","."))</f>
        <v>BUNGCASAN REGINALDO JR. B.</v>
      </c>
      <c r="C116" s="8" t="s">
        <v>638</v>
      </c>
      <c r="D116" s="8" t="s">
        <v>639</v>
      </c>
      <c r="E116" s="8" t="s">
        <v>145</v>
      </c>
      <c r="F116" s="8" t="s">
        <v>125</v>
      </c>
      <c r="G116" s="18" t="s">
        <v>2007</v>
      </c>
      <c r="H116" s="8" t="s">
        <v>141</v>
      </c>
      <c r="I116" s="8" t="b">
        <f>COUNTIF(Employees[Employee Name],Employees[[#This Row],[Employee Name]])&gt;1</f>
        <v>0</v>
      </c>
    </row>
    <row r="117" spans="1:9" ht="30" hidden="1" customHeight="1" x14ac:dyDescent="0.3">
      <c r="A117" s="44">
        <f t="shared" si="1"/>
        <v>114</v>
      </c>
      <c r="B117" s="8" t="str">
        <f>CONCATENATE(Employees[[#This Row],[Lastname]]," ",Employees[[#This Row],[Firstname]], " ",LEFT(Employees[[#This Row],[Middlename]],1),IF(ISBLANK(Employees[[#This Row],[Middlename]])," ","."))</f>
        <v>BURAZON CARIDAD A.</v>
      </c>
      <c r="C117" s="8" t="s">
        <v>833</v>
      </c>
      <c r="D117" s="8" t="s">
        <v>834</v>
      </c>
      <c r="E117" s="8" t="s">
        <v>285</v>
      </c>
      <c r="F117" s="8" t="s">
        <v>835</v>
      </c>
      <c r="G117" s="8" t="s">
        <v>2007</v>
      </c>
      <c r="H117" s="8" t="s">
        <v>103</v>
      </c>
      <c r="I117" s="8" t="b">
        <f>COUNTIF(Employees[Employee Name],Employees[[#This Row],[Employee Name]])&gt;1</f>
        <v>0</v>
      </c>
    </row>
    <row r="118" spans="1:9" ht="30" hidden="1" customHeight="1" x14ac:dyDescent="0.3">
      <c r="A118" s="44">
        <f t="shared" si="1"/>
        <v>115</v>
      </c>
      <c r="B118" s="8" t="str">
        <f>CONCATENATE(Employees[[#This Row],[Lastname]]," ",Employees[[#This Row],[Firstname]], " ",LEFT(Employees[[#This Row],[Middlename]],1),IF(ISBLANK(Employees[[#This Row],[Middlename]])," ","."))</f>
        <v>BUTALON DIANNE H.</v>
      </c>
      <c r="C118" s="8" t="s">
        <v>1413</v>
      </c>
      <c r="D118" s="8" t="s">
        <v>1414</v>
      </c>
      <c r="E118" s="8" t="s">
        <v>621</v>
      </c>
      <c r="F118" s="8" t="s">
        <v>1717</v>
      </c>
      <c r="G118" s="18" t="s">
        <v>1294</v>
      </c>
      <c r="H118" s="8" t="s">
        <v>97</v>
      </c>
      <c r="I118" s="8" t="b">
        <f>COUNTIF(Employees[Employee Name],Employees[[#This Row],[Employee Name]])&gt;1</f>
        <v>0</v>
      </c>
    </row>
    <row r="119" spans="1:9" ht="30" hidden="1" customHeight="1" x14ac:dyDescent="0.3">
      <c r="A119" s="44">
        <f t="shared" si="1"/>
        <v>116</v>
      </c>
      <c r="B119" s="8" t="str">
        <f>CONCATENATE(Employees[[#This Row],[Lastname]]," ",Employees[[#This Row],[Firstname]], " ",LEFT(Employees[[#This Row],[Middlename]],1),IF(ISBLANK(Employees[[#This Row],[Middlename]])," ","."))</f>
        <v>CABANLIT ZOSIMA M.</v>
      </c>
      <c r="C119" s="8" t="s">
        <v>1415</v>
      </c>
      <c r="D119" s="8" t="s">
        <v>1416</v>
      </c>
      <c r="E119" s="8" t="s">
        <v>84</v>
      </c>
      <c r="F119" s="8" t="s">
        <v>1294</v>
      </c>
      <c r="G119" s="18" t="s">
        <v>1294</v>
      </c>
      <c r="H119" s="8" t="s">
        <v>592</v>
      </c>
      <c r="I119" s="8" t="b">
        <f>COUNTIF(Employees[Employee Name],Employees[[#This Row],[Employee Name]])&gt;1</f>
        <v>0</v>
      </c>
    </row>
    <row r="120" spans="1:9" ht="30" hidden="1" customHeight="1" x14ac:dyDescent="0.3">
      <c r="A120" s="44">
        <f t="shared" si="1"/>
        <v>117</v>
      </c>
      <c r="B120" s="8" t="str">
        <f>CONCATENATE(Employees[[#This Row],[Lastname]]," ",Employees[[#This Row],[Firstname]], " ",LEFT(Employees[[#This Row],[Middlename]],1),IF(ISBLANK(Employees[[#This Row],[Middlename]])," ","."))</f>
        <v>CABANTING AIRA P.</v>
      </c>
      <c r="C120" s="8" t="s">
        <v>1417</v>
      </c>
      <c r="D120" s="8" t="s">
        <v>1418</v>
      </c>
      <c r="E120" s="8" t="s">
        <v>581</v>
      </c>
      <c r="F120" s="8" t="s">
        <v>1710</v>
      </c>
      <c r="G120" s="18" t="s">
        <v>1294</v>
      </c>
      <c r="H120" s="8" t="s">
        <v>97</v>
      </c>
      <c r="I120" s="8" t="b">
        <f>COUNTIF(Employees[Employee Name],Employees[[#This Row],[Employee Name]])&gt;1</f>
        <v>0</v>
      </c>
    </row>
    <row r="121" spans="1:9" ht="30" hidden="1" customHeight="1" x14ac:dyDescent="0.3">
      <c r="A121" s="44">
        <f t="shared" si="1"/>
        <v>118</v>
      </c>
      <c r="B121" s="8" t="str">
        <f>CONCATENATE(Employees[[#This Row],[Lastname]]," ",Employees[[#This Row],[Firstname]], " ",LEFT(Employees[[#This Row],[Middlename]],1),IF(ISBLANK(Employees[[#This Row],[Middlename]])," ","."))</f>
        <v>CACAO ANDREA F.</v>
      </c>
      <c r="C121" s="8" t="s">
        <v>236</v>
      </c>
      <c r="D121" s="8" t="s">
        <v>237</v>
      </c>
      <c r="E121" s="8" t="s">
        <v>238</v>
      </c>
      <c r="F121" s="8" t="s">
        <v>212</v>
      </c>
      <c r="G121" s="18" t="s">
        <v>2007</v>
      </c>
      <c r="H121" s="8" t="s">
        <v>213</v>
      </c>
      <c r="I121" s="8" t="b">
        <f>COUNTIF(Employees[Employee Name],Employees[[#This Row],[Employee Name]])&gt;1</f>
        <v>0</v>
      </c>
    </row>
    <row r="122" spans="1:9" ht="30" hidden="1" customHeight="1" x14ac:dyDescent="0.3">
      <c r="A122" s="44">
        <f t="shared" si="1"/>
        <v>119</v>
      </c>
      <c r="B122" s="8" t="str">
        <f>CONCATENATE(Employees[[#This Row],[Lastname]]," ",Employees[[#This Row],[Firstname]], " ",LEFT(Employees[[#This Row],[Middlename]],1),IF(ISBLANK(Employees[[#This Row],[Middlename]])," ","."))</f>
        <v>CAGUICLA JO HAENA D.</v>
      </c>
      <c r="C122" s="8" t="s">
        <v>1419</v>
      </c>
      <c r="D122" s="8" t="s">
        <v>1420</v>
      </c>
      <c r="E122" s="8" t="s">
        <v>119</v>
      </c>
      <c r="F122" s="8" t="s">
        <v>1718</v>
      </c>
      <c r="G122" s="8" t="s">
        <v>1711</v>
      </c>
      <c r="H122" s="8"/>
      <c r="I122" s="8" t="b">
        <f>COUNTIF(Employees[Employee Name],Employees[[#This Row],[Employee Name]])&gt;1</f>
        <v>0</v>
      </c>
    </row>
    <row r="123" spans="1:9" ht="30" hidden="1" customHeight="1" x14ac:dyDescent="0.3">
      <c r="A123" s="44">
        <f t="shared" si="1"/>
        <v>120</v>
      </c>
      <c r="B123" s="8" t="str">
        <f>CONCATENATE(Employees[[#This Row],[Lastname]]," ",Employees[[#This Row],[Firstname]], " ",LEFT(Employees[[#This Row],[Middlename]],1),IF(ISBLANK(Employees[[#This Row],[Middlename]])," ","."))</f>
        <v>CAGUITLA ELSA A.</v>
      </c>
      <c r="C123" s="8" t="s">
        <v>1421</v>
      </c>
      <c r="D123" s="8" t="s">
        <v>675</v>
      </c>
      <c r="E123" s="8" t="s">
        <v>285</v>
      </c>
      <c r="F123" s="8" t="s">
        <v>1294</v>
      </c>
      <c r="G123" s="18" t="s">
        <v>1294</v>
      </c>
      <c r="H123" s="8" t="s">
        <v>199</v>
      </c>
      <c r="I123" s="8" t="b">
        <f>COUNTIF(Employees[Employee Name],Employees[[#This Row],[Employee Name]])&gt;1</f>
        <v>0</v>
      </c>
    </row>
    <row r="124" spans="1:9" ht="30" hidden="1" customHeight="1" x14ac:dyDescent="0.3">
      <c r="A124" s="44">
        <f t="shared" si="1"/>
        <v>121</v>
      </c>
      <c r="B124" s="8" t="str">
        <f>CONCATENATE(Employees[[#This Row],[Lastname]]," ",Employees[[#This Row],[Firstname]], " ",LEFT(Employees[[#This Row],[Middlename]],1),IF(ISBLANK(Employees[[#This Row],[Middlename]])," ","."))</f>
        <v>CAGUITLA GEMINIANO M.</v>
      </c>
      <c r="C124" s="8" t="s">
        <v>1421</v>
      </c>
      <c r="D124" s="8" t="s">
        <v>1422</v>
      </c>
      <c r="E124" s="8" t="s">
        <v>322</v>
      </c>
      <c r="F124" s="8" t="s">
        <v>1294</v>
      </c>
      <c r="G124" s="18" t="s">
        <v>1294</v>
      </c>
      <c r="H124" s="8" t="s">
        <v>290</v>
      </c>
      <c r="I124" s="8" t="b">
        <f>COUNTIF(Employees[Employee Name],Employees[[#This Row],[Employee Name]])&gt;1</f>
        <v>0</v>
      </c>
    </row>
    <row r="125" spans="1:9" ht="30" hidden="1" customHeight="1" x14ac:dyDescent="0.3">
      <c r="A125" s="44">
        <f t="shared" si="1"/>
        <v>122</v>
      </c>
      <c r="B125" s="8" t="str">
        <f>CONCATENATE(Employees[[#This Row],[Lastname]]," ",Employees[[#This Row],[Firstname]], " ",LEFT(Employees[[#This Row],[Middlename]],1),IF(ISBLANK(Employees[[#This Row],[Middlename]])," ","."))</f>
        <v>CAJAS MINA H.</v>
      </c>
      <c r="C125" s="8" t="s">
        <v>1423</v>
      </c>
      <c r="D125" s="8" t="s">
        <v>1424</v>
      </c>
      <c r="E125" s="8" t="s">
        <v>1425</v>
      </c>
      <c r="F125" s="8" t="s">
        <v>1294</v>
      </c>
      <c r="G125" s="18" t="s">
        <v>1294</v>
      </c>
      <c r="H125" s="8" t="s">
        <v>199</v>
      </c>
      <c r="I125" s="8" t="b">
        <f>COUNTIF(Employees[Employee Name],Employees[[#This Row],[Employee Name]])&gt;1</f>
        <v>0</v>
      </c>
    </row>
    <row r="126" spans="1:9" ht="30" hidden="1" customHeight="1" x14ac:dyDescent="0.3">
      <c r="A126" s="44">
        <f t="shared" si="1"/>
        <v>123</v>
      </c>
      <c r="B126" s="8" t="str">
        <f>CONCATENATE(Employees[[#This Row],[Lastname]]," ",Employees[[#This Row],[Firstname]], " ",LEFT(Employees[[#This Row],[Middlename]],1),IF(ISBLANK(Employees[[#This Row],[Middlename]])," ","."))</f>
        <v>CALANOG ALMA P.</v>
      </c>
      <c r="C126" s="8" t="s">
        <v>694</v>
      </c>
      <c r="D126" s="8" t="s">
        <v>87</v>
      </c>
      <c r="E126" s="8" t="s">
        <v>124</v>
      </c>
      <c r="F126" s="8" t="s">
        <v>125</v>
      </c>
      <c r="G126" s="18" t="s">
        <v>2007</v>
      </c>
      <c r="H126" s="8" t="s">
        <v>359</v>
      </c>
      <c r="I126" s="8" t="b">
        <f>COUNTIF(Employees[Employee Name],Employees[[#This Row],[Employee Name]])&gt;1</f>
        <v>0</v>
      </c>
    </row>
    <row r="127" spans="1:9" ht="30" hidden="1" customHeight="1" x14ac:dyDescent="0.3">
      <c r="A127" s="44">
        <f t="shared" si="1"/>
        <v>124</v>
      </c>
      <c r="B127" s="8" t="str">
        <f>CONCATENATE(Employees[[#This Row],[Lastname]]," ",Employees[[#This Row],[Firstname]], " ",LEFT(Employees[[#This Row],[Middlename]],1),IF(ISBLANK(Employees[[#This Row],[Middlename]])," ","."))</f>
        <v>CALANOG EUGENE V.</v>
      </c>
      <c r="C127" s="8" t="s">
        <v>694</v>
      </c>
      <c r="D127" s="8" t="s">
        <v>1995</v>
      </c>
      <c r="E127" s="8" t="s">
        <v>347</v>
      </c>
      <c r="F127" s="8" t="s">
        <v>1996</v>
      </c>
      <c r="G127" s="18" t="s">
        <v>2007</v>
      </c>
      <c r="H127" s="8" t="s">
        <v>135</v>
      </c>
      <c r="I127" s="8" t="b">
        <f>COUNTIF(Employees[Employee Name],Employees[[#This Row],[Employee Name]])&gt;1</f>
        <v>0</v>
      </c>
    </row>
    <row r="128" spans="1:9" ht="30" hidden="1" customHeight="1" x14ac:dyDescent="0.3">
      <c r="A128" s="44">
        <f t="shared" si="1"/>
        <v>125</v>
      </c>
      <c r="B128" s="8" t="str">
        <f>CONCATENATE(Employees[[#This Row],[Lastname]]," ",Employees[[#This Row],[Firstname]], " ",LEFT(Employees[[#This Row],[Middlename]],1),IF(ISBLANK(Employees[[#This Row],[Middlename]])," ","."))</f>
        <v>CAMERO PEDRITO C.</v>
      </c>
      <c r="C128" s="8" t="s">
        <v>2046</v>
      </c>
      <c r="D128" s="8" t="s">
        <v>2047</v>
      </c>
      <c r="E128" s="8" t="s">
        <v>134</v>
      </c>
      <c r="F128" s="8" t="s">
        <v>2048</v>
      </c>
      <c r="G128" s="8" t="s">
        <v>1294</v>
      </c>
      <c r="H128" s="8" t="s">
        <v>2049</v>
      </c>
      <c r="I128" s="8" t="b">
        <f>COUNTIF(Employees[Employee Name],Employees[[#This Row],[Employee Name]])&gt;1</f>
        <v>0</v>
      </c>
    </row>
    <row r="129" spans="1:9" ht="30" hidden="1" customHeight="1" x14ac:dyDescent="0.3">
      <c r="A129" s="44">
        <f t="shared" si="1"/>
        <v>126</v>
      </c>
      <c r="B129" s="8" t="str">
        <f>CONCATENATE(Employees[[#This Row],[Lastname]]," ",Employees[[#This Row],[Firstname]], " ",LEFT(Employees[[#This Row],[Middlename]],1),IF(ISBLANK(Employees[[#This Row],[Middlename]])," ","."))</f>
        <v>CANDELARIA DANILO M.</v>
      </c>
      <c r="C129" s="8" t="s">
        <v>1297</v>
      </c>
      <c r="D129" s="8" t="s">
        <v>308</v>
      </c>
      <c r="E129" s="8" t="s">
        <v>84</v>
      </c>
      <c r="F129" s="8" t="s">
        <v>1298</v>
      </c>
      <c r="G129" s="8" t="s">
        <v>2007</v>
      </c>
      <c r="H129" s="8" t="s">
        <v>287</v>
      </c>
      <c r="I129" s="8" t="b">
        <f>COUNTIF(Employees[Employee Name],Employees[[#This Row],[Employee Name]])&gt;1</f>
        <v>0</v>
      </c>
    </row>
    <row r="130" spans="1:9" ht="30" hidden="1" customHeight="1" x14ac:dyDescent="0.3">
      <c r="A130" s="44">
        <f t="shared" si="1"/>
        <v>127</v>
      </c>
      <c r="B130" s="8" t="str">
        <f>CONCATENATE(Employees[[#This Row],[Lastname]]," ",Employees[[#This Row],[Firstname]], " ",LEFT(Employees[[#This Row],[Middlename]],1),IF(ISBLANK(Employees[[#This Row],[Middlename]])," ","."))</f>
        <v>CAPUNO OLIVER M.</v>
      </c>
      <c r="C130" s="8" t="s">
        <v>850</v>
      </c>
      <c r="D130" s="8" t="s">
        <v>1426</v>
      </c>
      <c r="E130" s="8" t="s">
        <v>84</v>
      </c>
      <c r="F130" s="8" t="s">
        <v>1294</v>
      </c>
      <c r="G130" s="18" t="s">
        <v>1294</v>
      </c>
      <c r="H130" s="8" t="s">
        <v>1719</v>
      </c>
      <c r="I130" s="8" t="b">
        <f>COUNTIF(Employees[Employee Name],Employees[[#This Row],[Employee Name]])&gt;1</f>
        <v>0</v>
      </c>
    </row>
    <row r="131" spans="1:9" ht="30" hidden="1" customHeight="1" x14ac:dyDescent="0.3">
      <c r="A131" s="44">
        <f t="shared" si="1"/>
        <v>128</v>
      </c>
      <c r="B131" s="8" t="str">
        <f>CONCATENATE(Employees[[#This Row],[Lastname]]," ",Employees[[#This Row],[Firstname]], " ",LEFT(Employees[[#This Row],[Middlename]],1),IF(ISBLANK(Employees[[#This Row],[Middlename]])," ","."))</f>
        <v>CAPUPUS LIZA FE F.</v>
      </c>
      <c r="C131" s="8" t="s">
        <v>1326</v>
      </c>
      <c r="D131" s="8" t="s">
        <v>1327</v>
      </c>
      <c r="E131" s="8" t="s">
        <v>1328</v>
      </c>
      <c r="F131" s="8" t="s">
        <v>1329</v>
      </c>
      <c r="G131" s="18" t="s">
        <v>2007</v>
      </c>
      <c r="H131" s="8" t="s">
        <v>135</v>
      </c>
      <c r="I131" s="8" t="b">
        <f>COUNTIF(Employees[Employee Name],Employees[[#This Row],[Employee Name]])&gt;1</f>
        <v>0</v>
      </c>
    </row>
    <row r="132" spans="1:9" ht="30" hidden="1" customHeight="1" x14ac:dyDescent="0.3">
      <c r="A132" s="44">
        <f t="shared" si="1"/>
        <v>129</v>
      </c>
      <c r="B132" s="8" t="str">
        <f>CONCATENATE(Employees[[#This Row],[Lastname]]," ",Employees[[#This Row],[Firstname]], " ",LEFT(Employees[[#This Row],[Middlename]],1),IF(ISBLANK(Employees[[#This Row],[Middlename]])," ","."))</f>
        <v>CARAAN ANNABELLE F.</v>
      </c>
      <c r="C132" s="8" t="s">
        <v>654</v>
      </c>
      <c r="D132" s="8" t="s">
        <v>655</v>
      </c>
      <c r="E132" s="8" t="s">
        <v>238</v>
      </c>
      <c r="F132" s="8" t="s">
        <v>656</v>
      </c>
      <c r="G132" s="8" t="s">
        <v>2007</v>
      </c>
      <c r="H132" s="8" t="s">
        <v>465</v>
      </c>
      <c r="I132" s="8" t="b">
        <f>COUNTIF(Employees[Employee Name],Employees[[#This Row],[Employee Name]])&gt;1</f>
        <v>0</v>
      </c>
    </row>
    <row r="133" spans="1:9" ht="30" hidden="1" customHeight="1" x14ac:dyDescent="0.3">
      <c r="A133" s="44">
        <f t="shared" si="1"/>
        <v>130</v>
      </c>
      <c r="B133" s="8" t="str">
        <f>CONCATENATE(Employees[[#This Row],[Lastname]]," ",Employees[[#This Row],[Firstname]], " ",LEFT(Employees[[#This Row],[Middlename]],1),IF(ISBLANK(Employees[[#This Row],[Middlename]])," ","."))</f>
        <v>CARAAN FELIX M.</v>
      </c>
      <c r="C133" s="8" t="s">
        <v>654</v>
      </c>
      <c r="D133" s="8" t="s">
        <v>570</v>
      </c>
      <c r="E133" s="8" t="s">
        <v>84</v>
      </c>
      <c r="F133" s="8" t="s">
        <v>198</v>
      </c>
      <c r="G133" s="18" t="s">
        <v>2007</v>
      </c>
      <c r="H133" s="8" t="s">
        <v>592</v>
      </c>
      <c r="I133" s="8" t="b">
        <f>COUNTIF(Employees[Employee Name],Employees[[#This Row],[Employee Name]])&gt;1</f>
        <v>0</v>
      </c>
    </row>
    <row r="134" spans="1:9" ht="30" hidden="1" customHeight="1" x14ac:dyDescent="0.3">
      <c r="A134" s="44">
        <f t="shared" ref="A134:A197" si="2">A133+1</f>
        <v>131</v>
      </c>
      <c r="B134" s="8" t="str">
        <f>CONCATENATE(Employees[[#This Row],[Lastname]]," ",Employees[[#This Row],[Firstname]], " ",LEFT(Employees[[#This Row],[Middlename]],1),IF(ISBLANK(Employees[[#This Row],[Middlename]])," ","."))</f>
        <v>CARLITO ELENA M.</v>
      </c>
      <c r="C134" s="8" t="s">
        <v>1427</v>
      </c>
      <c r="D134" s="8" t="s">
        <v>1428</v>
      </c>
      <c r="E134" s="8" t="s">
        <v>562</v>
      </c>
      <c r="F134" s="8" t="s">
        <v>1294</v>
      </c>
      <c r="G134" s="18" t="s">
        <v>1294</v>
      </c>
      <c r="H134" s="8" t="s">
        <v>97</v>
      </c>
      <c r="I134" s="8" t="b">
        <f>COUNTIF(Employees[Employee Name],Employees[[#This Row],[Employee Name]])&gt;1</f>
        <v>0</v>
      </c>
    </row>
    <row r="135" spans="1:9" ht="30" hidden="1" customHeight="1" x14ac:dyDescent="0.3">
      <c r="A135" s="44">
        <f t="shared" si="2"/>
        <v>132</v>
      </c>
      <c r="B135" s="8" t="str">
        <f>CONCATENATE(Employees[[#This Row],[Lastname]]," ",Employees[[#This Row],[Firstname]], " ",LEFT(Employees[[#This Row],[Middlename]],1),IF(ISBLANK(Employees[[#This Row],[Middlename]])," ","."))</f>
        <v>CARMONA REMY M.</v>
      </c>
      <c r="C135" s="8" t="s">
        <v>1350</v>
      </c>
      <c r="D135" s="8" t="s">
        <v>1351</v>
      </c>
      <c r="E135" s="8" t="s">
        <v>84</v>
      </c>
      <c r="F135" s="8" t="s">
        <v>125</v>
      </c>
      <c r="G135" s="18" t="s">
        <v>2007</v>
      </c>
      <c r="H135" s="8" t="s">
        <v>363</v>
      </c>
      <c r="I135" s="8" t="b">
        <f>COUNTIF(Employees[Employee Name],Employees[[#This Row],[Employee Name]])&gt;1</f>
        <v>0</v>
      </c>
    </row>
    <row r="136" spans="1:9" ht="30" hidden="1" customHeight="1" x14ac:dyDescent="0.3">
      <c r="A136" s="44">
        <f t="shared" si="2"/>
        <v>133</v>
      </c>
      <c r="B136" s="8" t="str">
        <f>CONCATENATE(Employees[[#This Row],[Lastname]]," ",Employees[[#This Row],[Firstname]], " ",LEFT(Employees[[#This Row],[Middlename]],1),IF(ISBLANK(Employees[[#This Row],[Middlename]])," ","."))</f>
        <v>CASTILLO FLORDELIZA T.</v>
      </c>
      <c r="C136" s="8" t="s">
        <v>586</v>
      </c>
      <c r="D136" s="8" t="s">
        <v>355</v>
      </c>
      <c r="E136" s="8" t="s">
        <v>805</v>
      </c>
      <c r="F136" s="8" t="s">
        <v>587</v>
      </c>
      <c r="G136" s="18" t="s">
        <v>2007</v>
      </c>
      <c r="H136" s="8" t="s">
        <v>368</v>
      </c>
      <c r="I136" s="8" t="b">
        <f>COUNTIF(Employees[Employee Name],Employees[[#This Row],[Employee Name]])&gt;1</f>
        <v>0</v>
      </c>
    </row>
    <row r="137" spans="1:9" ht="30" hidden="1" customHeight="1" x14ac:dyDescent="0.3">
      <c r="A137" s="44">
        <f t="shared" si="2"/>
        <v>134</v>
      </c>
      <c r="B137" s="8" t="str">
        <f>CONCATENATE(Employees[[#This Row],[Lastname]]," ",Employees[[#This Row],[Firstname]], " ",LEFT(Employees[[#This Row],[Middlename]],1),IF(ISBLANK(Employees[[#This Row],[Middlename]])," ","."))</f>
        <v xml:space="preserve">CASTILLO ROBENSON  </v>
      </c>
      <c r="C137" s="8" t="s">
        <v>586</v>
      </c>
      <c r="D137" s="8" t="s">
        <v>1429</v>
      </c>
      <c r="E137" s="8"/>
      <c r="F137" s="8" t="s">
        <v>1294</v>
      </c>
      <c r="G137" s="18" t="s">
        <v>1294</v>
      </c>
      <c r="H137" s="8" t="s">
        <v>290</v>
      </c>
      <c r="I137" s="8" t="b">
        <f>COUNTIF(Employees[Employee Name],Employees[[#This Row],[Employee Name]])&gt;1</f>
        <v>0</v>
      </c>
    </row>
    <row r="138" spans="1:9" ht="30" hidden="1" customHeight="1" x14ac:dyDescent="0.3">
      <c r="A138" s="44">
        <f t="shared" si="2"/>
        <v>135</v>
      </c>
      <c r="B138" s="8" t="str">
        <f>CONCATENATE(Employees[[#This Row],[Lastname]]," ",Employees[[#This Row],[Firstname]], " ",LEFT(Employees[[#This Row],[Middlename]],1),IF(ISBLANK(Employees[[#This Row],[Middlename]])," ","."))</f>
        <v>CASTRO VIVIAN A.</v>
      </c>
      <c r="C138" s="8" t="s">
        <v>1992</v>
      </c>
      <c r="D138" s="8" t="s">
        <v>1993</v>
      </c>
      <c r="E138" s="8" t="s">
        <v>1284</v>
      </c>
      <c r="F138" s="8" t="s">
        <v>96</v>
      </c>
      <c r="G138" s="8" t="s">
        <v>2007</v>
      </c>
      <c r="H138" s="8" t="s">
        <v>97</v>
      </c>
      <c r="I138" s="8" t="b">
        <f>COUNTIF(Employees[Employee Name],Employees[[#This Row],[Employee Name]])&gt;1</f>
        <v>0</v>
      </c>
    </row>
    <row r="139" spans="1:9" ht="30" hidden="1" customHeight="1" x14ac:dyDescent="0.3">
      <c r="A139" s="44">
        <f t="shared" si="2"/>
        <v>136</v>
      </c>
      <c r="B139" s="8" t="str">
        <f>CONCATENATE(Employees[[#This Row],[Lastname]]," ",Employees[[#This Row],[Firstname]], " ",LEFT(Employees[[#This Row],[Middlename]],1),IF(ISBLANK(Employees[[#This Row],[Middlename]])," ","."))</f>
        <v>CESICAR JOCHELLE JOAN S.</v>
      </c>
      <c r="C139" s="8" t="s">
        <v>1430</v>
      </c>
      <c r="D139" s="8" t="s">
        <v>1431</v>
      </c>
      <c r="E139" s="8" t="s">
        <v>1432</v>
      </c>
      <c r="F139" s="8" t="s">
        <v>1294</v>
      </c>
      <c r="G139" s="18" t="s">
        <v>1294</v>
      </c>
      <c r="H139" s="8" t="s">
        <v>1720</v>
      </c>
      <c r="I139" s="8" t="b">
        <f>COUNTIF(Employees[Employee Name],Employees[[#This Row],[Employee Name]])&gt;1</f>
        <v>0</v>
      </c>
    </row>
    <row r="140" spans="1:9" ht="30" hidden="1" customHeight="1" x14ac:dyDescent="0.3">
      <c r="A140" s="44">
        <f t="shared" si="2"/>
        <v>137</v>
      </c>
      <c r="B140" s="8" t="str">
        <f>CONCATENATE(Employees[[#This Row],[Lastname]]," ",Employees[[#This Row],[Firstname]], " ",LEFT(Employees[[#This Row],[Middlename]],1),IF(ISBLANK(Employees[[#This Row],[Middlename]])," ","."))</f>
        <v>CHACON ELISA G.</v>
      </c>
      <c r="C140" s="8" t="s">
        <v>374</v>
      </c>
      <c r="D140" s="8" t="s">
        <v>375</v>
      </c>
      <c r="E140" s="8" t="s">
        <v>218</v>
      </c>
      <c r="F140" s="8" t="s">
        <v>376</v>
      </c>
      <c r="G140" s="18" t="s">
        <v>2007</v>
      </c>
      <c r="H140" s="8" t="s">
        <v>368</v>
      </c>
      <c r="I140" s="8" t="b">
        <f>COUNTIF(Employees[Employee Name],Employees[[#This Row],[Employee Name]])&gt;1</f>
        <v>0</v>
      </c>
    </row>
    <row r="141" spans="1:9" ht="30" hidden="1" customHeight="1" x14ac:dyDescent="0.3">
      <c r="A141" s="44">
        <f t="shared" si="2"/>
        <v>138</v>
      </c>
      <c r="B141" s="8" t="str">
        <f>CONCATENATE(Employees[[#This Row],[Lastname]]," ",Employees[[#This Row],[Firstname]], " ",LEFT(Employees[[#This Row],[Middlename]],1),IF(ISBLANK(Employees[[#This Row],[Middlename]])," ","."))</f>
        <v>CHANGCO KATHLEEN CARLA F.</v>
      </c>
      <c r="C141" s="8" t="s">
        <v>1433</v>
      </c>
      <c r="D141" s="8" t="s">
        <v>1434</v>
      </c>
      <c r="E141" s="8" t="s">
        <v>1435</v>
      </c>
      <c r="F141" s="8" t="s">
        <v>1717</v>
      </c>
      <c r="G141" s="18" t="s">
        <v>1294</v>
      </c>
      <c r="H141" s="8" t="s">
        <v>135</v>
      </c>
      <c r="I141" s="8" t="b">
        <f>COUNTIF(Employees[Employee Name],Employees[[#This Row],[Employee Name]])&gt;1</f>
        <v>0</v>
      </c>
    </row>
    <row r="142" spans="1:9" ht="30" hidden="1" customHeight="1" x14ac:dyDescent="0.3">
      <c r="A142" s="44">
        <f t="shared" si="2"/>
        <v>139</v>
      </c>
      <c r="B142" s="8" t="str">
        <f>CONCATENATE(Employees[[#This Row],[Lastname]]," ",Employees[[#This Row],[Firstname]], " ",LEFT(Employees[[#This Row],[Middlename]],1),IF(ISBLANK(Employees[[#This Row],[Middlename]])," ","."))</f>
        <v>COLETO ASHLEY M.</v>
      </c>
      <c r="C142" s="8" t="s">
        <v>891</v>
      </c>
      <c r="D142" s="8" t="s">
        <v>1436</v>
      </c>
      <c r="E142" s="8" t="s">
        <v>84</v>
      </c>
      <c r="F142" s="8" t="s">
        <v>1294</v>
      </c>
      <c r="G142" s="18" t="s">
        <v>1294</v>
      </c>
      <c r="H142" s="8" t="s">
        <v>1721</v>
      </c>
      <c r="I142" s="8" t="b">
        <f>COUNTIF(Employees[Employee Name],Employees[[#This Row],[Employee Name]])&gt;1</f>
        <v>0</v>
      </c>
    </row>
    <row r="143" spans="1:9" ht="30" hidden="1" customHeight="1" x14ac:dyDescent="0.3">
      <c r="A143" s="44">
        <f t="shared" si="2"/>
        <v>140</v>
      </c>
      <c r="B143" s="8" t="str">
        <f>CONCATENATE(Employees[[#This Row],[Lastname]]," ",Employees[[#This Row],[Firstname]], " ",LEFT(Employees[[#This Row],[Middlename]],1),IF(ISBLANK(Employees[[#This Row],[Middlename]])," ","."))</f>
        <v>COLETO HANY ROY D.</v>
      </c>
      <c r="C143" s="8" t="s">
        <v>891</v>
      </c>
      <c r="D143" s="8" t="s">
        <v>892</v>
      </c>
      <c r="E143" s="8" t="s">
        <v>1332</v>
      </c>
      <c r="F143" s="8" t="s">
        <v>893</v>
      </c>
      <c r="G143" s="8" t="s">
        <v>2007</v>
      </c>
      <c r="H143" s="8" t="s">
        <v>97</v>
      </c>
      <c r="I143" s="8" t="b">
        <f>COUNTIF(Employees[Employee Name],Employees[[#This Row],[Employee Name]])&gt;1</f>
        <v>0</v>
      </c>
    </row>
    <row r="144" spans="1:9" ht="30" hidden="1" customHeight="1" x14ac:dyDescent="0.3">
      <c r="A144" s="44">
        <f t="shared" si="2"/>
        <v>141</v>
      </c>
      <c r="B144" s="8" t="str">
        <f>CONCATENATE(Employees[[#This Row],[Lastname]]," ",Employees[[#This Row],[Firstname]], " ",LEFT(Employees[[#This Row],[Middlename]],1),IF(ISBLANK(Employees[[#This Row],[Middlename]])," ","."))</f>
        <v>CONSTANTE FLORAVILLA R.</v>
      </c>
      <c r="C144" s="8" t="s">
        <v>1076</v>
      </c>
      <c r="D144" s="8" t="s">
        <v>1077</v>
      </c>
      <c r="E144" s="8" t="s">
        <v>1078</v>
      </c>
      <c r="F144" s="8" t="s">
        <v>212</v>
      </c>
      <c r="G144" s="18" t="s">
        <v>2007</v>
      </c>
      <c r="H144" s="8" t="s">
        <v>213</v>
      </c>
      <c r="I144" s="8" t="b">
        <f>COUNTIF(Employees[Employee Name],Employees[[#This Row],[Employee Name]])&gt;1</f>
        <v>0</v>
      </c>
    </row>
    <row r="145" spans="1:9" ht="30" hidden="1" customHeight="1" x14ac:dyDescent="0.3">
      <c r="A145" s="44" t="s">
        <v>88</v>
      </c>
      <c r="B145" s="8" t="str">
        <f>CONCATENATE(Employees[[#This Row],[Lastname]]," ",Employees[[#This Row],[Firstname]], " ",LEFT(Employees[[#This Row],[Middlename]],1),IF(ISBLANK(Employees[[#This Row],[Middlename]])," ","."))</f>
        <v>CONTRERAS ALEJANDRO M.</v>
      </c>
      <c r="C145" s="8" t="s">
        <v>1331</v>
      </c>
      <c r="D145" s="8" t="s">
        <v>1437</v>
      </c>
      <c r="E145" s="8" t="s">
        <v>84</v>
      </c>
      <c r="F145" s="8" t="s">
        <v>1294</v>
      </c>
      <c r="G145" s="18" t="s">
        <v>1294</v>
      </c>
      <c r="H145" s="8" t="s">
        <v>199</v>
      </c>
      <c r="I145" s="8" t="b">
        <f>COUNTIF(Employees[Employee Name],Employees[[#This Row],[Employee Name]])&gt;1</f>
        <v>0</v>
      </c>
    </row>
    <row r="146" spans="1:9" ht="30" hidden="1" customHeight="1" x14ac:dyDescent="0.3">
      <c r="A146" s="44" t="e">
        <f t="shared" si="2"/>
        <v>#VALUE!</v>
      </c>
      <c r="B146" s="8" t="str">
        <f>CONCATENATE(Employees[[#This Row],[Lastname]]," ",Employees[[#This Row],[Firstname]], " ",LEFT(Employees[[#This Row],[Middlename]],1),IF(ISBLANK(Employees[[#This Row],[Middlename]])," ","."))</f>
        <v>CONTRERAS ALLAN B.</v>
      </c>
      <c r="C146" s="8" t="s">
        <v>1331</v>
      </c>
      <c r="D146" s="8" t="s">
        <v>1438</v>
      </c>
      <c r="E146" s="8" t="s">
        <v>145</v>
      </c>
      <c r="F146" s="8" t="s">
        <v>1294</v>
      </c>
      <c r="G146" s="18" t="s">
        <v>1294</v>
      </c>
      <c r="H146" s="8" t="s">
        <v>199</v>
      </c>
      <c r="I146" s="8" t="b">
        <f>COUNTIF(Employees[Employee Name],Employees[[#This Row],[Employee Name]])&gt;1</f>
        <v>0</v>
      </c>
    </row>
    <row r="147" spans="1:9" ht="30" hidden="1" customHeight="1" x14ac:dyDescent="0.3">
      <c r="A147" s="44" t="e">
        <f t="shared" si="2"/>
        <v>#VALUE!</v>
      </c>
      <c r="B147" s="8" t="str">
        <f>CONCATENATE(Employees[[#This Row],[Lastname]]," ",Employees[[#This Row],[Firstname]], " ",LEFT(Employees[[#This Row],[Middlename]],1),IF(ISBLANK(Employees[[#This Row],[Middlename]])," ","."))</f>
        <v>CONTRERAS SARAH JANE P.</v>
      </c>
      <c r="C147" s="8" t="s">
        <v>1331</v>
      </c>
      <c r="D147" s="8" t="s">
        <v>1439</v>
      </c>
      <c r="E147" s="8" t="s">
        <v>124</v>
      </c>
      <c r="F147" s="8" t="s">
        <v>1294</v>
      </c>
      <c r="G147" s="18" t="s">
        <v>1294</v>
      </c>
      <c r="H147" s="8" t="s">
        <v>1709</v>
      </c>
      <c r="I147" s="8" t="b">
        <f>COUNTIF(Employees[Employee Name],Employees[[#This Row],[Employee Name]])&gt;1</f>
        <v>0</v>
      </c>
    </row>
    <row r="148" spans="1:9" ht="30" hidden="1" customHeight="1" x14ac:dyDescent="0.3">
      <c r="A148" s="44" t="e">
        <f t="shared" si="2"/>
        <v>#VALUE!</v>
      </c>
      <c r="B148" s="8" t="str">
        <f>CONCATENATE(Employees[[#This Row],[Lastname]]," ",Employees[[#This Row],[Firstname]], " ",LEFT(Employees[[#This Row],[Middlename]],1),IF(ISBLANK(Employees[[#This Row],[Middlename]])," ","."))</f>
        <v>CORTADO JOEL B.</v>
      </c>
      <c r="C148" s="8" t="s">
        <v>1440</v>
      </c>
      <c r="D148" s="8" t="s">
        <v>793</v>
      </c>
      <c r="E148" s="8" t="s">
        <v>145</v>
      </c>
      <c r="F148" s="8" t="s">
        <v>1294</v>
      </c>
      <c r="G148" s="18" t="s">
        <v>1294</v>
      </c>
      <c r="H148" s="8" t="s">
        <v>199</v>
      </c>
      <c r="I148" s="8" t="b">
        <f>COUNTIF(Employees[Employee Name],Employees[[#This Row],[Employee Name]])&gt;1</f>
        <v>0</v>
      </c>
    </row>
    <row r="149" spans="1:9" ht="30" hidden="1" customHeight="1" x14ac:dyDescent="0.3">
      <c r="A149" s="44" t="e">
        <f t="shared" si="2"/>
        <v>#VALUE!</v>
      </c>
      <c r="B149" s="8" t="str">
        <f>CONCATENATE(Employees[[#This Row],[Lastname]]," ",Employees[[#This Row],[Firstname]], " ",LEFT(Employees[[#This Row],[Middlename]],1),IF(ISBLANK(Employees[[#This Row],[Middlename]])," ","."))</f>
        <v>CORTEZ FIDELA B.</v>
      </c>
      <c r="C149" s="8" t="s">
        <v>240</v>
      </c>
      <c r="D149" s="8" t="s">
        <v>241</v>
      </c>
      <c r="E149" s="8" t="s">
        <v>145</v>
      </c>
      <c r="F149" s="18" t="s">
        <v>198</v>
      </c>
      <c r="G149" s="18" t="s">
        <v>2007</v>
      </c>
      <c r="H149" s="8" t="s">
        <v>242</v>
      </c>
      <c r="I149" s="8" t="b">
        <f>COUNTIF(Employees[Employee Name],Employees[[#This Row],[Employee Name]])&gt;1</f>
        <v>0</v>
      </c>
    </row>
    <row r="150" spans="1:9" ht="30" hidden="1" customHeight="1" x14ac:dyDescent="0.3">
      <c r="A150" s="44" t="e">
        <f t="shared" si="2"/>
        <v>#VALUE!</v>
      </c>
      <c r="B150" s="8" t="str">
        <f>CONCATENATE(Employees[[#This Row],[Lastname]]," ",Employees[[#This Row],[Firstname]], " ",LEFT(Employees[[#This Row],[Middlename]],1),IF(ISBLANK(Employees[[#This Row],[Middlename]])," ","."))</f>
        <v>CORTEZ MARCOS NOEL A.</v>
      </c>
      <c r="C150" s="8" t="s">
        <v>240</v>
      </c>
      <c r="D150" s="8" t="s">
        <v>651</v>
      </c>
      <c r="E150" s="8" t="s">
        <v>88</v>
      </c>
      <c r="F150" s="8" t="s">
        <v>652</v>
      </c>
      <c r="G150" s="8" t="s">
        <v>2007</v>
      </c>
      <c r="H150" s="18" t="s">
        <v>465</v>
      </c>
      <c r="I150" s="8" t="b">
        <f>COUNTIF(Employees[Employee Name],Employees[[#This Row],[Employee Name]])&gt;1</f>
        <v>0</v>
      </c>
    </row>
    <row r="151" spans="1:9" ht="30" hidden="1" customHeight="1" x14ac:dyDescent="0.3">
      <c r="A151" s="44" t="e">
        <f t="shared" si="2"/>
        <v>#VALUE!</v>
      </c>
      <c r="B151" s="8" t="str">
        <f>CONCATENATE(Employees[[#This Row],[Lastname]]," ",Employees[[#This Row],[Firstname]], " ",LEFT(Employees[[#This Row],[Middlename]],1),IF(ISBLANK(Employees[[#This Row],[Middlename]])," ","."))</f>
        <v>CORTEZ NERIFE H.</v>
      </c>
      <c r="C151" s="8" t="s">
        <v>240</v>
      </c>
      <c r="D151" s="8" t="s">
        <v>790</v>
      </c>
      <c r="E151" s="8" t="s">
        <v>791</v>
      </c>
      <c r="F151" s="8" t="s">
        <v>198</v>
      </c>
      <c r="G151" s="18" t="s">
        <v>2007</v>
      </c>
      <c r="H151" s="8" t="s">
        <v>1069</v>
      </c>
      <c r="I151" s="8" t="b">
        <f>COUNTIF(Employees[Employee Name],Employees[[#This Row],[Employee Name]])&gt;1</f>
        <v>0</v>
      </c>
    </row>
    <row r="152" spans="1:9" ht="30" hidden="1" customHeight="1" x14ac:dyDescent="0.3">
      <c r="A152" s="44" t="e">
        <f t="shared" si="2"/>
        <v>#VALUE!</v>
      </c>
      <c r="B152" s="8" t="str">
        <f>CONCATENATE(Employees[[#This Row],[Lastname]]," ",Employees[[#This Row],[Firstname]], " ",LEFT(Employees[[#This Row],[Middlename]],1),IF(ISBLANK(Employees[[#This Row],[Middlename]])," ","."))</f>
        <v>COSA PAOLA GRACE P.</v>
      </c>
      <c r="C152" s="8" t="s">
        <v>1441</v>
      </c>
      <c r="D152" s="8" t="s">
        <v>1442</v>
      </c>
      <c r="E152" s="8" t="s">
        <v>124</v>
      </c>
      <c r="F152" s="8" t="s">
        <v>1294</v>
      </c>
      <c r="G152" s="18" t="s">
        <v>1294</v>
      </c>
      <c r="H152" s="8" t="s">
        <v>1721</v>
      </c>
      <c r="I152" s="8" t="b">
        <f>COUNTIF(Employees[Employee Name],Employees[[#This Row],[Employee Name]])&gt;1</f>
        <v>0</v>
      </c>
    </row>
    <row r="153" spans="1:9" ht="30" hidden="1" customHeight="1" x14ac:dyDescent="0.3">
      <c r="A153" s="44" t="e">
        <f t="shared" si="2"/>
        <v>#VALUE!</v>
      </c>
      <c r="B153" s="8" t="str">
        <f>CONCATENATE(Employees[[#This Row],[Lastname]]," ",Employees[[#This Row],[Firstname]], " ",LEFT(Employees[[#This Row],[Middlename]],1),IF(ISBLANK(Employees[[#This Row],[Middlename]])," ","."))</f>
        <v xml:space="preserve">COSINO RIMWELL  </v>
      </c>
      <c r="C153" s="8" t="s">
        <v>1443</v>
      </c>
      <c r="D153" s="8" t="s">
        <v>1444</v>
      </c>
      <c r="E153" s="8"/>
      <c r="F153" s="8" t="s">
        <v>1717</v>
      </c>
      <c r="G153" s="18" t="s">
        <v>1294</v>
      </c>
      <c r="H153" s="8" t="s">
        <v>135</v>
      </c>
      <c r="I153" s="8" t="b">
        <f>COUNTIF(Employees[Employee Name],Employees[[#This Row],[Employee Name]])&gt;1</f>
        <v>0</v>
      </c>
    </row>
    <row r="154" spans="1:9" ht="30" hidden="1" customHeight="1" x14ac:dyDescent="0.3">
      <c r="A154" s="44" t="e">
        <f t="shared" si="2"/>
        <v>#VALUE!</v>
      </c>
      <c r="B154" s="8" t="str">
        <f>CONCATENATE(Employees[[#This Row],[Lastname]]," ",Employees[[#This Row],[Firstname]], " ",LEFT(Employees[[#This Row],[Middlename]],1),IF(ISBLANK(Employees[[#This Row],[Middlename]])," ","."))</f>
        <v>COSME CORAZON O.</v>
      </c>
      <c r="C154" s="8" t="s">
        <v>267</v>
      </c>
      <c r="D154" s="8" t="s">
        <v>1445</v>
      </c>
      <c r="E154" s="8" t="s">
        <v>583</v>
      </c>
      <c r="F154" s="8" t="s">
        <v>1294</v>
      </c>
      <c r="G154" s="18" t="s">
        <v>1294</v>
      </c>
      <c r="H154" s="8" t="s">
        <v>1716</v>
      </c>
      <c r="I154" s="8" t="b">
        <f>COUNTIF(Employees[Employee Name],Employees[[#This Row],[Employee Name]])&gt;1</f>
        <v>0</v>
      </c>
    </row>
    <row r="155" spans="1:9" ht="30" hidden="1" customHeight="1" x14ac:dyDescent="0.3">
      <c r="A155" s="44" t="e">
        <f t="shared" si="2"/>
        <v>#VALUE!</v>
      </c>
      <c r="B155" s="8" t="str">
        <f>CONCATENATE(Employees[[#This Row],[Lastname]]," ",Employees[[#This Row],[Firstname]], " ",LEFT(Employees[[#This Row],[Middlename]],1),IF(ISBLANK(Employees[[#This Row],[Middlename]])," ","."))</f>
        <v>COSME MA VICTORIA M.</v>
      </c>
      <c r="C155" s="8" t="s">
        <v>267</v>
      </c>
      <c r="D155" s="8" t="s">
        <v>268</v>
      </c>
      <c r="E155" s="8" t="s">
        <v>84</v>
      </c>
      <c r="F155" s="8" t="s">
        <v>125</v>
      </c>
      <c r="G155" s="18" t="s">
        <v>2007</v>
      </c>
      <c r="H155" s="8" t="s">
        <v>199</v>
      </c>
      <c r="I155" s="8" t="b">
        <f>COUNTIF(Employees[Employee Name],Employees[[#This Row],[Employee Name]])&gt;1</f>
        <v>0</v>
      </c>
    </row>
    <row r="156" spans="1:9" ht="30" hidden="1" customHeight="1" x14ac:dyDescent="0.3">
      <c r="A156" s="44" t="e">
        <f t="shared" si="2"/>
        <v>#VALUE!</v>
      </c>
      <c r="B156" s="8" t="str">
        <f>CONCATENATE(Employees[[#This Row],[Lastname]]," ",Employees[[#This Row],[Firstname]], " ",LEFT(Employees[[#This Row],[Middlename]],1),IF(ISBLANK(Employees[[#This Row],[Middlename]])," ","."))</f>
        <v>COSTANTE  SYLVIA C.</v>
      </c>
      <c r="C156" s="8" t="s">
        <v>989</v>
      </c>
      <c r="D156" s="8" t="s">
        <v>990</v>
      </c>
      <c r="E156" s="8" t="s">
        <v>134</v>
      </c>
      <c r="F156" s="8" t="s">
        <v>174</v>
      </c>
      <c r="G156" s="18" t="s">
        <v>2007</v>
      </c>
      <c r="H156" s="8" t="s">
        <v>333</v>
      </c>
      <c r="I156" s="8" t="b">
        <f>COUNTIF(Employees[Employee Name],Employees[[#This Row],[Employee Name]])&gt;1</f>
        <v>0</v>
      </c>
    </row>
    <row r="157" spans="1:9" ht="30" hidden="1" customHeight="1" x14ac:dyDescent="0.3">
      <c r="A157" s="44" t="e">
        <f t="shared" si="2"/>
        <v>#VALUE!</v>
      </c>
      <c r="B157" s="8" t="str">
        <f>CONCATENATE(Employees[[#This Row],[Lastname]]," ",Employees[[#This Row],[Firstname]], " ",LEFT(Employees[[#This Row],[Middlename]],1),IF(ISBLANK(Employees[[#This Row],[Middlename]])," ","."))</f>
        <v>COSTANTE HERBERT F.</v>
      </c>
      <c r="C157" s="8" t="s">
        <v>1446</v>
      </c>
      <c r="D157" s="8" t="s">
        <v>1447</v>
      </c>
      <c r="E157" s="8" t="s">
        <v>1435</v>
      </c>
      <c r="F157" s="8" t="s">
        <v>1711</v>
      </c>
      <c r="G157" s="18" t="s">
        <v>1711</v>
      </c>
      <c r="H157" s="8" t="s">
        <v>152</v>
      </c>
      <c r="I157" s="8" t="b">
        <f>COUNTIF(Employees[Employee Name],Employees[[#This Row],[Employee Name]])&gt;1</f>
        <v>0</v>
      </c>
    </row>
    <row r="158" spans="1:9" ht="30" hidden="1" customHeight="1" x14ac:dyDescent="0.3">
      <c r="A158" s="44" t="e">
        <f t="shared" si="2"/>
        <v>#VALUE!</v>
      </c>
      <c r="B158" s="8" t="str">
        <f>CONCATENATE(Employees[[#This Row],[Lastname]]," ",Employees[[#This Row],[Firstname]], " ",LEFT(Employees[[#This Row],[Middlename]],1),IF(ISBLANK(Employees[[#This Row],[Middlename]])," ","."))</f>
        <v>COTONER NELIA C.</v>
      </c>
      <c r="C158" s="8" t="s">
        <v>480</v>
      </c>
      <c r="D158" s="8" t="s">
        <v>481</v>
      </c>
      <c r="E158" s="8" t="s">
        <v>134</v>
      </c>
      <c r="F158" s="8" t="s">
        <v>482</v>
      </c>
      <c r="G158" s="18" t="s">
        <v>2007</v>
      </c>
      <c r="H158" s="8" t="s">
        <v>483</v>
      </c>
      <c r="I158" s="8" t="b">
        <f>COUNTIF(Employees[Employee Name],Employees[[#This Row],[Employee Name]])&gt;1</f>
        <v>0</v>
      </c>
    </row>
    <row r="159" spans="1:9" ht="30" hidden="1" customHeight="1" x14ac:dyDescent="0.3">
      <c r="A159" s="44" t="e">
        <f t="shared" si="2"/>
        <v>#VALUE!</v>
      </c>
      <c r="B159" s="8" t="str">
        <f>CONCATENATE(Employees[[#This Row],[Lastname]]," ",Employees[[#This Row],[Firstname]], " ",LEFT(Employees[[#This Row],[Middlename]],1),IF(ISBLANK(Employees[[#This Row],[Middlename]])," ","."))</f>
        <v>CREUS SAMUEL A.</v>
      </c>
      <c r="C159" s="18" t="s">
        <v>788</v>
      </c>
      <c r="D159" s="18" t="s">
        <v>2094</v>
      </c>
      <c r="E159" s="18" t="s">
        <v>88</v>
      </c>
      <c r="F159" s="18" t="s">
        <v>2095</v>
      </c>
      <c r="G159" s="8"/>
      <c r="H159" s="18" t="s">
        <v>2085</v>
      </c>
      <c r="I159" s="8" t="b">
        <f>COUNTIF(Employees[Employee Name],Employees[[#This Row],[Employee Name]])&gt;1</f>
        <v>0</v>
      </c>
    </row>
    <row r="160" spans="1:9" ht="30" hidden="1" customHeight="1" x14ac:dyDescent="0.3">
      <c r="A160" s="44" t="e">
        <f t="shared" si="2"/>
        <v>#VALUE!</v>
      </c>
      <c r="B160" s="8" t="str">
        <f>CONCATENATE(Employees[[#This Row],[Lastname]]," ",Employees[[#This Row],[Firstname]], " ",LEFT(Employees[[#This Row],[Middlename]],1),IF(ISBLANK(Employees[[#This Row],[Middlename]])," ","."))</f>
        <v>CRIZALDO THELMA U.</v>
      </c>
      <c r="C160" s="8" t="s">
        <v>830</v>
      </c>
      <c r="D160" s="8" t="s">
        <v>831</v>
      </c>
      <c r="E160" s="8" t="s">
        <v>596</v>
      </c>
      <c r="F160" s="8" t="s">
        <v>162</v>
      </c>
      <c r="G160" s="8" t="s">
        <v>2007</v>
      </c>
      <c r="H160" s="8" t="s">
        <v>135</v>
      </c>
      <c r="I160" s="8" t="b">
        <f>COUNTIF(Employees[Employee Name],Employees[[#This Row],[Employee Name]])&gt;1</f>
        <v>0</v>
      </c>
    </row>
    <row r="161" spans="1:9" ht="30" hidden="1" customHeight="1" x14ac:dyDescent="0.3">
      <c r="A161" s="44" t="e">
        <f t="shared" si="2"/>
        <v>#VALUE!</v>
      </c>
      <c r="B161" s="8" t="str">
        <f>CONCATENATE(Employees[[#This Row],[Lastname]]," ",Employees[[#This Row],[Firstname]], " ",LEFT(Employees[[#This Row],[Middlename]],1),IF(ISBLANK(Employees[[#This Row],[Middlename]])," ","."))</f>
        <v>CROOX VALERIE R.</v>
      </c>
      <c r="C161" s="8" t="s">
        <v>1448</v>
      </c>
      <c r="D161" s="8" t="s">
        <v>1449</v>
      </c>
      <c r="E161" s="8" t="s">
        <v>1450</v>
      </c>
      <c r="F161" s="8" t="s">
        <v>1294</v>
      </c>
      <c r="G161" s="18" t="s">
        <v>1294</v>
      </c>
      <c r="H161" s="8" t="s">
        <v>97</v>
      </c>
      <c r="I161" s="8" t="b">
        <f>COUNTIF(Employees[Employee Name],Employees[[#This Row],[Employee Name]])&gt;1</f>
        <v>0</v>
      </c>
    </row>
    <row r="162" spans="1:9" ht="30" hidden="1" customHeight="1" x14ac:dyDescent="0.3">
      <c r="A162" s="44" t="e">
        <f t="shared" si="2"/>
        <v>#VALUE!</v>
      </c>
      <c r="B162" s="8" t="str">
        <f>CONCATENATE(Employees[[#This Row],[Lastname]]," ",Employees[[#This Row],[Firstname]], " ",LEFT(Employees[[#This Row],[Middlename]],1),IF(ISBLANK(Employees[[#This Row],[Middlename]])," ","."))</f>
        <v>CRUZADA MAGDALENA A.</v>
      </c>
      <c r="C162" s="8" t="s">
        <v>497</v>
      </c>
      <c r="D162" s="8" t="s">
        <v>498</v>
      </c>
      <c r="E162" s="8" t="s">
        <v>512</v>
      </c>
      <c r="F162" s="8" t="s">
        <v>170</v>
      </c>
      <c r="G162" s="18" t="s">
        <v>2007</v>
      </c>
      <c r="H162" s="8" t="s">
        <v>483</v>
      </c>
      <c r="I162" s="8" t="b">
        <f>COUNTIF(Employees[Employee Name],Employees[[#This Row],[Employee Name]])&gt;1</f>
        <v>0</v>
      </c>
    </row>
    <row r="163" spans="1:9" ht="30" hidden="1" customHeight="1" x14ac:dyDescent="0.3">
      <c r="A163" s="44" t="e">
        <f t="shared" si="2"/>
        <v>#VALUE!</v>
      </c>
      <c r="B163" s="8" t="str">
        <f>CONCATENATE(Employees[[#This Row],[Lastname]]," ",Employees[[#This Row],[Firstname]], " ",LEFT(Employees[[#This Row],[Middlename]],1),IF(ISBLANK(Employees[[#This Row],[Middlename]])," ","."))</f>
        <v>CUENO FLOR M.</v>
      </c>
      <c r="C163" s="8" t="s">
        <v>1451</v>
      </c>
      <c r="D163" s="8" t="s">
        <v>1452</v>
      </c>
      <c r="E163" s="8" t="s">
        <v>556</v>
      </c>
      <c r="F163" s="8" t="s">
        <v>1294</v>
      </c>
      <c r="G163" s="18" t="s">
        <v>1294</v>
      </c>
      <c r="H163" s="8" t="s">
        <v>199</v>
      </c>
      <c r="I163" s="8" t="b">
        <f>COUNTIF(Employees[Employee Name],Employees[[#This Row],[Employee Name]])&gt;1</f>
        <v>0</v>
      </c>
    </row>
    <row r="164" spans="1:9" ht="30" hidden="1" customHeight="1" x14ac:dyDescent="0.3">
      <c r="A164" s="44" t="e">
        <f t="shared" si="2"/>
        <v>#VALUE!</v>
      </c>
      <c r="B164" s="8" t="str">
        <f>CONCATENATE(Employees[[#This Row],[Lastname]]," ",Employees[[#This Row],[Firstname]], " ",LEFT(Employees[[#This Row],[Middlename]],1),IF(ISBLANK(Employees[[#This Row],[Middlename]])," ","."))</f>
        <v>CUIZON DAYLIN M.</v>
      </c>
      <c r="C164" s="18" t="s">
        <v>2076</v>
      </c>
      <c r="D164" s="18" t="s">
        <v>2077</v>
      </c>
      <c r="E164" s="18" t="s">
        <v>2080</v>
      </c>
      <c r="F164" s="18" t="s">
        <v>2078</v>
      </c>
      <c r="G164" s="18" t="s">
        <v>1294</v>
      </c>
      <c r="H164" s="18" t="s">
        <v>1069</v>
      </c>
      <c r="I164" s="8" t="b">
        <f>COUNTIF(Employees[Employee Name],Employees[[#This Row],[Employee Name]])&gt;1</f>
        <v>0</v>
      </c>
    </row>
    <row r="165" spans="1:9" ht="30" hidden="1" customHeight="1" x14ac:dyDescent="0.3">
      <c r="A165" s="44" t="e">
        <f t="shared" si="2"/>
        <v>#VALUE!</v>
      </c>
      <c r="B165" s="8" t="str">
        <f>CONCATENATE(Employees[[#This Row],[Lastname]]," ",Employees[[#This Row],[Firstname]], " ",LEFT(Employees[[#This Row],[Middlename]],1),IF(ISBLANK(Employees[[#This Row],[Middlename]])," ","."))</f>
        <v>DAÑO ALMA R.</v>
      </c>
      <c r="C165" s="8" t="s">
        <v>1316</v>
      </c>
      <c r="D165" s="8" t="s">
        <v>87</v>
      </c>
      <c r="E165" s="8" t="s">
        <v>154</v>
      </c>
      <c r="F165" s="8" t="s">
        <v>198</v>
      </c>
      <c r="G165" s="18" t="s">
        <v>2007</v>
      </c>
      <c r="H165" s="8" t="s">
        <v>441</v>
      </c>
      <c r="I165" s="8" t="b">
        <f>COUNTIF(Employees[Employee Name],Employees[[#This Row],[Employee Name]])&gt;1</f>
        <v>0</v>
      </c>
    </row>
    <row r="166" spans="1:9" ht="30" hidden="1" customHeight="1" x14ac:dyDescent="0.3">
      <c r="A166" s="44" t="e">
        <f t="shared" si="2"/>
        <v>#VALUE!</v>
      </c>
      <c r="B166" s="8" t="str">
        <f>CONCATENATE(Employees[[#This Row],[Lastname]]," ",Employees[[#This Row],[Firstname]], " ",LEFT(Employees[[#This Row],[Middlename]],1),IF(ISBLANK(Employees[[#This Row],[Middlename]])," ","."))</f>
        <v>DATU SHIRLEY G.</v>
      </c>
      <c r="C166" s="8" t="s">
        <v>1453</v>
      </c>
      <c r="D166" s="8" t="s">
        <v>1454</v>
      </c>
      <c r="E166" s="8" t="s">
        <v>1455</v>
      </c>
      <c r="F166" s="8" t="s">
        <v>1722</v>
      </c>
      <c r="G166" s="18" t="s">
        <v>1294</v>
      </c>
      <c r="H166" s="8" t="s">
        <v>97</v>
      </c>
      <c r="I166" s="8" t="b">
        <f>COUNTIF(Employees[Employee Name],Employees[[#This Row],[Employee Name]])&gt;1</f>
        <v>0</v>
      </c>
    </row>
    <row r="167" spans="1:9" ht="30" hidden="1" customHeight="1" x14ac:dyDescent="0.3">
      <c r="A167" s="44" t="e">
        <f t="shared" si="2"/>
        <v>#VALUE!</v>
      </c>
      <c r="B167" s="8" t="str">
        <f>CONCATENATE(Employees[[#This Row],[Lastname]]," ",Employees[[#This Row],[Firstname]], " ",LEFT(Employees[[#This Row],[Middlename]],1),IF(ISBLANK(Employees[[#This Row],[Middlename]])," ","."))</f>
        <v>DAVID MELANIE D.</v>
      </c>
      <c r="C167" s="8" t="s">
        <v>1456</v>
      </c>
      <c r="D167" s="8" t="s">
        <v>707</v>
      </c>
      <c r="E167" s="8" t="s">
        <v>100</v>
      </c>
      <c r="F167" s="8" t="s">
        <v>1294</v>
      </c>
      <c r="G167" s="18" t="s">
        <v>1294</v>
      </c>
      <c r="H167" s="8" t="s">
        <v>1716</v>
      </c>
      <c r="I167" s="8" t="b">
        <f>COUNTIF(Employees[Employee Name],Employees[[#This Row],[Employee Name]])&gt;1</f>
        <v>0</v>
      </c>
    </row>
    <row r="168" spans="1:9" ht="30" hidden="1" customHeight="1" x14ac:dyDescent="0.3">
      <c r="A168" s="44" t="e">
        <f t="shared" si="2"/>
        <v>#VALUE!</v>
      </c>
      <c r="B168" s="8" t="str">
        <f>CONCATENATE(Employees[[#This Row],[Lastname]]," ",Employees[[#This Row],[Firstname]], " ",LEFT(Employees[[#This Row],[Middlename]],1),IF(ISBLANK(Employees[[#This Row],[Middlename]])," ","."))</f>
        <v>DE ASIS JANETTE D.</v>
      </c>
      <c r="C168" s="8" t="s">
        <v>1457</v>
      </c>
      <c r="D168" s="8" t="s">
        <v>1458</v>
      </c>
      <c r="E168" s="8" t="s">
        <v>119</v>
      </c>
      <c r="F168" s="8" t="s">
        <v>1294</v>
      </c>
      <c r="G168" s="18" t="s">
        <v>1294</v>
      </c>
      <c r="H168" s="8" t="s">
        <v>152</v>
      </c>
      <c r="I168" s="8" t="b">
        <f>COUNTIF(Employees[Employee Name],Employees[[#This Row],[Employee Name]])&gt;1</f>
        <v>0</v>
      </c>
    </row>
    <row r="169" spans="1:9" ht="30" hidden="1" customHeight="1" x14ac:dyDescent="0.3">
      <c r="A169" s="44" t="e">
        <f t="shared" si="2"/>
        <v>#VALUE!</v>
      </c>
      <c r="B169" s="8" t="str">
        <f>CONCATENATE(Employees[[#This Row],[Lastname]]," ",Employees[[#This Row],[Firstname]], " ",LEFT(Employees[[#This Row],[Middlename]],1),IF(ISBLANK(Employees[[#This Row],[Middlename]])," ","."))</f>
        <v>DE CASTRO  CHRISTINE JEAN D.</v>
      </c>
      <c r="C169" s="8" t="s">
        <v>455</v>
      </c>
      <c r="D169" s="8" t="s">
        <v>1459</v>
      </c>
      <c r="E169" s="8" t="s">
        <v>119</v>
      </c>
      <c r="F169" s="8" t="s">
        <v>1294</v>
      </c>
      <c r="G169" s="18" t="s">
        <v>1294</v>
      </c>
      <c r="H169" s="8" t="s">
        <v>213</v>
      </c>
      <c r="I169" s="8" t="b">
        <f>COUNTIF(Employees[Employee Name],Employees[[#This Row],[Employee Name]])&gt;1</f>
        <v>0</v>
      </c>
    </row>
    <row r="170" spans="1:9" ht="30" hidden="1" customHeight="1" x14ac:dyDescent="0.3">
      <c r="A170" s="44" t="e">
        <f t="shared" si="2"/>
        <v>#VALUE!</v>
      </c>
      <c r="B170" s="8" t="str">
        <f>CONCATENATE(Employees[[#This Row],[Lastname]]," ",Employees[[#This Row],[Firstname]], " ",LEFT(Employees[[#This Row],[Middlename]],1),IF(ISBLANK(Employees[[#This Row],[Middlename]])," ","."))</f>
        <v>DE CASTRO JOSEPH NHOEL T.</v>
      </c>
      <c r="C170" s="8" t="s">
        <v>455</v>
      </c>
      <c r="D170" s="8" t="s">
        <v>957</v>
      </c>
      <c r="E170" s="8" t="s">
        <v>955</v>
      </c>
      <c r="F170" s="8" t="s">
        <v>956</v>
      </c>
      <c r="G170" s="8" t="s">
        <v>2007</v>
      </c>
      <c r="H170" s="8" t="s">
        <v>539</v>
      </c>
      <c r="I170" s="8" t="b">
        <f>COUNTIF(Employees[Employee Name],Employees[[#This Row],[Employee Name]])&gt;1</f>
        <v>0</v>
      </c>
    </row>
    <row r="171" spans="1:9" ht="30" hidden="1" customHeight="1" x14ac:dyDescent="0.3">
      <c r="A171" s="44" t="e">
        <f t="shared" si="2"/>
        <v>#VALUE!</v>
      </c>
      <c r="B171" s="8" t="str">
        <f>CONCATENATE(Employees[[#This Row],[Lastname]]," ",Employees[[#This Row],[Firstname]], " ",LEFT(Employees[[#This Row],[Middlename]],1),IF(ISBLANK(Employees[[#This Row],[Middlename]])," ","."))</f>
        <v>DE CASTRO JUANITA M.</v>
      </c>
      <c r="C171" s="8" t="s">
        <v>455</v>
      </c>
      <c r="D171" s="8" t="s">
        <v>456</v>
      </c>
      <c r="E171" s="8" t="s">
        <v>84</v>
      </c>
      <c r="F171" s="8" t="s">
        <v>457</v>
      </c>
      <c r="G171" s="18" t="s">
        <v>2007</v>
      </c>
      <c r="H171" s="8" t="s">
        <v>272</v>
      </c>
      <c r="I171" s="8" t="b">
        <f>COUNTIF(Employees[Employee Name],Employees[[#This Row],[Employee Name]])&gt;1</f>
        <v>0</v>
      </c>
    </row>
    <row r="172" spans="1:9" ht="30" hidden="1" customHeight="1" x14ac:dyDescent="0.3">
      <c r="A172" s="44" t="e">
        <f t="shared" si="2"/>
        <v>#VALUE!</v>
      </c>
      <c r="B172" s="8" t="str">
        <f>CONCATENATE(Employees[[#This Row],[Lastname]]," ",Employees[[#This Row],[Firstname]], " ",LEFT(Employees[[#This Row],[Middlename]],1),IF(ISBLANK(Employees[[#This Row],[Middlename]])," ","."))</f>
        <v>DE CASTRO MARYLEN A.</v>
      </c>
      <c r="C172" s="18" t="s">
        <v>455</v>
      </c>
      <c r="D172" s="18" t="s">
        <v>2134</v>
      </c>
      <c r="E172" s="18" t="s">
        <v>88</v>
      </c>
      <c r="F172" s="18" t="s">
        <v>2135</v>
      </c>
      <c r="G172" s="8"/>
      <c r="H172" s="18" t="s">
        <v>141</v>
      </c>
      <c r="I172" s="8" t="b">
        <f>COUNTIF(Employees[Employee Name],Employees[[#This Row],[Employee Name]])&gt;1</f>
        <v>0</v>
      </c>
    </row>
    <row r="173" spans="1:9" ht="30" hidden="1" customHeight="1" x14ac:dyDescent="0.3">
      <c r="A173" s="44" t="e">
        <f t="shared" si="2"/>
        <v>#VALUE!</v>
      </c>
      <c r="B173" s="8" t="str">
        <f>CONCATENATE(Employees[[#This Row],[Lastname]]," ",Employees[[#This Row],[Firstname]], " ",LEFT(Employees[[#This Row],[Middlename]],1),IF(ISBLANK(Employees[[#This Row],[Middlename]])," ","."))</f>
        <v>DE GRANO LIUSA R.</v>
      </c>
      <c r="C173" s="8" t="s">
        <v>418</v>
      </c>
      <c r="D173" s="8" t="s">
        <v>771</v>
      </c>
      <c r="E173" s="8" t="s">
        <v>332</v>
      </c>
      <c r="F173" s="8" t="s">
        <v>125</v>
      </c>
      <c r="G173" s="18" t="s">
        <v>2007</v>
      </c>
      <c r="H173" s="8" t="s">
        <v>103</v>
      </c>
      <c r="I173" s="8" t="b">
        <f>COUNTIF(Employees[Employee Name],Employees[[#This Row],[Employee Name]])&gt;1</f>
        <v>0</v>
      </c>
    </row>
    <row r="174" spans="1:9" ht="30" hidden="1" customHeight="1" x14ac:dyDescent="0.3">
      <c r="A174" s="44" t="e">
        <f t="shared" si="2"/>
        <v>#VALUE!</v>
      </c>
      <c r="B174" s="8" t="str">
        <f>CONCATENATE(Employees[[#This Row],[Lastname]]," ",Employees[[#This Row],[Firstname]], " ",LEFT(Employees[[#This Row],[Middlename]],1),IF(ISBLANK(Employees[[#This Row],[Middlename]])," ","."))</f>
        <v>DE GRANO MA. ERLINDA F.</v>
      </c>
      <c r="C174" s="8" t="s">
        <v>418</v>
      </c>
      <c r="D174" s="8" t="s">
        <v>419</v>
      </c>
      <c r="E174" s="8" t="s">
        <v>238</v>
      </c>
      <c r="F174" s="8" t="s">
        <v>125</v>
      </c>
      <c r="G174" s="18" t="s">
        <v>2007</v>
      </c>
      <c r="H174" s="8" t="s">
        <v>103</v>
      </c>
      <c r="I174" s="8" t="b">
        <f>COUNTIF(Employees[Employee Name],Employees[[#This Row],[Employee Name]])&gt;1</f>
        <v>0</v>
      </c>
    </row>
    <row r="175" spans="1:9" ht="30" hidden="1" customHeight="1" x14ac:dyDescent="0.3">
      <c r="A175" s="44" t="e">
        <f t="shared" si="2"/>
        <v>#VALUE!</v>
      </c>
      <c r="B175" s="8" t="str">
        <f>CONCATENATE(Employees[[#This Row],[Lastname]]," ",Employees[[#This Row],[Firstname]], " ",LEFT(Employees[[#This Row],[Middlename]],1),IF(ISBLANK(Employees[[#This Row],[Middlename]])," ","."))</f>
        <v>DE GUIA MARIVIC B.</v>
      </c>
      <c r="C175" s="8" t="s">
        <v>1460</v>
      </c>
      <c r="D175" s="8" t="s">
        <v>1461</v>
      </c>
      <c r="E175" s="8" t="s">
        <v>1462</v>
      </c>
      <c r="F175" s="8" t="s">
        <v>1711</v>
      </c>
      <c r="G175" s="18" t="s">
        <v>1711</v>
      </c>
      <c r="H175" s="8" t="s">
        <v>1712</v>
      </c>
      <c r="I175" s="8" t="b">
        <f>COUNTIF(Employees[Employee Name],Employees[[#This Row],[Employee Name]])&gt;1</f>
        <v>0</v>
      </c>
    </row>
    <row r="176" spans="1:9" ht="30" hidden="1" customHeight="1" x14ac:dyDescent="0.3">
      <c r="A176" s="44" t="e">
        <f t="shared" si="2"/>
        <v>#VALUE!</v>
      </c>
      <c r="B176" s="8" t="str">
        <f>CONCATENATE(Employees[[#This Row],[Lastname]]," ",Employees[[#This Row],[Firstname]], " ",LEFT(Employees[[#This Row],[Middlename]],1),IF(ISBLANK(Employees[[#This Row],[Middlename]])," ","."))</f>
        <v xml:space="preserve">DE GUZMAN CLEMENTE  </v>
      </c>
      <c r="C176" s="8" t="s">
        <v>164</v>
      </c>
      <c r="D176" s="8" t="s">
        <v>1463</v>
      </c>
      <c r="E176" s="8"/>
      <c r="F176" s="8" t="s">
        <v>1294</v>
      </c>
      <c r="G176" s="18" t="s">
        <v>1294</v>
      </c>
      <c r="H176" s="8" t="s">
        <v>97</v>
      </c>
      <c r="I176" s="8" t="b">
        <f>COUNTIF(Employees[Employee Name],Employees[[#This Row],[Employee Name]])&gt;1</f>
        <v>0</v>
      </c>
    </row>
    <row r="177" spans="1:9" ht="30" hidden="1" customHeight="1" x14ac:dyDescent="0.3">
      <c r="A177" s="44" t="e">
        <f t="shared" si="2"/>
        <v>#VALUE!</v>
      </c>
      <c r="B177" s="8" t="str">
        <f>CONCATENATE(Employees[[#This Row],[Lastname]]," ",Employees[[#This Row],[Firstname]], " ",LEFT(Employees[[#This Row],[Middlename]],1),IF(ISBLANK(Employees[[#This Row],[Middlename]])," ","."))</f>
        <v>DE GUZMAN RONALD ANDREW G.</v>
      </c>
      <c r="C177" s="8" t="s">
        <v>164</v>
      </c>
      <c r="D177" s="8" t="s">
        <v>165</v>
      </c>
      <c r="E177" s="8" t="s">
        <v>810</v>
      </c>
      <c r="F177" s="8" t="s">
        <v>96</v>
      </c>
      <c r="G177" s="8" t="s">
        <v>2007</v>
      </c>
      <c r="H177" s="8" t="s">
        <v>135</v>
      </c>
      <c r="I177" s="8" t="b">
        <f>COUNTIF(Employees[Employee Name],Employees[[#This Row],[Employee Name]])&gt;1</f>
        <v>0</v>
      </c>
    </row>
    <row r="178" spans="1:9" ht="30" hidden="1" customHeight="1" x14ac:dyDescent="0.3">
      <c r="A178" s="44" t="e">
        <f t="shared" si="2"/>
        <v>#VALUE!</v>
      </c>
      <c r="B178" s="8" t="str">
        <f>CONCATENATE(Employees[[#This Row],[Lastname]]," ",Employees[[#This Row],[Firstname]], " ",LEFT(Employees[[#This Row],[Middlename]],1),IF(ISBLANK(Employees[[#This Row],[Middlename]])," ","."))</f>
        <v>DE LARA GRACE L.</v>
      </c>
      <c r="C178" s="8" t="s">
        <v>1464</v>
      </c>
      <c r="D178" s="8" t="s">
        <v>1465</v>
      </c>
      <c r="E178" s="8" t="s">
        <v>1466</v>
      </c>
      <c r="F178" s="8" t="s">
        <v>1294</v>
      </c>
      <c r="G178" s="18" t="s">
        <v>1294</v>
      </c>
      <c r="H178" s="8" t="s">
        <v>97</v>
      </c>
      <c r="I178" s="8" t="b">
        <f>COUNTIF(Employees[Employee Name],Employees[[#This Row],[Employee Name]])&gt;1</f>
        <v>0</v>
      </c>
    </row>
    <row r="179" spans="1:9" ht="30" hidden="1" customHeight="1" x14ac:dyDescent="0.3">
      <c r="A179" s="44" t="e">
        <f t="shared" si="2"/>
        <v>#VALUE!</v>
      </c>
      <c r="B179" s="8" t="str">
        <f>CONCATENATE(Employees[[#This Row],[Lastname]]," ",Employees[[#This Row],[Firstname]], " ",LEFT(Employees[[#This Row],[Middlename]],1),IF(ISBLANK(Employees[[#This Row],[Middlename]])," ","."))</f>
        <v>DE LEON ANALITA B.</v>
      </c>
      <c r="C179" s="8" t="s">
        <v>1467</v>
      </c>
      <c r="D179" s="8" t="s">
        <v>1468</v>
      </c>
      <c r="E179" s="8" t="s">
        <v>344</v>
      </c>
      <c r="F179" s="8" t="s">
        <v>1294</v>
      </c>
      <c r="G179" s="18" t="s">
        <v>1294</v>
      </c>
      <c r="H179" s="8" t="s">
        <v>199</v>
      </c>
      <c r="I179" s="8" t="b">
        <f>COUNTIF(Employees[Employee Name],Employees[[#This Row],[Employee Name]])&gt;1</f>
        <v>0</v>
      </c>
    </row>
    <row r="180" spans="1:9" ht="30" hidden="1" customHeight="1" x14ac:dyDescent="0.3">
      <c r="A180" s="44" t="e">
        <f t="shared" si="2"/>
        <v>#VALUE!</v>
      </c>
      <c r="B180" s="8" t="str">
        <f>CONCATENATE(Employees[[#This Row],[Lastname]]," ",Employees[[#This Row],[Firstname]], " ",LEFT(Employees[[#This Row],[Middlename]],1),IF(ISBLANK(Employees[[#This Row],[Middlename]])," ","."))</f>
        <v xml:space="preserve">DE LUNA ERNESTO  </v>
      </c>
      <c r="C180" s="8" t="s">
        <v>992</v>
      </c>
      <c r="D180" s="8" t="s">
        <v>908</v>
      </c>
      <c r="E180" s="8"/>
      <c r="F180" s="8" t="s">
        <v>198</v>
      </c>
      <c r="G180" s="18" t="s">
        <v>2007</v>
      </c>
      <c r="H180" s="8" t="s">
        <v>592</v>
      </c>
      <c r="I180" s="8" t="b">
        <f>COUNTIF(Employees[Employee Name],Employees[[#This Row],[Employee Name]])&gt;1</f>
        <v>0</v>
      </c>
    </row>
    <row r="181" spans="1:9" ht="30" hidden="1" customHeight="1" x14ac:dyDescent="0.3">
      <c r="A181" s="44" t="e">
        <f t="shared" si="2"/>
        <v>#VALUE!</v>
      </c>
      <c r="B181" s="8" t="str">
        <f>CONCATENATE(Employees[[#This Row],[Lastname]]," ",Employees[[#This Row],[Firstname]], " ",LEFT(Employees[[#This Row],[Middlename]],1),IF(ISBLANK(Employees[[#This Row],[Middlename]])," ","."))</f>
        <v>DE OCAMPO ALMA A.</v>
      </c>
      <c r="C181" s="8" t="s">
        <v>361</v>
      </c>
      <c r="D181" s="8" t="s">
        <v>87</v>
      </c>
      <c r="E181" s="8" t="s">
        <v>1278</v>
      </c>
      <c r="F181" s="8" t="s">
        <v>125</v>
      </c>
      <c r="G181" s="18" t="s">
        <v>2007</v>
      </c>
      <c r="H181" s="8" t="s">
        <v>103</v>
      </c>
      <c r="I181" s="8" t="b">
        <f>COUNTIF(Employees[Employee Name],Employees[[#This Row],[Employee Name]])&gt;1</f>
        <v>0</v>
      </c>
    </row>
    <row r="182" spans="1:9" ht="30" hidden="1" customHeight="1" x14ac:dyDescent="0.3">
      <c r="A182" s="44" t="e">
        <f t="shared" si="2"/>
        <v>#VALUE!</v>
      </c>
      <c r="B182" s="8" t="str">
        <f>CONCATENATE(Employees[[#This Row],[Lastname]]," ",Employees[[#This Row],[Firstname]], " ",LEFT(Employees[[#This Row],[Middlename]],1),IF(ISBLANK(Employees[[#This Row],[Middlename]])," ","."))</f>
        <v>DE OCAMPO MA. ELENA D.</v>
      </c>
      <c r="C182" s="8" t="s">
        <v>361</v>
      </c>
      <c r="D182" s="8" t="s">
        <v>362</v>
      </c>
      <c r="E182" s="8" t="s">
        <v>119</v>
      </c>
      <c r="F182" s="8" t="s">
        <v>125</v>
      </c>
      <c r="G182" s="18" t="s">
        <v>2007</v>
      </c>
      <c r="H182" s="8" t="s">
        <v>363</v>
      </c>
      <c r="I182" s="8" t="b">
        <f>COUNTIF(Employees[Employee Name],Employees[[#This Row],[Employee Name]])&gt;1</f>
        <v>0</v>
      </c>
    </row>
    <row r="183" spans="1:9" ht="30" hidden="1" customHeight="1" x14ac:dyDescent="0.3">
      <c r="A183" s="44" t="e">
        <f t="shared" si="2"/>
        <v>#VALUE!</v>
      </c>
      <c r="B183" s="8" t="str">
        <f>CONCATENATE(Employees[[#This Row],[Lastname]]," ",Employees[[#This Row],[Firstname]], " ",LEFT(Employees[[#This Row],[Middlename]],1),IF(ISBLANK(Employees[[#This Row],[Middlename]])," ","."))</f>
        <v>DE OCAMPO MARISSA B.</v>
      </c>
      <c r="C183" s="8" t="s">
        <v>361</v>
      </c>
      <c r="D183" s="8" t="s">
        <v>185</v>
      </c>
      <c r="E183" s="8" t="s">
        <v>145</v>
      </c>
      <c r="F183" s="8" t="s">
        <v>488</v>
      </c>
      <c r="G183" s="8" t="s">
        <v>2007</v>
      </c>
      <c r="H183" s="8" t="s">
        <v>489</v>
      </c>
      <c r="I183" s="8" t="b">
        <f>COUNTIF(Employees[Employee Name],Employees[[#This Row],[Employee Name]])&gt;1</f>
        <v>0</v>
      </c>
    </row>
    <row r="184" spans="1:9" ht="30" hidden="1" customHeight="1" x14ac:dyDescent="0.3">
      <c r="A184" s="44" t="e">
        <f t="shared" si="2"/>
        <v>#VALUE!</v>
      </c>
      <c r="B184" s="8" t="str">
        <f>CONCATENATE(Employees[[#This Row],[Lastname]]," ",Employees[[#This Row],[Firstname]], " ",LEFT(Employees[[#This Row],[Middlename]],1),IF(ISBLANK(Employees[[#This Row],[Middlename]])," ","."))</f>
        <v>DE SAGUN NANCY D.</v>
      </c>
      <c r="C184" s="8" t="s">
        <v>248</v>
      </c>
      <c r="D184" s="8" t="s">
        <v>1469</v>
      </c>
      <c r="E184" s="8" t="s">
        <v>100</v>
      </c>
      <c r="F184" s="8" t="s">
        <v>1294</v>
      </c>
      <c r="G184" s="18" t="s">
        <v>1294</v>
      </c>
      <c r="H184" s="8" t="s">
        <v>363</v>
      </c>
      <c r="I184" s="8" t="b">
        <f>COUNTIF(Employees[Employee Name],Employees[[#This Row],[Employee Name]])&gt;1</f>
        <v>0</v>
      </c>
    </row>
    <row r="185" spans="1:9" ht="30" hidden="1" customHeight="1" x14ac:dyDescent="0.3">
      <c r="A185" s="44" t="e">
        <f t="shared" si="2"/>
        <v>#VALUE!</v>
      </c>
      <c r="B185" s="8" t="str">
        <f>CONCATENATE(Employees[[#This Row],[Lastname]]," ",Employees[[#This Row],[Firstname]], " ",LEFT(Employees[[#This Row],[Middlename]],1),IF(ISBLANK(Employees[[#This Row],[Middlename]])," ","."))</f>
        <v>DE SAGUN VICTOR V.</v>
      </c>
      <c r="C185" s="8" t="s">
        <v>248</v>
      </c>
      <c r="D185" s="8" t="s">
        <v>249</v>
      </c>
      <c r="E185" s="8" t="s">
        <v>150</v>
      </c>
      <c r="F185" s="18" t="s">
        <v>2012</v>
      </c>
      <c r="G185" s="18" t="s">
        <v>2007</v>
      </c>
      <c r="H185" s="8" t="s">
        <v>242</v>
      </c>
      <c r="I185" s="8" t="b">
        <f>COUNTIF(Employees[Employee Name],Employees[[#This Row],[Employee Name]])&gt;1</f>
        <v>0</v>
      </c>
    </row>
    <row r="186" spans="1:9" ht="30" hidden="1" customHeight="1" x14ac:dyDescent="0.3">
      <c r="A186" s="44" t="e">
        <f t="shared" si="2"/>
        <v>#VALUE!</v>
      </c>
      <c r="B186" s="8" t="str">
        <f>CONCATENATE(Employees[[#This Row],[Lastname]]," ",Employees[[#This Row],[Firstname]], " ",LEFT(Employees[[#This Row],[Middlename]],1),IF(ISBLANK(Employees[[#This Row],[Middlename]])," ","."))</f>
        <v>DE VILLA JAYVEE U.</v>
      </c>
      <c r="C186" s="8" t="s">
        <v>339</v>
      </c>
      <c r="D186" s="8" t="s">
        <v>2037</v>
      </c>
      <c r="E186" s="8" t="s">
        <v>2038</v>
      </c>
      <c r="F186" s="8" t="s">
        <v>2039</v>
      </c>
      <c r="G186" s="8" t="s">
        <v>2007</v>
      </c>
      <c r="H186" s="8" t="s">
        <v>441</v>
      </c>
      <c r="I186" s="8" t="b">
        <f>COUNTIF(Employees[Employee Name],Employees[[#This Row],[Employee Name]])&gt;1</f>
        <v>0</v>
      </c>
    </row>
    <row r="187" spans="1:9" ht="30" hidden="1" customHeight="1" x14ac:dyDescent="0.3">
      <c r="A187" s="44" t="e">
        <f t="shared" si="2"/>
        <v>#VALUE!</v>
      </c>
      <c r="B187" s="8" t="str">
        <f>CONCATENATE(Employees[[#This Row],[Lastname]]," ",Employees[[#This Row],[Firstname]], " ",LEFT(Employees[[#This Row],[Middlename]],1),IF(ISBLANK(Employees[[#This Row],[Middlename]])," ","."))</f>
        <v>DE VILLA MYRNA D.</v>
      </c>
      <c r="C187" s="8" t="s">
        <v>339</v>
      </c>
      <c r="D187" s="8" t="s">
        <v>531</v>
      </c>
      <c r="E187" s="8" t="s">
        <v>785</v>
      </c>
      <c r="F187" s="8" t="s">
        <v>198</v>
      </c>
      <c r="G187" s="18" t="s">
        <v>2007</v>
      </c>
      <c r="H187" s="8" t="s">
        <v>209</v>
      </c>
      <c r="I187" s="8" t="b">
        <f>COUNTIF(Employees[Employee Name],Employees[[#This Row],[Employee Name]])&gt;1</f>
        <v>0</v>
      </c>
    </row>
    <row r="188" spans="1:9" ht="30" hidden="1" customHeight="1" x14ac:dyDescent="0.3">
      <c r="A188" s="44" t="e">
        <f t="shared" si="2"/>
        <v>#VALUE!</v>
      </c>
      <c r="B188" s="8" t="str">
        <f>CONCATENATE(Employees[[#This Row],[Lastname]]," ",Employees[[#This Row],[Firstname]], " ",LEFT(Employees[[#This Row],[Middlename]],1),IF(ISBLANK(Employees[[#This Row],[Middlename]])," ","."))</f>
        <v>DE VILLA OFELIA G.</v>
      </c>
      <c r="C188" s="8" t="s">
        <v>339</v>
      </c>
      <c r="D188" s="8" t="s">
        <v>197</v>
      </c>
      <c r="E188" s="8" t="s">
        <v>166</v>
      </c>
      <c r="F188" s="8" t="s">
        <v>198</v>
      </c>
      <c r="G188" s="18" t="s">
        <v>2007</v>
      </c>
      <c r="H188" s="8" t="s">
        <v>337</v>
      </c>
      <c r="I188" s="8" t="b">
        <f>COUNTIF(Employees[Employee Name],Employees[[#This Row],[Employee Name]])&gt;1</f>
        <v>0</v>
      </c>
    </row>
    <row r="189" spans="1:9" ht="30" hidden="1" customHeight="1" x14ac:dyDescent="0.3">
      <c r="A189" s="44" t="e">
        <f t="shared" si="2"/>
        <v>#VALUE!</v>
      </c>
      <c r="B189" s="8" t="str">
        <f>CONCATENATE(Employees[[#This Row],[Lastname]]," ",Employees[[#This Row],[Firstname]], " ",LEFT(Employees[[#This Row],[Middlename]],1),IF(ISBLANK(Employees[[#This Row],[Middlename]])," ","."))</f>
        <v>DEL MUNDO ESTER B.</v>
      </c>
      <c r="C189" s="8" t="s">
        <v>449</v>
      </c>
      <c r="D189" s="8" t="s">
        <v>450</v>
      </c>
      <c r="E189" s="8" t="s">
        <v>145</v>
      </c>
      <c r="F189" s="8" t="s">
        <v>125</v>
      </c>
      <c r="G189" s="18" t="s">
        <v>2007</v>
      </c>
      <c r="H189" s="8" t="s">
        <v>272</v>
      </c>
      <c r="I189" s="8" t="b">
        <f>COUNTIF(Employees[Employee Name],Employees[[#This Row],[Employee Name]])&gt;1</f>
        <v>0</v>
      </c>
    </row>
    <row r="190" spans="1:9" ht="30" hidden="1" customHeight="1" x14ac:dyDescent="0.3">
      <c r="A190" s="44" t="e">
        <f t="shared" si="2"/>
        <v>#VALUE!</v>
      </c>
      <c r="B190" s="8" t="str">
        <f>CONCATENATE(Employees[[#This Row],[Lastname]]," ",Employees[[#This Row],[Firstname]], " ",LEFT(Employees[[#This Row],[Middlename]],1),IF(ISBLANK(Employees[[#This Row],[Middlename]])," ","."))</f>
        <v>DEL MUNDO HERMOGENES C.</v>
      </c>
      <c r="C190" s="8" t="s">
        <v>449</v>
      </c>
      <c r="D190" s="8" t="s">
        <v>452</v>
      </c>
      <c r="E190" s="8" t="s">
        <v>134</v>
      </c>
      <c r="F190" s="8" t="s">
        <v>453</v>
      </c>
      <c r="G190" s="18" t="s">
        <v>2007</v>
      </c>
      <c r="H190" s="8" t="s">
        <v>272</v>
      </c>
      <c r="I190" s="8" t="b">
        <f>COUNTIF(Employees[Employee Name],Employees[[#This Row],[Employee Name]])&gt;1</f>
        <v>0</v>
      </c>
    </row>
    <row r="191" spans="1:9" ht="30" hidden="1" customHeight="1" x14ac:dyDescent="0.3">
      <c r="A191" s="44" t="e">
        <f t="shared" si="2"/>
        <v>#VALUE!</v>
      </c>
      <c r="B191" s="8" t="str">
        <f>CONCATENATE(Employees[[#This Row],[Lastname]]," ",Employees[[#This Row],[Firstname]], " ",LEFT(Employees[[#This Row],[Middlename]],1),IF(ISBLANK(Employees[[#This Row],[Middlename]])," ","."))</f>
        <v>DEL MUNDO JONAS B.</v>
      </c>
      <c r="C191" s="8" t="s">
        <v>449</v>
      </c>
      <c r="D191" s="8" t="s">
        <v>2002</v>
      </c>
      <c r="E191" s="8" t="s">
        <v>145</v>
      </c>
      <c r="F191" s="8" t="s">
        <v>1294</v>
      </c>
      <c r="G191" s="18" t="s">
        <v>1294</v>
      </c>
      <c r="H191" s="8" t="s">
        <v>135</v>
      </c>
      <c r="I191" s="8" t="b">
        <f>COUNTIF(Employees[Employee Name],Employees[[#This Row],[Employee Name]])&gt;1</f>
        <v>0</v>
      </c>
    </row>
    <row r="192" spans="1:9" ht="30" hidden="1" customHeight="1" x14ac:dyDescent="0.3">
      <c r="A192" s="44" t="e">
        <f t="shared" si="2"/>
        <v>#VALUE!</v>
      </c>
      <c r="B192" s="8" t="str">
        <f>CONCATENATE(Employees[[#This Row],[Lastname]]," ",Employees[[#This Row],[Firstname]], " ",LEFT(Employees[[#This Row],[Middlename]],1),IF(ISBLANK(Employees[[#This Row],[Middlename]])," ","."))</f>
        <v>DEL MUNDO ROSALLE A.</v>
      </c>
      <c r="C192" s="8" t="s">
        <v>449</v>
      </c>
      <c r="D192" s="8" t="s">
        <v>523</v>
      </c>
      <c r="E192" s="8" t="s">
        <v>88</v>
      </c>
      <c r="F192" s="8" t="s">
        <v>125</v>
      </c>
      <c r="G192" s="18" t="s">
        <v>2007</v>
      </c>
      <c r="H192" s="8" t="s">
        <v>156</v>
      </c>
      <c r="I192" s="8" t="b">
        <f>COUNTIF(Employees[Employee Name],Employees[[#This Row],[Employee Name]])&gt;1</f>
        <v>0</v>
      </c>
    </row>
    <row r="193" spans="1:9" ht="30" hidden="1" customHeight="1" x14ac:dyDescent="0.3">
      <c r="A193" s="44" t="e">
        <f t="shared" si="2"/>
        <v>#VALUE!</v>
      </c>
      <c r="B193" s="8" t="str">
        <f>CONCATENATE(Employees[[#This Row],[Lastname]]," ",Employees[[#This Row],[Firstname]], " ",LEFT(Employees[[#This Row],[Middlename]],1),IF(ISBLANK(Employees[[#This Row],[Middlename]])," ","."))</f>
        <v>DELA CRUZ CHARITO A.</v>
      </c>
      <c r="C193" s="8" t="s">
        <v>1018</v>
      </c>
      <c r="D193" s="8" t="s">
        <v>1470</v>
      </c>
      <c r="E193" s="8" t="s">
        <v>665</v>
      </c>
      <c r="F193" s="8" t="s">
        <v>1294</v>
      </c>
      <c r="G193" s="18" t="s">
        <v>1294</v>
      </c>
      <c r="H193" s="8" t="s">
        <v>644</v>
      </c>
      <c r="I193" s="8" t="b">
        <f>COUNTIF(Employees[Employee Name],Employees[[#This Row],[Employee Name]])&gt;1</f>
        <v>0</v>
      </c>
    </row>
    <row r="194" spans="1:9" ht="30" hidden="1" customHeight="1" x14ac:dyDescent="0.3">
      <c r="A194" s="44" t="e">
        <f t="shared" si="2"/>
        <v>#VALUE!</v>
      </c>
      <c r="B194" s="8" t="str">
        <f>CONCATENATE(Employees[[#This Row],[Lastname]]," ",Employees[[#This Row],[Firstname]], " ",LEFT(Employees[[#This Row],[Middlename]],1),IF(ISBLANK(Employees[[#This Row],[Middlename]])," ","."))</f>
        <v>DELA CRUZ EVANGELINE P.</v>
      </c>
      <c r="C194" s="8" t="s">
        <v>1018</v>
      </c>
      <c r="D194" s="8" t="s">
        <v>208</v>
      </c>
      <c r="E194" s="8" t="s">
        <v>124</v>
      </c>
      <c r="F194" s="8" t="s">
        <v>125</v>
      </c>
      <c r="G194" s="18" t="s">
        <v>2007</v>
      </c>
      <c r="H194" s="8" t="s">
        <v>1019</v>
      </c>
      <c r="I194" s="8" t="b">
        <f>COUNTIF(Employees[Employee Name],Employees[[#This Row],[Employee Name]])&gt;1</f>
        <v>0</v>
      </c>
    </row>
    <row r="195" spans="1:9" ht="30" hidden="1" customHeight="1" x14ac:dyDescent="0.3">
      <c r="A195" s="44" t="e">
        <f t="shared" si="2"/>
        <v>#VALUE!</v>
      </c>
      <c r="B195" s="8" t="str">
        <f>CONCATENATE(Employees[[#This Row],[Lastname]]," ",Employees[[#This Row],[Firstname]], " ",LEFT(Employees[[#This Row],[Middlename]],1),IF(ISBLANK(Employees[[#This Row],[Middlename]])," ","."))</f>
        <v>DELA CRUZ SHIELA G.</v>
      </c>
      <c r="C195" s="8" t="s">
        <v>1018</v>
      </c>
      <c r="D195" s="8" t="s">
        <v>1999</v>
      </c>
      <c r="E195" s="8" t="s">
        <v>2000</v>
      </c>
      <c r="F195" s="8" t="s">
        <v>192</v>
      </c>
      <c r="G195" s="8" t="s">
        <v>2007</v>
      </c>
      <c r="H195" s="8" t="s">
        <v>97</v>
      </c>
      <c r="I195" s="8" t="b">
        <f>COUNTIF(Employees[Employee Name],Employees[[#This Row],[Employee Name]])&gt;1</f>
        <v>0</v>
      </c>
    </row>
    <row r="196" spans="1:9" ht="30" hidden="1" customHeight="1" x14ac:dyDescent="0.3">
      <c r="A196" s="44" t="e">
        <f t="shared" si="2"/>
        <v>#VALUE!</v>
      </c>
      <c r="B196" s="8" t="str">
        <f>CONCATENATE(Employees[[#This Row],[Lastname]]," ",Employees[[#This Row],[Firstname]], " ",LEFT(Employees[[#This Row],[Middlename]],1),IF(ISBLANK(Employees[[#This Row],[Middlename]])," ","."))</f>
        <v>DELA GRACIA MA. CECILIA P.</v>
      </c>
      <c r="C196" s="8" t="s">
        <v>867</v>
      </c>
      <c r="D196" s="8" t="s">
        <v>868</v>
      </c>
      <c r="E196" s="8" t="s">
        <v>869</v>
      </c>
      <c r="F196" s="8" t="s">
        <v>870</v>
      </c>
      <c r="G196" s="18" t="s">
        <v>2007</v>
      </c>
      <c r="H196" s="8" t="s">
        <v>441</v>
      </c>
      <c r="I196" s="8" t="b">
        <f>COUNTIF(Employees[Employee Name],Employees[[#This Row],[Employee Name]])&gt;1</f>
        <v>0</v>
      </c>
    </row>
    <row r="197" spans="1:9" ht="30" hidden="1" customHeight="1" x14ac:dyDescent="0.3">
      <c r="A197" s="44" t="e">
        <f t="shared" si="2"/>
        <v>#VALUE!</v>
      </c>
      <c r="B197" s="8" t="str">
        <f>CONCATENATE(Employees[[#This Row],[Lastname]]," ",Employees[[#This Row],[Firstname]], " ",LEFT(Employees[[#This Row],[Middlename]],1),IF(ISBLANK(Employees[[#This Row],[Middlename]])," ","."))</f>
        <v>DELA PEÑA ALFREDO C.</v>
      </c>
      <c r="C197" s="8" t="s">
        <v>1002</v>
      </c>
      <c r="D197" s="8" t="s">
        <v>180</v>
      </c>
      <c r="E197" s="8" t="s">
        <v>904</v>
      </c>
      <c r="F197" s="8" t="s">
        <v>903</v>
      </c>
      <c r="G197" s="18" t="s">
        <v>2007</v>
      </c>
      <c r="H197" s="8" t="s">
        <v>272</v>
      </c>
      <c r="I197" s="8" t="b">
        <f>COUNTIF(Employees[Employee Name],Employees[[#This Row],[Employee Name]])&gt;1</f>
        <v>0</v>
      </c>
    </row>
    <row r="198" spans="1:9" ht="30" hidden="1" customHeight="1" x14ac:dyDescent="0.3">
      <c r="A198" s="44" t="e">
        <f t="shared" ref="A198:A261" si="3">A197+1</f>
        <v>#VALUE!</v>
      </c>
      <c r="B198" s="8" t="str">
        <f>CONCATENATE(Employees[[#This Row],[Lastname]]," ",Employees[[#This Row],[Firstname]], " ",LEFT(Employees[[#This Row],[Middlename]],1),IF(ISBLANK(Employees[[#This Row],[Middlename]])," ","."))</f>
        <v>DELFINO NINA C.</v>
      </c>
      <c r="C198" s="8" t="s">
        <v>388</v>
      </c>
      <c r="D198" s="8" t="s">
        <v>389</v>
      </c>
      <c r="E198" s="8" t="s">
        <v>134</v>
      </c>
      <c r="F198" s="8" t="s">
        <v>96</v>
      </c>
      <c r="G198" s="8" t="s">
        <v>2007</v>
      </c>
      <c r="H198" s="8" t="s">
        <v>97</v>
      </c>
      <c r="I198" s="8" t="b">
        <f>COUNTIF(Employees[Employee Name],Employees[[#This Row],[Employee Name]])&gt;1</f>
        <v>0</v>
      </c>
    </row>
    <row r="199" spans="1:9" ht="30" hidden="1" customHeight="1" x14ac:dyDescent="0.3">
      <c r="A199" s="44" t="e">
        <f t="shared" si="3"/>
        <v>#VALUE!</v>
      </c>
      <c r="B199" s="8" t="str">
        <f>CONCATENATE(Employees[[#This Row],[Lastname]]," ",Employees[[#This Row],[Firstname]], " ",LEFT(Employees[[#This Row],[Middlename]],1),IF(ISBLANK(Employees[[#This Row],[Middlename]])," ","."))</f>
        <v xml:space="preserve">DELMUNDO JONAS  </v>
      </c>
      <c r="C199" s="18" t="s">
        <v>2122</v>
      </c>
      <c r="D199" s="18" t="s">
        <v>2002</v>
      </c>
      <c r="E199" s="8"/>
      <c r="F199" s="18" t="s">
        <v>2123</v>
      </c>
      <c r="G199" s="8"/>
      <c r="H199" s="18" t="s">
        <v>135</v>
      </c>
      <c r="I199" s="8" t="b">
        <f>COUNTIF(Employees[Employee Name],Employees[[#This Row],[Employee Name]])&gt;1</f>
        <v>0</v>
      </c>
    </row>
    <row r="200" spans="1:9" ht="30" hidden="1" customHeight="1" x14ac:dyDescent="0.3">
      <c r="A200" s="44" t="e">
        <f t="shared" si="3"/>
        <v>#VALUE!</v>
      </c>
      <c r="B200" s="8" t="str">
        <f>CONCATENATE(Employees[[#This Row],[Lastname]]," ",Employees[[#This Row],[Firstname]], " ",LEFT(Employees[[#This Row],[Middlename]],1),IF(ISBLANK(Employees[[#This Row],[Middlename]])," ","."))</f>
        <v>DEMATERA PEDRO B.</v>
      </c>
      <c r="C200" s="8" t="s">
        <v>1471</v>
      </c>
      <c r="D200" s="8" t="s">
        <v>1472</v>
      </c>
      <c r="E200" s="8" t="s">
        <v>803</v>
      </c>
      <c r="F200" s="8" t="s">
        <v>1294</v>
      </c>
      <c r="G200" s="18" t="s">
        <v>1294</v>
      </c>
      <c r="H200" s="8" t="s">
        <v>352</v>
      </c>
      <c r="I200" s="8" t="b">
        <f>COUNTIF(Employees[Employee Name],Employees[[#This Row],[Employee Name]])&gt;1</f>
        <v>0</v>
      </c>
    </row>
    <row r="201" spans="1:9" ht="30" hidden="1" customHeight="1" x14ac:dyDescent="0.3">
      <c r="A201" s="44" t="e">
        <f t="shared" si="3"/>
        <v>#VALUE!</v>
      </c>
      <c r="B201" s="8" t="str">
        <f>CONCATENATE(Employees[[#This Row],[Lastname]]," ",Employees[[#This Row],[Firstname]], " ",LEFT(Employees[[#This Row],[Middlename]],1),IF(ISBLANK(Employees[[#This Row],[Middlename]])," ","."))</f>
        <v>DERLA APOLONIO JR D.</v>
      </c>
      <c r="C201" s="8" t="s">
        <v>1473</v>
      </c>
      <c r="D201" s="8" t="s">
        <v>1474</v>
      </c>
      <c r="E201" s="8" t="s">
        <v>119</v>
      </c>
      <c r="F201" s="8" t="s">
        <v>1294</v>
      </c>
      <c r="G201" s="18" t="s">
        <v>1294</v>
      </c>
      <c r="H201" s="8" t="s">
        <v>290</v>
      </c>
      <c r="I201" s="8" t="b">
        <f>COUNTIF(Employees[Employee Name],Employees[[#This Row],[Employee Name]])&gt;1</f>
        <v>0</v>
      </c>
    </row>
    <row r="202" spans="1:9" ht="30" hidden="1" customHeight="1" x14ac:dyDescent="0.3">
      <c r="A202" s="44" t="e">
        <f t="shared" si="3"/>
        <v>#VALUE!</v>
      </c>
      <c r="B202" s="8" t="str">
        <f>CONCATENATE(Employees[[#This Row],[Lastname]]," ",Employees[[#This Row],[Firstname]], " ",LEFT(Employees[[#This Row],[Middlename]],1),IF(ISBLANK(Employees[[#This Row],[Middlename]])," ","."))</f>
        <v>DERLA ARTHUR D.</v>
      </c>
      <c r="C202" s="8" t="s">
        <v>1473</v>
      </c>
      <c r="D202" s="8" t="s">
        <v>1475</v>
      </c>
      <c r="E202" s="8" t="s">
        <v>1476</v>
      </c>
      <c r="F202" s="8" t="s">
        <v>1294</v>
      </c>
      <c r="G202" s="18" t="s">
        <v>1294</v>
      </c>
      <c r="H202" s="8" t="s">
        <v>290</v>
      </c>
      <c r="I202" s="8" t="b">
        <f>COUNTIF(Employees[Employee Name],Employees[[#This Row],[Employee Name]])&gt;1</f>
        <v>0</v>
      </c>
    </row>
    <row r="203" spans="1:9" ht="30" hidden="1" customHeight="1" x14ac:dyDescent="0.3">
      <c r="A203" s="44" t="e">
        <f t="shared" si="3"/>
        <v>#VALUE!</v>
      </c>
      <c r="B203" s="8" t="str">
        <f>CONCATENATE(Employees[[#This Row],[Lastname]]," ",Employees[[#This Row],[Firstname]], " ",LEFT(Employees[[#This Row],[Middlename]],1),IF(ISBLANK(Employees[[#This Row],[Middlename]])," ","."))</f>
        <v>DESEPEDA ADELAIDA R.</v>
      </c>
      <c r="C203" s="18" t="s">
        <v>2120</v>
      </c>
      <c r="D203" s="18" t="s">
        <v>264</v>
      </c>
      <c r="E203" s="18" t="s">
        <v>332</v>
      </c>
      <c r="F203" s="18" t="s">
        <v>1294</v>
      </c>
      <c r="G203" s="8"/>
      <c r="H203" s="18" t="s">
        <v>209</v>
      </c>
      <c r="I203" s="8" t="b">
        <f>COUNTIF(Employees[Employee Name],Employees[[#This Row],[Employee Name]])&gt;1</f>
        <v>0</v>
      </c>
    </row>
    <row r="204" spans="1:9" ht="30" hidden="1" customHeight="1" x14ac:dyDescent="0.3">
      <c r="A204" s="44" t="e">
        <f t="shared" si="3"/>
        <v>#VALUE!</v>
      </c>
      <c r="B204" s="8" t="str">
        <f>CONCATENATE(Employees[[#This Row],[Lastname]]," ",Employees[[#This Row],[Firstname]], " ",LEFT(Employees[[#This Row],[Middlename]],1),IF(ISBLANK(Employees[[#This Row],[Middlename]])," ","."))</f>
        <v>DESINGAŃO PURIFICACION A.</v>
      </c>
      <c r="C204" s="8" t="s">
        <v>1477</v>
      </c>
      <c r="D204" s="8" t="s">
        <v>1478</v>
      </c>
      <c r="E204" s="8" t="s">
        <v>1479</v>
      </c>
      <c r="F204" s="8" t="s">
        <v>1294</v>
      </c>
      <c r="G204" s="18" t="s">
        <v>1294</v>
      </c>
      <c r="H204" s="8" t="s">
        <v>363</v>
      </c>
      <c r="I204" s="8" t="b">
        <f>COUNTIF(Employees[Employee Name],Employees[[#This Row],[Employee Name]])&gt;1</f>
        <v>0</v>
      </c>
    </row>
    <row r="205" spans="1:9" ht="30" hidden="1" customHeight="1" x14ac:dyDescent="0.3">
      <c r="A205" s="44" t="e">
        <f t="shared" si="3"/>
        <v>#VALUE!</v>
      </c>
      <c r="B205" s="8" t="str">
        <f>CONCATENATE(Employees[[#This Row],[Lastname]]," ",Employees[[#This Row],[Firstname]], " ",LEFT(Employees[[#This Row],[Middlename]],1),IF(ISBLANK(Employees[[#This Row],[Middlename]])," ","."))</f>
        <v xml:space="preserve">DESIPEDA ALDWIN  </v>
      </c>
      <c r="C205" s="18" t="s">
        <v>1480</v>
      </c>
      <c r="D205" s="18" t="s">
        <v>2118</v>
      </c>
      <c r="E205" s="8"/>
      <c r="F205" s="18" t="s">
        <v>1294</v>
      </c>
      <c r="G205" s="18"/>
      <c r="H205" s="18" t="s">
        <v>290</v>
      </c>
      <c r="I205" s="8" t="b">
        <f>COUNTIF(Employees[Employee Name],Employees[[#This Row],[Employee Name]])&gt;1</f>
        <v>0</v>
      </c>
    </row>
    <row r="206" spans="1:9" ht="30" hidden="1" customHeight="1" x14ac:dyDescent="0.3">
      <c r="A206" s="44" t="e">
        <f t="shared" si="3"/>
        <v>#VALUE!</v>
      </c>
      <c r="B206" s="8" t="str">
        <f>CONCATENATE(Employees[[#This Row],[Lastname]]," ",Employees[[#This Row],[Firstname]], " ",LEFT(Employees[[#This Row],[Middlename]],1),IF(ISBLANK(Employees[[#This Row],[Middlename]])," ","."))</f>
        <v>DESIPEDA MACARIA P.</v>
      </c>
      <c r="C206" s="8" t="s">
        <v>1480</v>
      </c>
      <c r="D206" s="8" t="s">
        <v>1481</v>
      </c>
      <c r="E206" s="8" t="s">
        <v>1482</v>
      </c>
      <c r="F206" s="8" t="s">
        <v>1294</v>
      </c>
      <c r="G206" s="18" t="s">
        <v>1294</v>
      </c>
      <c r="H206" s="8" t="s">
        <v>1712</v>
      </c>
      <c r="I206" s="8" t="b">
        <f>COUNTIF(Employees[Employee Name],Employees[[#This Row],[Employee Name]])&gt;1</f>
        <v>0</v>
      </c>
    </row>
    <row r="207" spans="1:9" ht="30" hidden="1" customHeight="1" x14ac:dyDescent="0.3">
      <c r="A207" s="44" t="e">
        <f t="shared" si="3"/>
        <v>#VALUE!</v>
      </c>
      <c r="B207" s="8" t="str">
        <f>CONCATENATE(Employees[[#This Row],[Lastname]]," ",Employees[[#This Row],[Firstname]], " ",LEFT(Employees[[#This Row],[Middlename]],1),IF(ISBLANK(Employees[[#This Row],[Middlename]])," ","."))</f>
        <v>DEVILLA ALICE P.</v>
      </c>
      <c r="C207" s="18" t="s">
        <v>2114</v>
      </c>
      <c r="D207" s="18" t="s">
        <v>2115</v>
      </c>
      <c r="E207" s="18" t="s">
        <v>124</v>
      </c>
      <c r="F207" s="18" t="s">
        <v>1294</v>
      </c>
      <c r="G207" s="8"/>
      <c r="H207" s="18" t="s">
        <v>2070</v>
      </c>
      <c r="I207" s="8" t="b">
        <f>COUNTIF(Employees[Employee Name],Employees[[#This Row],[Employee Name]])&gt;1</f>
        <v>0</v>
      </c>
    </row>
    <row r="208" spans="1:9" ht="30" hidden="1" customHeight="1" x14ac:dyDescent="0.3">
      <c r="A208" s="44" t="e">
        <f t="shared" si="3"/>
        <v>#VALUE!</v>
      </c>
      <c r="B208" s="8" t="str">
        <f>CONCATENATE(Employees[[#This Row],[Lastname]]," ",Employees[[#This Row],[Firstname]], " ",LEFT(Employees[[#This Row],[Middlename]],1),IF(ISBLANK(Employees[[#This Row],[Middlename]])," ","."))</f>
        <v>DIAZ CAROLINA P.</v>
      </c>
      <c r="C208" s="8" t="s">
        <v>1291</v>
      </c>
      <c r="D208" s="8" t="s">
        <v>544</v>
      </c>
      <c r="E208" s="8" t="s">
        <v>124</v>
      </c>
      <c r="F208" s="8" t="s">
        <v>1294</v>
      </c>
      <c r="G208" s="18" t="s">
        <v>1294</v>
      </c>
      <c r="H208" s="8" t="s">
        <v>363</v>
      </c>
      <c r="I208" s="8" t="b">
        <f>COUNTIF(Employees[Employee Name],Employees[[#This Row],[Employee Name]])&gt;1</f>
        <v>0</v>
      </c>
    </row>
    <row r="209" spans="1:9" ht="30" hidden="1" customHeight="1" x14ac:dyDescent="0.3">
      <c r="A209" s="44" t="e">
        <f t="shared" si="3"/>
        <v>#VALUE!</v>
      </c>
      <c r="B209" s="8" t="str">
        <f>CONCATENATE(Employees[[#This Row],[Lastname]]," ",Employees[[#This Row],[Firstname]], " ",LEFT(Employees[[#This Row],[Middlename]],1),IF(ISBLANK(Employees[[#This Row],[Middlename]])," ","."))</f>
        <v xml:space="preserve">DIGNO DANILO  </v>
      </c>
      <c r="C209" s="8" t="s">
        <v>1483</v>
      </c>
      <c r="D209" s="8" t="s">
        <v>308</v>
      </c>
      <c r="E209" s="8"/>
      <c r="F209" s="8" t="s">
        <v>1294</v>
      </c>
      <c r="G209" s="18" t="s">
        <v>1294</v>
      </c>
      <c r="H209" s="8" t="s">
        <v>290</v>
      </c>
      <c r="I209" s="8" t="b">
        <f>COUNTIF(Employees[Employee Name],Employees[[#This Row],[Employee Name]])&gt;1</f>
        <v>0</v>
      </c>
    </row>
    <row r="210" spans="1:9" ht="30" hidden="1" customHeight="1" x14ac:dyDescent="0.3">
      <c r="A210" s="44" t="e">
        <f t="shared" si="3"/>
        <v>#VALUE!</v>
      </c>
      <c r="B210" s="8" t="str">
        <f>CONCATENATE(Employees[[#This Row],[Lastname]]," ",Employees[[#This Row],[Firstname]], " ",LEFT(Employees[[#This Row],[Middlename]],1),IF(ISBLANK(Employees[[#This Row],[Middlename]])," ","."))</f>
        <v xml:space="preserve">DIGO MANUEL  </v>
      </c>
      <c r="C210" s="8" t="s">
        <v>292</v>
      </c>
      <c r="D210" s="8" t="s">
        <v>293</v>
      </c>
      <c r="E210" s="8"/>
      <c r="F210" s="18" t="s">
        <v>2013</v>
      </c>
      <c r="G210" s="18" t="s">
        <v>2007</v>
      </c>
      <c r="H210" s="8" t="s">
        <v>199</v>
      </c>
      <c r="I210" s="8" t="b">
        <f>COUNTIF(Employees[Employee Name],Employees[[#This Row],[Employee Name]])&gt;1</f>
        <v>0</v>
      </c>
    </row>
    <row r="211" spans="1:9" ht="30" hidden="1" customHeight="1" x14ac:dyDescent="0.3">
      <c r="A211" s="44" t="e">
        <f t="shared" si="3"/>
        <v>#VALUE!</v>
      </c>
      <c r="B211" s="8" t="str">
        <f>CONCATENATE(Employees[[#This Row],[Lastname]]," ",Employees[[#This Row],[Firstname]], " ",LEFT(Employees[[#This Row],[Middlename]],1),IF(ISBLANK(Employees[[#This Row],[Middlename]])," ","."))</f>
        <v>DIGO MARIE BERNADETTE C.</v>
      </c>
      <c r="C211" s="8" t="s">
        <v>292</v>
      </c>
      <c r="D211" s="8" t="s">
        <v>1484</v>
      </c>
      <c r="E211" s="8" t="s">
        <v>1485</v>
      </c>
      <c r="F211" s="8" t="s">
        <v>1294</v>
      </c>
      <c r="G211" s="18" t="s">
        <v>1294</v>
      </c>
      <c r="H211" s="8" t="s">
        <v>97</v>
      </c>
      <c r="I211" s="8" t="b">
        <f>COUNTIF(Employees[Employee Name],Employees[[#This Row],[Employee Name]])&gt;1</f>
        <v>0</v>
      </c>
    </row>
    <row r="212" spans="1:9" ht="30" hidden="1" customHeight="1" x14ac:dyDescent="0.3">
      <c r="A212" s="44" t="e">
        <f t="shared" si="3"/>
        <v>#VALUE!</v>
      </c>
      <c r="B212" s="8" t="str">
        <f>CONCATENATE(Employees[[#This Row],[Lastname]]," ",Employees[[#This Row],[Firstname]], " ",LEFT(Employees[[#This Row],[Middlename]],1),IF(ISBLANK(Employees[[#This Row],[Middlename]])," ","."))</f>
        <v>DILIDILI AIREEN M.</v>
      </c>
      <c r="C212" s="8" t="s">
        <v>1486</v>
      </c>
      <c r="D212" s="8" t="s">
        <v>1487</v>
      </c>
      <c r="E212" s="8" t="s">
        <v>809</v>
      </c>
      <c r="F212" s="8" t="s">
        <v>1294</v>
      </c>
      <c r="G212" s="18" t="s">
        <v>1294</v>
      </c>
      <c r="H212" s="8" t="s">
        <v>1712</v>
      </c>
      <c r="I212" s="8" t="b">
        <f>COUNTIF(Employees[Employee Name],Employees[[#This Row],[Employee Name]])&gt;1</f>
        <v>0</v>
      </c>
    </row>
    <row r="213" spans="1:9" ht="30" hidden="1" customHeight="1" x14ac:dyDescent="0.3">
      <c r="A213" s="44" t="e">
        <f t="shared" si="3"/>
        <v>#VALUE!</v>
      </c>
      <c r="B213" s="8" t="str">
        <f>CONCATENATE(Employees[[#This Row],[Lastname]]," ",Employees[[#This Row],[Firstname]], " ",LEFT(Employees[[#This Row],[Middlename]],1),IF(ISBLANK(Employees[[#This Row],[Middlename]])," ","."))</f>
        <v>DIMAANO LEOVIGILDA A.</v>
      </c>
      <c r="C213" s="8" t="s">
        <v>1488</v>
      </c>
      <c r="D213" s="8" t="s">
        <v>1489</v>
      </c>
      <c r="E213" s="8" t="s">
        <v>285</v>
      </c>
      <c r="F213" s="8" t="s">
        <v>1294</v>
      </c>
      <c r="G213" s="18" t="s">
        <v>1294</v>
      </c>
      <c r="H213" s="8" t="s">
        <v>1714</v>
      </c>
      <c r="I213" s="8" t="b">
        <f>COUNTIF(Employees[Employee Name],Employees[[#This Row],[Employee Name]])&gt;1</f>
        <v>0</v>
      </c>
    </row>
    <row r="214" spans="1:9" ht="30" hidden="1" customHeight="1" x14ac:dyDescent="0.3">
      <c r="A214" s="44" t="e">
        <f t="shared" si="3"/>
        <v>#VALUE!</v>
      </c>
      <c r="B214" s="8" t="str">
        <f>CONCATENATE(Employees[[#This Row],[Lastname]]," ",Employees[[#This Row],[Firstname]], " ",LEFT(Employees[[#This Row],[Middlename]],1),IF(ISBLANK(Employees[[#This Row],[Middlename]])," ","."))</f>
        <v>DIMAILIG ARLYN R.</v>
      </c>
      <c r="C214" s="8" t="s">
        <v>1490</v>
      </c>
      <c r="D214" s="8" t="s">
        <v>1491</v>
      </c>
      <c r="E214" s="8" t="s">
        <v>332</v>
      </c>
      <c r="F214" s="8" t="s">
        <v>1294</v>
      </c>
      <c r="G214" s="18" t="s">
        <v>1294</v>
      </c>
      <c r="H214" s="8" t="s">
        <v>592</v>
      </c>
      <c r="I214" s="8" t="b">
        <f>COUNTIF(Employees[Employee Name],Employees[[#This Row],[Employee Name]])&gt;1</f>
        <v>0</v>
      </c>
    </row>
    <row r="215" spans="1:9" ht="30" hidden="1" customHeight="1" x14ac:dyDescent="0.3">
      <c r="A215" s="44" t="e">
        <f t="shared" si="3"/>
        <v>#VALUE!</v>
      </c>
      <c r="B215" s="8" t="str">
        <f>CONCATENATE(Employees[[#This Row],[Lastname]]," ",Employees[[#This Row],[Firstname]], " ",LEFT(Employees[[#This Row],[Middlename]],1),IF(ISBLANK(Employees[[#This Row],[Middlename]])," ","."))</f>
        <v>DIMAPILIS ALFREDO C.</v>
      </c>
      <c r="C215" s="8" t="s">
        <v>100</v>
      </c>
      <c r="D215" s="8" t="s">
        <v>180</v>
      </c>
      <c r="E215" s="8" t="s">
        <v>134</v>
      </c>
      <c r="F215" s="8" t="s">
        <v>181</v>
      </c>
      <c r="G215" s="18" t="s">
        <v>2007</v>
      </c>
      <c r="H215" s="8" t="s">
        <v>182</v>
      </c>
      <c r="I215" s="8" t="b">
        <f>COUNTIF(Employees[Employee Name],Employees[[#This Row],[Employee Name]])&gt;1</f>
        <v>0</v>
      </c>
    </row>
    <row r="216" spans="1:9" ht="30" hidden="1" customHeight="1" x14ac:dyDescent="0.3">
      <c r="A216" s="44" t="e">
        <f t="shared" si="3"/>
        <v>#VALUE!</v>
      </c>
      <c r="B216" s="8" t="str">
        <f>CONCATENATE(Employees[[#This Row],[Lastname]]," ",Employees[[#This Row],[Firstname]], " ",LEFT(Employees[[#This Row],[Middlename]],1),IF(ISBLANK(Employees[[#This Row],[Middlename]])," ","."))</f>
        <v>DIMAPILIS ANTHONY A.</v>
      </c>
      <c r="C216" s="8" t="s">
        <v>100</v>
      </c>
      <c r="D216" s="8" t="s">
        <v>101</v>
      </c>
      <c r="E216" s="8" t="s">
        <v>88</v>
      </c>
      <c r="F216" s="8" t="s">
        <v>102</v>
      </c>
      <c r="G216" s="8" t="s">
        <v>2007</v>
      </c>
      <c r="H216" s="8" t="s">
        <v>103</v>
      </c>
      <c r="I216" s="8" t="b">
        <f>COUNTIF(Employees[Employee Name],Employees[[#This Row],[Employee Name]])&gt;1</f>
        <v>0</v>
      </c>
    </row>
    <row r="217" spans="1:9" ht="30" hidden="1" customHeight="1" x14ac:dyDescent="0.3">
      <c r="A217" s="44" t="e">
        <f t="shared" si="3"/>
        <v>#VALUE!</v>
      </c>
      <c r="B217" s="8" t="str">
        <f>CONCATENATE(Employees[[#This Row],[Lastname]]," ",Employees[[#This Row],[Firstname]], " ",LEFT(Employees[[#This Row],[Middlename]],1),IF(ISBLANK(Employees[[#This Row],[Middlename]])," ","."))</f>
        <v>DIMAPILIS ARIEL M.</v>
      </c>
      <c r="C217" s="8" t="s">
        <v>100</v>
      </c>
      <c r="D217" s="8" t="s">
        <v>402</v>
      </c>
      <c r="E217" s="8" t="s">
        <v>322</v>
      </c>
      <c r="F217" s="8" t="s">
        <v>403</v>
      </c>
      <c r="G217" s="8" t="s">
        <v>2007</v>
      </c>
      <c r="H217" s="8" t="s">
        <v>103</v>
      </c>
      <c r="I217" s="8" t="b">
        <f>COUNTIF(Employees[Employee Name],Employees[[#This Row],[Employee Name]])&gt;1</f>
        <v>0</v>
      </c>
    </row>
    <row r="218" spans="1:9" ht="30" hidden="1" customHeight="1" x14ac:dyDescent="0.3">
      <c r="A218" s="44" t="e">
        <f t="shared" si="3"/>
        <v>#VALUE!</v>
      </c>
      <c r="B218" s="8" t="str">
        <f>CONCATENATE(Employees[[#This Row],[Lastname]]," ",Employees[[#This Row],[Firstname]], " ",LEFT(Employees[[#This Row],[Middlename]],1),IF(ISBLANK(Employees[[#This Row],[Middlename]])," ","."))</f>
        <v>DIMAPILIS DENNIS C.</v>
      </c>
      <c r="C218" s="8" t="s">
        <v>100</v>
      </c>
      <c r="D218" s="8" t="s">
        <v>301</v>
      </c>
      <c r="E218" s="8" t="s">
        <v>134</v>
      </c>
      <c r="F218" s="8" t="s">
        <v>302</v>
      </c>
      <c r="G218" s="18" t="s">
        <v>2007</v>
      </c>
      <c r="H218" s="8" t="s">
        <v>297</v>
      </c>
      <c r="I218" s="8" t="b">
        <f>COUNTIF(Employees[Employee Name],Employees[[#This Row],[Employee Name]])&gt;1</f>
        <v>0</v>
      </c>
    </row>
    <row r="219" spans="1:9" ht="30" hidden="1" customHeight="1" x14ac:dyDescent="0.3">
      <c r="A219" s="44" t="e">
        <f t="shared" si="3"/>
        <v>#VALUE!</v>
      </c>
      <c r="B219" s="8" t="str">
        <f>CONCATENATE(Employees[[#This Row],[Lastname]]," ",Employees[[#This Row],[Firstname]], " ",LEFT(Employees[[#This Row],[Middlename]],1),IF(ISBLANK(Employees[[#This Row],[Middlename]])," ","."))</f>
        <v>DIMAPILIS ELIZABETH A.</v>
      </c>
      <c r="C219" s="8" t="s">
        <v>100</v>
      </c>
      <c r="D219" s="8" t="s">
        <v>211</v>
      </c>
      <c r="E219" s="8" t="s">
        <v>618</v>
      </c>
      <c r="F219" s="8" t="s">
        <v>212</v>
      </c>
      <c r="G219" s="18" t="s">
        <v>2007</v>
      </c>
      <c r="H219" s="8" t="s">
        <v>213</v>
      </c>
      <c r="I219" s="8" t="b">
        <f>COUNTIF(Employees[Employee Name],Employees[[#This Row],[Employee Name]])&gt;1</f>
        <v>0</v>
      </c>
    </row>
    <row r="220" spans="1:9" s="8" customFormat="1" ht="30" hidden="1" customHeight="1" x14ac:dyDescent="0.3">
      <c r="A220" s="44" t="e">
        <f t="shared" si="3"/>
        <v>#VALUE!</v>
      </c>
      <c r="B220" s="8" t="str">
        <f>CONCATENATE(Employees[[#This Row],[Lastname]]," ",Employees[[#This Row],[Firstname]], " ",LEFT(Employees[[#This Row],[Middlename]],1),IF(ISBLANK(Employees[[#This Row],[Middlename]])," ","."))</f>
        <v>DIMAPILIS ELVIRA S.</v>
      </c>
      <c r="C220" s="8" t="s">
        <v>100</v>
      </c>
      <c r="D220" s="8" t="s">
        <v>501</v>
      </c>
      <c r="E220" s="8" t="s">
        <v>161</v>
      </c>
      <c r="F220" s="8" t="s">
        <v>125</v>
      </c>
      <c r="G220" s="18" t="s">
        <v>2007</v>
      </c>
      <c r="H220" s="8" t="s">
        <v>103</v>
      </c>
      <c r="I220" s="8" t="b">
        <f>COUNTIF(Employees[Employee Name],Employees[[#This Row],[Employee Name]])&gt;1</f>
        <v>0</v>
      </c>
    </row>
    <row r="221" spans="1:9" s="8" customFormat="1" ht="30" hidden="1" customHeight="1" x14ac:dyDescent="0.3">
      <c r="A221" s="44" t="e">
        <f t="shared" si="3"/>
        <v>#VALUE!</v>
      </c>
      <c r="B221" s="8" t="str">
        <f>CONCATENATE(Employees[[#This Row],[Lastname]]," ",Employees[[#This Row],[Firstname]], " ",LEFT(Employees[[#This Row],[Middlename]],1),IF(ISBLANK(Employees[[#This Row],[Middlename]])," ","."))</f>
        <v>DIMAPILIS JONNA T.</v>
      </c>
      <c r="C221" s="8" t="s">
        <v>100</v>
      </c>
      <c r="D221" s="8" t="s">
        <v>106</v>
      </c>
      <c r="E221" s="8" t="s">
        <v>107</v>
      </c>
      <c r="F221" s="8" t="s">
        <v>108</v>
      </c>
      <c r="G221" s="18" t="s">
        <v>2007</v>
      </c>
      <c r="H221" s="8" t="s">
        <v>109</v>
      </c>
      <c r="I221" s="8" t="b">
        <f>COUNTIF(Employees[Employee Name],Employees[[#This Row],[Employee Name]])&gt;1</f>
        <v>0</v>
      </c>
    </row>
    <row r="222" spans="1:9" s="8" customFormat="1" ht="30" hidden="1" customHeight="1" x14ac:dyDescent="0.3">
      <c r="A222" s="44" t="e">
        <f t="shared" si="3"/>
        <v>#VALUE!</v>
      </c>
      <c r="B222" s="8" t="str">
        <f>CONCATENATE(Employees[[#This Row],[Lastname]]," ",Employees[[#This Row],[Firstname]], " ",LEFT(Employees[[#This Row],[Middlename]],1),IF(ISBLANK(Employees[[#This Row],[Middlename]])," ","."))</f>
        <v>DIMAPILIS JOSEPHINE P.</v>
      </c>
      <c r="C222" s="8" t="s">
        <v>100</v>
      </c>
      <c r="D222" s="8" t="s">
        <v>408</v>
      </c>
      <c r="E222" s="8" t="s">
        <v>124</v>
      </c>
      <c r="F222" s="8" t="s">
        <v>125</v>
      </c>
      <c r="G222" s="18" t="s">
        <v>2007</v>
      </c>
      <c r="H222" s="8" t="s">
        <v>103</v>
      </c>
      <c r="I222" s="8" t="b">
        <f>COUNTIF(Employees[Employee Name],Employees[[#This Row],[Employee Name]])&gt;1</f>
        <v>0</v>
      </c>
    </row>
    <row r="223" spans="1:9" ht="30" hidden="1" customHeight="1" x14ac:dyDescent="0.3">
      <c r="A223" s="44" t="e">
        <f t="shared" si="3"/>
        <v>#VALUE!</v>
      </c>
      <c r="B223" s="8" t="str">
        <f>CONCATENATE(Employees[[#This Row],[Lastname]]," ",Employees[[#This Row],[Firstname]], " ",LEFT(Employees[[#This Row],[Middlename]],1),IF(ISBLANK(Employees[[#This Row],[Middlename]])," ","."))</f>
        <v>DIMAPILIS MA. TRINIDAD S.</v>
      </c>
      <c r="C223" s="8" t="s">
        <v>100</v>
      </c>
      <c r="D223" s="8" t="s">
        <v>260</v>
      </c>
      <c r="E223" s="8" t="s">
        <v>161</v>
      </c>
      <c r="F223" s="8" t="s">
        <v>198</v>
      </c>
      <c r="G223" s="18" t="s">
        <v>2007</v>
      </c>
      <c r="H223" s="8" t="s">
        <v>261</v>
      </c>
      <c r="I223" s="8" t="b">
        <f>COUNTIF(Employees[Employee Name],Employees[[#This Row],[Employee Name]])&gt;1</f>
        <v>0</v>
      </c>
    </row>
    <row r="224" spans="1:9" ht="30" hidden="1" customHeight="1" x14ac:dyDescent="0.3">
      <c r="A224" s="44" t="e">
        <f t="shared" si="3"/>
        <v>#VALUE!</v>
      </c>
      <c r="B224" s="8" t="str">
        <f>CONCATENATE(Employees[[#This Row],[Lastname]]," ",Employees[[#This Row],[Firstname]], " ",LEFT(Employees[[#This Row],[Middlename]],1),IF(ISBLANK(Employees[[#This Row],[Middlename]])," ","."))</f>
        <v>DIMAPILIS VILMA T.</v>
      </c>
      <c r="C224" s="8" t="s">
        <v>100</v>
      </c>
      <c r="D224" s="8" t="s">
        <v>526</v>
      </c>
      <c r="E224" s="8" t="s">
        <v>882</v>
      </c>
      <c r="F224" s="8" t="s">
        <v>198</v>
      </c>
      <c r="G224" s="18" t="s">
        <v>2007</v>
      </c>
      <c r="H224" s="8" t="s">
        <v>209</v>
      </c>
      <c r="I224" s="8" t="b">
        <f>COUNTIF(Employees[Employee Name],Employees[[#This Row],[Employee Name]])&gt;1</f>
        <v>0</v>
      </c>
    </row>
    <row r="225" spans="1:9" ht="30" hidden="1" customHeight="1" x14ac:dyDescent="0.3">
      <c r="A225" s="44" t="e">
        <f t="shared" si="3"/>
        <v>#VALUE!</v>
      </c>
      <c r="B225" s="8" t="str">
        <f>CONCATENATE(Employees[[#This Row],[Lastname]]," ",Employees[[#This Row],[Firstname]], " ",LEFT(Employees[[#This Row],[Middlename]],1),IF(ISBLANK(Employees[[#This Row],[Middlename]])," ","."))</f>
        <v>DIMAPILIS VINCE BENEDICT R.</v>
      </c>
      <c r="C225" s="8" t="s">
        <v>100</v>
      </c>
      <c r="D225" s="8" t="s">
        <v>1492</v>
      </c>
      <c r="E225" s="8" t="s">
        <v>1493</v>
      </c>
      <c r="F225" s="8" t="s">
        <v>1711</v>
      </c>
      <c r="G225" s="18" t="s">
        <v>1711</v>
      </c>
      <c r="H225" s="8" t="s">
        <v>135</v>
      </c>
      <c r="I225" s="8" t="b">
        <f>COUNTIF(Employees[Employee Name],Employees[[#This Row],[Employee Name]])&gt;1</f>
        <v>0</v>
      </c>
    </row>
    <row r="226" spans="1:9" ht="30" hidden="1" customHeight="1" x14ac:dyDescent="0.3">
      <c r="A226" s="44" t="e">
        <f t="shared" si="3"/>
        <v>#VALUE!</v>
      </c>
      <c r="B226" s="8" t="str">
        <f>CONCATENATE(Employees[[#This Row],[Lastname]]," ",Employees[[#This Row],[Firstname]], " ",LEFT(Employees[[#This Row],[Middlename]],1),IF(ISBLANK(Employees[[#This Row],[Middlename]])," ","."))</f>
        <v>DIMARANAN ANNA P.</v>
      </c>
      <c r="C226" s="8" t="s">
        <v>168</v>
      </c>
      <c r="D226" s="8" t="s">
        <v>1494</v>
      </c>
      <c r="E226" s="8" t="s">
        <v>1495</v>
      </c>
      <c r="F226" s="8" t="s">
        <v>1711</v>
      </c>
      <c r="G226" s="18" t="s">
        <v>1711</v>
      </c>
      <c r="H226" s="8" t="s">
        <v>1724</v>
      </c>
      <c r="I226" s="8" t="b">
        <f>COUNTIF(Employees[Employee Name],Employees[[#This Row],[Employee Name]])&gt;1</f>
        <v>0</v>
      </c>
    </row>
    <row r="227" spans="1:9" ht="30" hidden="1" customHeight="1" x14ac:dyDescent="0.3">
      <c r="A227" s="44" t="e">
        <f t="shared" si="3"/>
        <v>#VALUE!</v>
      </c>
      <c r="B227" s="8" t="str">
        <f>CONCATENATE(Employees[[#This Row],[Lastname]]," ",Employees[[#This Row],[Firstname]], " ",LEFT(Employees[[#This Row],[Middlename]],1),IF(ISBLANK(Employees[[#This Row],[Middlename]])," ","."))</f>
        <v>DIMARANAN GREGORIA C.</v>
      </c>
      <c r="C227" s="8" t="s">
        <v>168</v>
      </c>
      <c r="D227" s="8" t="s">
        <v>865</v>
      </c>
      <c r="E227" s="8" t="s">
        <v>654</v>
      </c>
      <c r="F227" s="8" t="s">
        <v>314</v>
      </c>
      <c r="G227" s="18" t="s">
        <v>2007</v>
      </c>
      <c r="H227" s="8" t="s">
        <v>441</v>
      </c>
      <c r="I227" s="8" t="b">
        <f>COUNTIF(Employees[Employee Name],Employees[[#This Row],[Employee Name]])&gt;1</f>
        <v>0</v>
      </c>
    </row>
    <row r="228" spans="1:9" ht="30" hidden="1" customHeight="1" x14ac:dyDescent="0.3">
      <c r="A228" s="44" t="e">
        <f t="shared" si="3"/>
        <v>#VALUE!</v>
      </c>
      <c r="B228" s="8" t="str">
        <f>CONCATENATE(Employees[[#This Row],[Lastname]]," ",Employees[[#This Row],[Firstname]], " ",LEFT(Employees[[#This Row],[Middlename]],1),IF(ISBLANK(Employees[[#This Row],[Middlename]])," ","."))</f>
        <v>DIMARANAN JENELIN B.</v>
      </c>
      <c r="C228" s="18" t="s">
        <v>168</v>
      </c>
      <c r="D228" s="18" t="s">
        <v>2053</v>
      </c>
      <c r="E228" s="18" t="s">
        <v>145</v>
      </c>
      <c r="F228" s="18" t="s">
        <v>1292</v>
      </c>
      <c r="G228" s="18" t="s">
        <v>1294</v>
      </c>
      <c r="H228" s="18" t="s">
        <v>363</v>
      </c>
      <c r="I228" s="8" t="b">
        <f>COUNTIF(Employees[Employee Name],Employees[[#This Row],[Employee Name]])&gt;1</f>
        <v>0</v>
      </c>
    </row>
    <row r="229" spans="1:9" ht="30" hidden="1" customHeight="1" x14ac:dyDescent="0.3">
      <c r="A229" s="44" t="e">
        <f t="shared" si="3"/>
        <v>#VALUE!</v>
      </c>
      <c r="B229" s="8" t="str">
        <f>CONCATENATE(Employees[[#This Row],[Lastname]]," ",Employees[[#This Row],[Firstname]], " ",LEFT(Employees[[#This Row],[Middlename]],1),IF(ISBLANK(Employees[[#This Row],[Middlename]])," ","."))</f>
        <v>DIMARANAN JOEL M.</v>
      </c>
      <c r="C229" s="8" t="s">
        <v>168</v>
      </c>
      <c r="D229" s="8" t="s">
        <v>793</v>
      </c>
      <c r="E229" s="8" t="s">
        <v>84</v>
      </c>
      <c r="F229" s="8" t="s">
        <v>1711</v>
      </c>
      <c r="G229" s="18" t="s">
        <v>1711</v>
      </c>
      <c r="H229" s="8" t="s">
        <v>1712</v>
      </c>
      <c r="I229" s="8" t="b">
        <f>COUNTIF(Employees[Employee Name],Employees[[#This Row],[Employee Name]])&gt;1</f>
        <v>0</v>
      </c>
    </row>
    <row r="230" spans="1:9" ht="30" hidden="1" customHeight="1" x14ac:dyDescent="0.3">
      <c r="A230" s="44" t="e">
        <f t="shared" si="3"/>
        <v>#VALUE!</v>
      </c>
      <c r="B230" s="8" t="str">
        <f>CONCATENATE(Employees[[#This Row],[Lastname]]," ",Employees[[#This Row],[Firstname]], " ",LEFT(Employees[[#This Row],[Middlename]],1),IF(ISBLANK(Employees[[#This Row],[Middlename]])," ","."))</f>
        <v>DIMARANAN KHRISSELLE E.</v>
      </c>
      <c r="C230" s="8" t="s">
        <v>168</v>
      </c>
      <c r="D230" s="8" t="s">
        <v>1496</v>
      </c>
      <c r="E230" s="8" t="s">
        <v>1497</v>
      </c>
      <c r="F230" s="8" t="s">
        <v>1718</v>
      </c>
      <c r="G230" s="8" t="s">
        <v>1711</v>
      </c>
      <c r="H230" s="8" t="s">
        <v>1716</v>
      </c>
      <c r="I230" s="8" t="b">
        <f>COUNTIF(Employees[Employee Name],Employees[[#This Row],[Employee Name]])&gt;1</f>
        <v>0</v>
      </c>
    </row>
    <row r="231" spans="1:9" ht="30" hidden="1" customHeight="1" x14ac:dyDescent="0.3">
      <c r="A231" s="44" t="e">
        <f t="shared" si="3"/>
        <v>#VALUE!</v>
      </c>
      <c r="B231" s="8" t="str">
        <f>CONCATENATE(Employees[[#This Row],[Lastname]]," ",Employees[[#This Row],[Firstname]], " ",LEFT(Employees[[#This Row],[Middlename]],1),IF(ISBLANK(Employees[[#This Row],[Middlename]])," ","."))</f>
        <v>DIMARANAN PERPETUA F.</v>
      </c>
      <c r="C231" s="8" t="s">
        <v>168</v>
      </c>
      <c r="D231" s="8" t="s">
        <v>528</v>
      </c>
      <c r="E231" s="8" t="s">
        <v>238</v>
      </c>
      <c r="F231" s="8" t="s">
        <v>120</v>
      </c>
      <c r="G231" s="18" t="s">
        <v>2007</v>
      </c>
      <c r="H231" s="8" t="s">
        <v>529</v>
      </c>
      <c r="I231" s="8" t="b">
        <f>COUNTIF(Employees[Employee Name],Employees[[#This Row],[Employee Name]])&gt;1</f>
        <v>0</v>
      </c>
    </row>
    <row r="232" spans="1:9" ht="30" hidden="1" customHeight="1" x14ac:dyDescent="0.3">
      <c r="A232" s="44" t="e">
        <f t="shared" si="3"/>
        <v>#VALUE!</v>
      </c>
      <c r="B232" s="8" t="str">
        <f>CONCATENATE(Employees[[#This Row],[Lastname]]," ",Employees[[#This Row],[Firstname]], " ",LEFT(Employees[[#This Row],[Middlename]],1),IF(ISBLANK(Employees[[#This Row],[Middlename]])," ","."))</f>
        <v>DIMARANAN REYNALDO R.</v>
      </c>
      <c r="C232" s="8" t="s">
        <v>168</v>
      </c>
      <c r="D232" s="8" t="s">
        <v>600</v>
      </c>
      <c r="E232" s="8" t="s">
        <v>332</v>
      </c>
      <c r="F232" s="8" t="s">
        <v>198</v>
      </c>
      <c r="G232" s="18" t="s">
        <v>2007</v>
      </c>
      <c r="H232" s="8" t="s">
        <v>287</v>
      </c>
      <c r="I232" s="8" t="b">
        <f>COUNTIF(Employees[Employee Name],Employees[[#This Row],[Employee Name]])&gt;1</f>
        <v>0</v>
      </c>
    </row>
    <row r="233" spans="1:9" ht="30" hidden="1" customHeight="1" x14ac:dyDescent="0.3">
      <c r="A233" s="44" t="e">
        <f t="shared" si="3"/>
        <v>#VALUE!</v>
      </c>
      <c r="B233" s="8" t="str">
        <f>CONCATENATE(Employees[[#This Row],[Lastname]]," ",Employees[[#This Row],[Firstname]], " ",LEFT(Employees[[#This Row],[Middlename]],1),IF(ISBLANK(Employees[[#This Row],[Middlename]])," ","."))</f>
        <v>DIMARANAN RODORA G.</v>
      </c>
      <c r="C233" s="8" t="s">
        <v>168</v>
      </c>
      <c r="D233" s="8" t="s">
        <v>169</v>
      </c>
      <c r="E233" s="8" t="s">
        <v>166</v>
      </c>
      <c r="F233" s="8" t="s">
        <v>170</v>
      </c>
      <c r="G233" s="18" t="s">
        <v>2007</v>
      </c>
      <c r="H233" s="8" t="s">
        <v>89</v>
      </c>
      <c r="I233" s="8" t="b">
        <f>COUNTIF(Employees[Employee Name],Employees[[#This Row],[Employee Name]])&gt;1</f>
        <v>0</v>
      </c>
    </row>
    <row r="234" spans="1:9" ht="30" hidden="1" customHeight="1" x14ac:dyDescent="0.3">
      <c r="A234" s="44" t="e">
        <f t="shared" si="3"/>
        <v>#VALUE!</v>
      </c>
      <c r="B234" s="8" t="str">
        <f>CONCATENATE(Employees[[#This Row],[Lastname]]," ",Employees[[#This Row],[Firstname]], " ",LEFT(Employees[[#This Row],[Middlename]],1),IF(ISBLANK(Employees[[#This Row],[Middlename]])," ","."))</f>
        <v xml:space="preserve">DISEPEDA ALDWIN  </v>
      </c>
      <c r="C234" s="18" t="s">
        <v>294</v>
      </c>
      <c r="D234" s="18" t="s">
        <v>2118</v>
      </c>
      <c r="E234" s="8"/>
      <c r="F234" s="18" t="s">
        <v>1294</v>
      </c>
      <c r="G234" s="18"/>
      <c r="H234" s="18" t="s">
        <v>290</v>
      </c>
      <c r="I234" s="8" t="b">
        <f>COUNTIF(Employees[Employee Name],Employees[[#This Row],[Employee Name]])&gt;1</f>
        <v>0</v>
      </c>
    </row>
    <row r="235" spans="1:9" ht="30" hidden="1" customHeight="1" x14ac:dyDescent="0.3">
      <c r="A235" s="44" t="e">
        <f t="shared" si="3"/>
        <v>#VALUE!</v>
      </c>
      <c r="B235" s="8" t="str">
        <f>CONCATENATE(Employees[[#This Row],[Lastname]]," ",Employees[[#This Row],[Firstname]], " ",LEFT(Employees[[#This Row],[Middlename]],1),IF(ISBLANK(Employees[[#This Row],[Middlename]])," ","."))</f>
        <v>DISEPEDA MACARIA P.</v>
      </c>
      <c r="C235" s="8" t="s">
        <v>294</v>
      </c>
      <c r="D235" s="8" t="s">
        <v>1481</v>
      </c>
      <c r="E235" s="8" t="s">
        <v>1482</v>
      </c>
      <c r="F235" s="8" t="s">
        <v>1294</v>
      </c>
      <c r="G235" s="18" t="s">
        <v>1294</v>
      </c>
      <c r="H235" s="8" t="s">
        <v>1712</v>
      </c>
      <c r="I235" s="8" t="b">
        <f>COUNTIF(Employees[Employee Name],Employees[[#This Row],[Employee Name]])&gt;1</f>
        <v>0</v>
      </c>
    </row>
    <row r="236" spans="1:9" ht="30" hidden="1" customHeight="1" x14ac:dyDescent="0.3">
      <c r="A236" s="44" t="e">
        <f t="shared" si="3"/>
        <v>#VALUE!</v>
      </c>
      <c r="B236" s="8" t="str">
        <f>CONCATENATE(Employees[[#This Row],[Lastname]]," ",Employees[[#This Row],[Firstname]], " ",LEFT(Employees[[#This Row],[Middlename]],1),IF(ISBLANK(Employees[[#This Row],[Middlename]])," ","."))</f>
        <v xml:space="preserve">DISEPEDA ROMELITO  </v>
      </c>
      <c r="C236" s="8" t="s">
        <v>294</v>
      </c>
      <c r="D236" s="8" t="s">
        <v>295</v>
      </c>
      <c r="E236" s="8"/>
      <c r="F236" s="8" t="s">
        <v>296</v>
      </c>
      <c r="G236" s="8" t="s">
        <v>2007</v>
      </c>
      <c r="H236" s="8" t="s">
        <v>297</v>
      </c>
      <c r="I236" s="8" t="b">
        <f>COUNTIF(Employees[Employee Name],Employees[[#This Row],[Employee Name]])&gt;1</f>
        <v>0</v>
      </c>
    </row>
    <row r="237" spans="1:9" ht="30" hidden="1" customHeight="1" x14ac:dyDescent="0.3">
      <c r="A237" s="44" t="e">
        <f t="shared" si="3"/>
        <v>#VALUE!</v>
      </c>
      <c r="B237" s="8" t="str">
        <f>CONCATENATE(Employees[[#This Row],[Lastname]]," ",Employees[[#This Row],[Firstname]], " ",LEFT(Employees[[#This Row],[Middlename]],1),IF(ISBLANK(Employees[[#This Row],[Middlename]])," ","."))</f>
        <v xml:space="preserve">DOCTORA ZENAIDA  </v>
      </c>
      <c r="C237" s="8" t="s">
        <v>289</v>
      </c>
      <c r="D237" s="8" t="s">
        <v>160</v>
      </c>
      <c r="E237" s="8"/>
      <c r="F237" s="18" t="s">
        <v>198</v>
      </c>
      <c r="G237" s="18" t="s">
        <v>2007</v>
      </c>
      <c r="H237" s="8" t="s">
        <v>290</v>
      </c>
      <c r="I237" s="8" t="b">
        <f>COUNTIF(Employees[Employee Name],Employees[[#This Row],[Employee Name]])&gt;1</f>
        <v>0</v>
      </c>
    </row>
    <row r="238" spans="1:9" ht="30" hidden="1" customHeight="1" x14ac:dyDescent="0.3">
      <c r="A238" s="44" t="e">
        <f t="shared" si="3"/>
        <v>#VALUE!</v>
      </c>
      <c r="B238" s="8" t="str">
        <f>CONCATENATE(Employees[[#This Row],[Lastname]]," ",Employees[[#This Row],[Firstname]], " ",LEFT(Employees[[#This Row],[Middlename]],1),IF(ISBLANK(Employees[[#This Row],[Middlename]])," ","."))</f>
        <v>DOGELIO CHRISTIAN B.</v>
      </c>
      <c r="C238" s="8" t="s">
        <v>535</v>
      </c>
      <c r="D238" s="8" t="s">
        <v>1498</v>
      </c>
      <c r="E238" s="8" t="s">
        <v>145</v>
      </c>
      <c r="F238" s="8" t="s">
        <v>1294</v>
      </c>
      <c r="G238" s="18" t="s">
        <v>1294</v>
      </c>
      <c r="H238" s="8" t="s">
        <v>328</v>
      </c>
      <c r="I238" s="8" t="b">
        <f>COUNTIF(Employees[Employee Name],Employees[[#This Row],[Employee Name]])&gt;1</f>
        <v>0</v>
      </c>
    </row>
    <row r="239" spans="1:9" ht="30" hidden="1" customHeight="1" x14ac:dyDescent="0.3">
      <c r="A239" s="44" t="e">
        <f t="shared" si="3"/>
        <v>#VALUE!</v>
      </c>
      <c r="B239" s="8" t="str">
        <f>CONCATENATE(Employees[[#This Row],[Lastname]]," ",Employees[[#This Row],[Firstname]], " ",LEFT(Employees[[#This Row],[Middlename]],1),IF(ISBLANK(Employees[[#This Row],[Middlename]])," ","."))</f>
        <v>DOGELIO DANNA MARIZ V.</v>
      </c>
      <c r="C239" s="18" t="s">
        <v>535</v>
      </c>
      <c r="D239" s="18" t="s">
        <v>2125</v>
      </c>
      <c r="E239" s="18" t="s">
        <v>150</v>
      </c>
      <c r="F239" s="18" t="s">
        <v>2126</v>
      </c>
      <c r="G239" s="18"/>
      <c r="H239" s="18" t="s">
        <v>441</v>
      </c>
      <c r="I239" s="8" t="b">
        <f>COUNTIF(Employees[Employee Name],Employees[[#This Row],[Employee Name]])&gt;1</f>
        <v>0</v>
      </c>
    </row>
    <row r="240" spans="1:9" ht="30" hidden="1" customHeight="1" x14ac:dyDescent="0.3">
      <c r="A240" s="44" t="e">
        <f t="shared" si="3"/>
        <v>#VALUE!</v>
      </c>
      <c r="B240" s="8" t="str">
        <f>CONCATENATE(Employees[[#This Row],[Lastname]]," ",Employees[[#This Row],[Firstname]], " ",LEFT(Employees[[#This Row],[Middlename]],1),IF(ISBLANK(Employees[[#This Row],[Middlename]])," ","."))</f>
        <v>DOGELIO JEAN MELODY M.</v>
      </c>
      <c r="C240" s="8" t="s">
        <v>535</v>
      </c>
      <c r="D240" s="8" t="s">
        <v>1499</v>
      </c>
      <c r="E240" s="8" t="s">
        <v>1500</v>
      </c>
      <c r="F240" s="8" t="s">
        <v>1711</v>
      </c>
      <c r="G240" s="18" t="s">
        <v>1711</v>
      </c>
      <c r="H240" s="8" t="s">
        <v>103</v>
      </c>
      <c r="I240" s="8" t="b">
        <f>COUNTIF(Employees[Employee Name],Employees[[#This Row],[Employee Name]])&gt;1</f>
        <v>0</v>
      </c>
    </row>
    <row r="241" spans="1:9" ht="30" hidden="1" customHeight="1" x14ac:dyDescent="0.3">
      <c r="A241" s="44" t="e">
        <f t="shared" si="3"/>
        <v>#VALUE!</v>
      </c>
      <c r="B241" s="8" t="str">
        <f>CONCATENATE(Employees[[#This Row],[Lastname]]," ",Employees[[#This Row],[Firstname]], " ",LEFT(Employees[[#This Row],[Middlename]],1),IF(ISBLANK(Employees[[#This Row],[Middlename]])," ","."))</f>
        <v>DOGELIO RONNEL D.</v>
      </c>
      <c r="C241" s="8" t="s">
        <v>535</v>
      </c>
      <c r="D241" s="8" t="s">
        <v>1313</v>
      </c>
      <c r="E241" s="8" t="s">
        <v>1314</v>
      </c>
      <c r="F241" s="8" t="s">
        <v>273</v>
      </c>
      <c r="G241" s="18" t="s">
        <v>2007</v>
      </c>
      <c r="H241" s="8" t="s">
        <v>272</v>
      </c>
      <c r="I241" s="8" t="b">
        <f>COUNTIF(Employees[Employee Name],Employees[[#This Row],[Employee Name]])&gt;1</f>
        <v>0</v>
      </c>
    </row>
    <row r="242" spans="1:9" ht="30" hidden="1" customHeight="1" x14ac:dyDescent="0.3">
      <c r="A242" s="44" t="e">
        <f t="shared" si="3"/>
        <v>#VALUE!</v>
      </c>
      <c r="B242" s="8" t="str">
        <f>CONCATENATE(Employees[[#This Row],[Lastname]]," ",Employees[[#This Row],[Firstname]], " ",LEFT(Employees[[#This Row],[Middlename]],1),IF(ISBLANK(Employees[[#This Row],[Middlename]])," ","."))</f>
        <v>DOGNIDON MARLYN P.</v>
      </c>
      <c r="C242" s="8" t="s">
        <v>702</v>
      </c>
      <c r="D242" s="8" t="s">
        <v>703</v>
      </c>
      <c r="E242" s="8" t="s">
        <v>124</v>
      </c>
      <c r="F242" s="8" t="s">
        <v>96</v>
      </c>
      <c r="G242" s="8" t="s">
        <v>2007</v>
      </c>
      <c r="H242" s="8" t="s">
        <v>97</v>
      </c>
      <c r="I242" s="8" t="b">
        <f>COUNTIF(Employees[Employee Name],Employees[[#This Row],[Employee Name]])&gt;1</f>
        <v>0</v>
      </c>
    </row>
    <row r="243" spans="1:9" ht="30" hidden="1" customHeight="1" x14ac:dyDescent="0.3">
      <c r="A243" s="44" t="e">
        <f t="shared" si="3"/>
        <v>#VALUE!</v>
      </c>
      <c r="B243" s="8" t="str">
        <f>CONCATENATE(Employees[[#This Row],[Lastname]]," ",Employees[[#This Row],[Firstname]], " ",LEFT(Employees[[#This Row],[Middlename]],1),IF(ISBLANK(Employees[[#This Row],[Middlename]])," ","."))</f>
        <v>DOLOT JESUS JR. D.</v>
      </c>
      <c r="C243" s="8" t="s">
        <v>1050</v>
      </c>
      <c r="D243" s="8" t="s">
        <v>1051</v>
      </c>
      <c r="E243" s="8" t="s">
        <v>119</v>
      </c>
      <c r="F243" s="8" t="s">
        <v>125</v>
      </c>
      <c r="G243" s="18" t="s">
        <v>2007</v>
      </c>
      <c r="H243" s="8" t="s">
        <v>156</v>
      </c>
      <c r="I243" s="8" t="b">
        <f>COUNTIF(Employees[Employee Name],Employees[[#This Row],[Employee Name]])&gt;1</f>
        <v>0</v>
      </c>
    </row>
    <row r="244" spans="1:9" ht="30" hidden="1" customHeight="1" x14ac:dyDescent="0.3">
      <c r="A244" s="44" t="e">
        <f t="shared" si="3"/>
        <v>#VALUE!</v>
      </c>
      <c r="B244" s="8" t="str">
        <f>CONCATENATE(Employees[[#This Row],[Lastname]]," ",Employees[[#This Row],[Firstname]], " ",LEFT(Employees[[#This Row],[Middlename]],1),IF(ISBLANK(Employees[[#This Row],[Middlename]])," ","."))</f>
        <v>DOMINGO RACHEL L.</v>
      </c>
      <c r="C244" s="8" t="s">
        <v>1234</v>
      </c>
      <c r="D244" s="8" t="s">
        <v>1235</v>
      </c>
      <c r="E244" s="8" t="s">
        <v>228</v>
      </c>
      <c r="F244" s="8" t="s">
        <v>1288</v>
      </c>
      <c r="G244" s="18" t="s">
        <v>2007</v>
      </c>
      <c r="H244" s="8" t="s">
        <v>199</v>
      </c>
      <c r="I244" s="8" t="b">
        <f>COUNTIF(Employees[Employee Name],Employees[[#This Row],[Employee Name]])&gt;1</f>
        <v>0</v>
      </c>
    </row>
    <row r="245" spans="1:9" ht="30" hidden="1" customHeight="1" x14ac:dyDescent="0.3">
      <c r="A245" s="44" t="e">
        <f t="shared" si="3"/>
        <v>#VALUE!</v>
      </c>
      <c r="B245" s="8" t="str">
        <f>CONCATENATE(Employees[[#This Row],[Lastname]]," ",Employees[[#This Row],[Firstname]], " ",LEFT(Employees[[#This Row],[Middlename]],1),IF(ISBLANK(Employees[[#This Row],[Middlename]])," ","."))</f>
        <v>DUNGO PURISIMA CORAZON E.</v>
      </c>
      <c r="C245" s="8" t="s">
        <v>1023</v>
      </c>
      <c r="D245" s="8" t="s">
        <v>410</v>
      </c>
      <c r="E245" s="8" t="s">
        <v>380</v>
      </c>
      <c r="F245" s="8" t="s">
        <v>392</v>
      </c>
      <c r="G245" s="8" t="s">
        <v>2007</v>
      </c>
      <c r="H245" s="8" t="s">
        <v>103</v>
      </c>
      <c r="I245" s="8" t="b">
        <f>COUNTIF(Employees[Employee Name],Employees[[#This Row],[Employee Name]])&gt;1</f>
        <v>0</v>
      </c>
    </row>
    <row r="246" spans="1:9" ht="30" hidden="1" customHeight="1" x14ac:dyDescent="0.3">
      <c r="A246" s="44" t="e">
        <f t="shared" si="3"/>
        <v>#VALUE!</v>
      </c>
      <c r="B246" s="8" t="str">
        <f>CONCATENATE(Employees[[#This Row],[Lastname]]," ",Employees[[#This Row],[Firstname]], " ",LEFT(Employees[[#This Row],[Middlename]],1),IF(ISBLANK(Employees[[#This Row],[Middlename]])," ","."))</f>
        <v>EGASAN DELIA J.</v>
      </c>
      <c r="C246" s="8" t="s">
        <v>823</v>
      </c>
      <c r="D246" s="8" t="s">
        <v>824</v>
      </c>
      <c r="E246" s="8" t="s">
        <v>193</v>
      </c>
      <c r="F246" s="18" t="s">
        <v>198</v>
      </c>
      <c r="G246" s="18" t="s">
        <v>2007</v>
      </c>
      <c r="H246" s="8" t="s">
        <v>135</v>
      </c>
      <c r="I246" s="8" t="b">
        <f>COUNTIF(Employees[Employee Name],Employees[[#This Row],[Employee Name]])&gt;1</f>
        <v>0</v>
      </c>
    </row>
    <row r="247" spans="1:9" ht="30" hidden="1" customHeight="1" x14ac:dyDescent="0.3">
      <c r="A247" s="44" t="e">
        <f t="shared" si="3"/>
        <v>#VALUE!</v>
      </c>
      <c r="B247" s="8" t="str">
        <f>CONCATENATE(Employees[[#This Row],[Lastname]]," ",Employees[[#This Row],[Firstname]], " ",LEFT(Employees[[#This Row],[Middlename]],1),IF(ISBLANK(Employees[[#This Row],[Middlename]])," ","."))</f>
        <v>EMELO MARXIANE T.</v>
      </c>
      <c r="C247" s="8" t="s">
        <v>929</v>
      </c>
      <c r="D247" s="8" t="s">
        <v>930</v>
      </c>
      <c r="E247" s="8" t="s">
        <v>107</v>
      </c>
      <c r="F247" s="8" t="s">
        <v>816</v>
      </c>
      <c r="G247" s="8" t="s">
        <v>2007</v>
      </c>
      <c r="H247" s="8" t="s">
        <v>97</v>
      </c>
      <c r="I247" s="8" t="b">
        <f>COUNTIF(Employees[Employee Name],Employees[[#This Row],[Employee Name]])&gt;1</f>
        <v>0</v>
      </c>
    </row>
    <row r="248" spans="1:9" ht="30" hidden="1" customHeight="1" x14ac:dyDescent="0.3">
      <c r="A248" s="44" t="e">
        <f t="shared" si="3"/>
        <v>#VALUE!</v>
      </c>
      <c r="B248" s="8" t="str">
        <f>CONCATENATE(Employees[[#This Row],[Lastname]]," ",Employees[[#This Row],[Firstname]], " ",LEFT(Employees[[#This Row],[Middlename]],1),IF(ISBLANK(Employees[[#This Row],[Middlename]])," ","."))</f>
        <v>EMELO MARYJANE T.</v>
      </c>
      <c r="C248" s="8" t="s">
        <v>929</v>
      </c>
      <c r="D248" s="8" t="s">
        <v>1046</v>
      </c>
      <c r="E248" s="8" t="s">
        <v>107</v>
      </c>
      <c r="F248" s="8" t="s">
        <v>816</v>
      </c>
      <c r="G248" s="8" t="s">
        <v>2007</v>
      </c>
      <c r="H248" s="8" t="s">
        <v>97</v>
      </c>
      <c r="I248" s="8" t="b">
        <f>COUNTIF(Employees[Employee Name],Employees[[#This Row],[Employee Name]])&gt;1</f>
        <v>0</v>
      </c>
    </row>
    <row r="249" spans="1:9" ht="30" hidden="1" customHeight="1" x14ac:dyDescent="0.3">
      <c r="A249" s="44" t="e">
        <f t="shared" si="3"/>
        <v>#VALUE!</v>
      </c>
      <c r="B249" s="8" t="str">
        <f>CONCATENATE(Employees[[#This Row],[Lastname]]," ",Employees[[#This Row],[Firstname]], " ",LEFT(Employees[[#This Row],[Middlename]],1),IF(ISBLANK(Employees[[#This Row],[Middlename]])," ","."))</f>
        <v>ENMACIO LEILA A.</v>
      </c>
      <c r="C249" s="8" t="s">
        <v>518</v>
      </c>
      <c r="D249" s="8" t="s">
        <v>519</v>
      </c>
      <c r="E249" s="8" t="s">
        <v>285</v>
      </c>
      <c r="F249" s="8" t="s">
        <v>520</v>
      </c>
      <c r="G249" s="18" t="s">
        <v>2007</v>
      </c>
      <c r="H249" s="8" t="s">
        <v>441</v>
      </c>
      <c r="I249" s="8" t="b">
        <f>COUNTIF(Employees[Employee Name],Employees[[#This Row],[Employee Name]])&gt;1</f>
        <v>0</v>
      </c>
    </row>
    <row r="250" spans="1:9" ht="30" hidden="1" customHeight="1" x14ac:dyDescent="0.3">
      <c r="A250" s="44" t="e">
        <f t="shared" si="3"/>
        <v>#VALUE!</v>
      </c>
      <c r="B250" s="8" t="str">
        <f>CONCATENATE(Employees[[#This Row],[Lastname]]," ",Employees[[#This Row],[Firstname]], " ",LEFT(Employees[[#This Row],[Middlename]],1),IF(ISBLANK(Employees[[#This Row],[Middlename]])," ","."))</f>
        <v>ENRIQUEZ ANABEL O.</v>
      </c>
      <c r="C250" s="8" t="s">
        <v>122</v>
      </c>
      <c r="D250" s="8" t="s">
        <v>391</v>
      </c>
      <c r="E250" s="8" t="s">
        <v>1502</v>
      </c>
      <c r="F250" s="8" t="s">
        <v>1294</v>
      </c>
      <c r="G250" s="18" t="s">
        <v>1294</v>
      </c>
      <c r="H250" s="8" t="s">
        <v>135</v>
      </c>
      <c r="I250" s="8" t="b">
        <f>COUNTIF(Employees[Employee Name],Employees[[#This Row],[Employee Name]])&gt;1</f>
        <v>0</v>
      </c>
    </row>
    <row r="251" spans="1:9" ht="30" hidden="1" customHeight="1" x14ac:dyDescent="0.3">
      <c r="A251" s="44" t="e">
        <f t="shared" si="3"/>
        <v>#VALUE!</v>
      </c>
      <c r="B251" s="8" t="str">
        <f>CONCATENATE(Employees[[#This Row],[Lastname]]," ",Employees[[#This Row],[Firstname]], " ",LEFT(Employees[[#This Row],[Middlename]],1),IF(ISBLANK(Employees[[#This Row],[Middlename]])," ","."))</f>
        <v>ENRIQUEZ EDGAR P.</v>
      </c>
      <c r="C251" s="8" t="s">
        <v>122</v>
      </c>
      <c r="D251" s="8" t="s">
        <v>123</v>
      </c>
      <c r="E251" s="8" t="s">
        <v>124</v>
      </c>
      <c r="F251" s="8" t="s">
        <v>125</v>
      </c>
      <c r="G251" s="18" t="s">
        <v>2007</v>
      </c>
      <c r="H251" s="8" t="s">
        <v>126</v>
      </c>
      <c r="I251" s="8" t="b">
        <f>COUNTIF(Employees[Employee Name],Employees[[#This Row],[Employee Name]])&gt;1</f>
        <v>0</v>
      </c>
    </row>
    <row r="252" spans="1:9" ht="30" hidden="1" customHeight="1" x14ac:dyDescent="0.3">
      <c r="A252" s="44" t="e">
        <f t="shared" si="3"/>
        <v>#VALUE!</v>
      </c>
      <c r="B252" s="8" t="str">
        <f>CONCATENATE(Employees[[#This Row],[Lastname]]," ",Employees[[#This Row],[Firstname]], " ",LEFT(Employees[[#This Row],[Middlename]],1),IF(ISBLANK(Employees[[#This Row],[Middlename]])," ","."))</f>
        <v xml:space="preserve">ENRIQUEZ ERIBERTO  </v>
      </c>
      <c r="C252" s="18" t="s">
        <v>122</v>
      </c>
      <c r="D252" s="18" t="s">
        <v>2132</v>
      </c>
      <c r="E252" s="8"/>
      <c r="F252" s="18" t="s">
        <v>1294</v>
      </c>
      <c r="G252" s="8"/>
      <c r="H252" s="18" t="s">
        <v>290</v>
      </c>
      <c r="I252" s="8" t="b">
        <f>COUNTIF(Employees[Employee Name],Employees[[#This Row],[Employee Name]])&gt;1</f>
        <v>0</v>
      </c>
    </row>
    <row r="253" spans="1:9" ht="30" hidden="1" customHeight="1" x14ac:dyDescent="0.3">
      <c r="A253" s="44" t="e">
        <f t="shared" si="3"/>
        <v>#VALUE!</v>
      </c>
      <c r="B253" s="8" t="str">
        <f>CONCATENATE(Employees[[#This Row],[Lastname]]," ",Employees[[#This Row],[Firstname]], " ",LEFT(Employees[[#This Row],[Middlename]],1),IF(ISBLANK(Employees[[#This Row],[Middlename]])," ","."))</f>
        <v>EREÑO MELANIE B.</v>
      </c>
      <c r="C253" s="18" t="s">
        <v>2155</v>
      </c>
      <c r="D253" s="18" t="s">
        <v>707</v>
      </c>
      <c r="E253" s="18" t="s">
        <v>145</v>
      </c>
      <c r="F253" s="18" t="s">
        <v>125</v>
      </c>
      <c r="G253" s="8"/>
      <c r="H253" s="18" t="s">
        <v>152</v>
      </c>
      <c r="I253" s="8" t="b">
        <f>COUNTIF(Employees[Employee Name],Employees[[#This Row],[Employee Name]])&gt;1</f>
        <v>0</v>
      </c>
    </row>
    <row r="254" spans="1:9" ht="30" hidden="1" customHeight="1" x14ac:dyDescent="0.3">
      <c r="A254" s="44" t="e">
        <f t="shared" si="3"/>
        <v>#VALUE!</v>
      </c>
      <c r="B254" s="8" t="str">
        <f>CONCATENATE(Employees[[#This Row],[Lastname]]," ",Employees[[#This Row],[Firstname]], " ",LEFT(Employees[[#This Row],[Middlename]],1),IF(ISBLANK(Employees[[#This Row],[Middlename]])," ","."))</f>
        <v>ERIDAO ROSALINDA P.</v>
      </c>
      <c r="C254" s="8" t="s">
        <v>231</v>
      </c>
      <c r="D254" s="8" t="s">
        <v>230</v>
      </c>
      <c r="E254" s="8" t="s">
        <v>124</v>
      </c>
      <c r="F254" s="8" t="s">
        <v>223</v>
      </c>
      <c r="G254" s="8" t="s">
        <v>2007</v>
      </c>
      <c r="H254" s="8" t="s">
        <v>213</v>
      </c>
      <c r="I254" s="8" t="b">
        <f>COUNTIF(Employees[Employee Name],Employees[[#This Row],[Employee Name]])&gt;1</f>
        <v>0</v>
      </c>
    </row>
    <row r="255" spans="1:9" ht="30" hidden="1" customHeight="1" x14ac:dyDescent="0.3">
      <c r="A255" s="44" t="e">
        <f t="shared" si="3"/>
        <v>#VALUE!</v>
      </c>
      <c r="B255" s="8" t="str">
        <f>CONCATENATE(Employees[[#This Row],[Lastname]]," ",Employees[[#This Row],[Firstname]], " ",LEFT(Employees[[#This Row],[Middlename]],1),IF(ISBLANK(Employees[[#This Row],[Middlename]])," ","."))</f>
        <v>ESCAMILLAS EVELYN M.</v>
      </c>
      <c r="C255" s="8" t="s">
        <v>414</v>
      </c>
      <c r="D255" s="8" t="s">
        <v>415</v>
      </c>
      <c r="E255" s="8" t="s">
        <v>84</v>
      </c>
      <c r="F255" s="8" t="s">
        <v>416</v>
      </c>
      <c r="G255" s="8" t="s">
        <v>2007</v>
      </c>
      <c r="H255" s="8" t="s">
        <v>103</v>
      </c>
      <c r="I255" s="8" t="b">
        <f>COUNTIF(Employees[Employee Name],Employees[[#This Row],[Employee Name]])&gt;1</f>
        <v>0</v>
      </c>
    </row>
    <row r="256" spans="1:9" ht="30" hidden="1" customHeight="1" x14ac:dyDescent="0.3">
      <c r="A256" s="44" t="e">
        <f t="shared" si="3"/>
        <v>#VALUE!</v>
      </c>
      <c r="B256" s="8" t="str">
        <f>CONCATENATE(Employees[[#This Row],[Lastname]]," ",Employees[[#This Row],[Firstname]], " ",LEFT(Employees[[#This Row],[Middlename]],1),IF(ISBLANK(Employees[[#This Row],[Middlename]])," ","."))</f>
        <v xml:space="preserve">ESMAEL EMRAN  </v>
      </c>
      <c r="C256" s="8" t="s">
        <v>1503</v>
      </c>
      <c r="D256" s="8" t="s">
        <v>1504</v>
      </c>
      <c r="E256" s="8"/>
      <c r="F256" s="8" t="s">
        <v>1294</v>
      </c>
      <c r="G256" s="18" t="s">
        <v>1294</v>
      </c>
      <c r="H256" s="8" t="s">
        <v>290</v>
      </c>
      <c r="I256" s="8" t="b">
        <f>COUNTIF(Employees[Employee Name],Employees[[#This Row],[Employee Name]])&gt;1</f>
        <v>0</v>
      </c>
    </row>
    <row r="257" spans="1:9" ht="30" hidden="1" customHeight="1" x14ac:dyDescent="0.3">
      <c r="A257" s="44" t="e">
        <f t="shared" si="3"/>
        <v>#VALUE!</v>
      </c>
      <c r="B257" s="8" t="str">
        <f>CONCATENATE(Employees[[#This Row],[Lastname]]," ",Employees[[#This Row],[Firstname]], " ",LEFT(Employees[[#This Row],[Middlename]],1),IF(ISBLANK(Employees[[#This Row],[Middlename]])," ","."))</f>
        <v>ESPINOSA RUBY ANN V.</v>
      </c>
      <c r="C257" s="8" t="s">
        <v>1505</v>
      </c>
      <c r="D257" s="8" t="s">
        <v>1506</v>
      </c>
      <c r="E257" s="8" t="s">
        <v>725</v>
      </c>
      <c r="F257" s="8" t="s">
        <v>1294</v>
      </c>
      <c r="G257" s="18" t="s">
        <v>1294</v>
      </c>
      <c r="H257" s="8" t="s">
        <v>97</v>
      </c>
      <c r="I257" s="8" t="b">
        <f>COUNTIF(Employees[Employee Name],Employees[[#This Row],[Employee Name]])&gt;1</f>
        <v>0</v>
      </c>
    </row>
    <row r="258" spans="1:9" ht="30" hidden="1" customHeight="1" x14ac:dyDescent="0.3">
      <c r="A258" s="44" t="e">
        <f t="shared" si="3"/>
        <v>#VALUE!</v>
      </c>
      <c r="B258" s="8" t="str">
        <f>CONCATENATE(Employees[[#This Row],[Lastname]]," ",Employees[[#This Row],[Firstname]], " ",LEFT(Employees[[#This Row],[Middlename]],1),IF(ISBLANK(Employees[[#This Row],[Middlename]])," ","."))</f>
        <v>ESPIRITU RONALD M.</v>
      </c>
      <c r="C258" s="8" t="s">
        <v>624</v>
      </c>
      <c r="D258" s="8" t="s">
        <v>625</v>
      </c>
      <c r="E258" s="8" t="s">
        <v>84</v>
      </c>
      <c r="F258" s="8" t="s">
        <v>125</v>
      </c>
      <c r="G258" s="18" t="s">
        <v>2007</v>
      </c>
      <c r="H258" s="8" t="s">
        <v>103</v>
      </c>
      <c r="I258" s="8" t="b">
        <f>COUNTIF(Employees[Employee Name],Employees[[#This Row],[Employee Name]])&gt;1</f>
        <v>0</v>
      </c>
    </row>
    <row r="259" spans="1:9" ht="30" hidden="1" customHeight="1" x14ac:dyDescent="0.3">
      <c r="A259" s="44" t="e">
        <f t="shared" si="3"/>
        <v>#VALUE!</v>
      </c>
      <c r="B259" s="8" t="str">
        <f>CONCATENATE(Employees[[#This Row],[Lastname]]," ",Employees[[#This Row],[Firstname]], " ",LEFT(Employees[[#This Row],[Middlename]],1),IF(ISBLANK(Employees[[#This Row],[Middlename]])," ","."))</f>
        <v>ESTABILLO JUSTINE CARL G.</v>
      </c>
      <c r="C259" s="8" t="s">
        <v>1410</v>
      </c>
      <c r="D259" s="8" t="s">
        <v>1507</v>
      </c>
      <c r="E259" s="8" t="s">
        <v>1508</v>
      </c>
      <c r="F259" s="8" t="s">
        <v>1711</v>
      </c>
      <c r="G259" s="18" t="s">
        <v>1711</v>
      </c>
      <c r="H259" s="8" t="s">
        <v>135</v>
      </c>
      <c r="I259" s="8" t="b">
        <f>COUNTIF(Employees[Employee Name],Employees[[#This Row],[Employee Name]])&gt;1</f>
        <v>0</v>
      </c>
    </row>
    <row r="260" spans="1:9" ht="30" hidden="1" customHeight="1" x14ac:dyDescent="0.3">
      <c r="A260" s="44" t="e">
        <f t="shared" si="3"/>
        <v>#VALUE!</v>
      </c>
      <c r="B260" s="8" t="str">
        <f>CONCATENATE(Employees[[#This Row],[Lastname]]," ",Employees[[#This Row],[Firstname]], " ",LEFT(Employees[[#This Row],[Middlename]],1),IF(ISBLANK(Employees[[#This Row],[Middlename]])," ","."))</f>
        <v>ESTALE JOCELYN M.</v>
      </c>
      <c r="C260" s="8" t="s">
        <v>1509</v>
      </c>
      <c r="D260" s="8" t="s">
        <v>1510</v>
      </c>
      <c r="E260" s="8" t="s">
        <v>132</v>
      </c>
      <c r="F260" s="8" t="s">
        <v>1294</v>
      </c>
      <c r="G260" s="18" t="s">
        <v>1294</v>
      </c>
      <c r="H260" s="8" t="s">
        <v>1714</v>
      </c>
      <c r="I260" s="8" t="b">
        <f>COUNTIF(Employees[Employee Name],Employees[[#This Row],[Employee Name]])&gt;1</f>
        <v>0</v>
      </c>
    </row>
    <row r="261" spans="1:9" ht="30" hidden="1" customHeight="1" x14ac:dyDescent="0.3">
      <c r="A261" s="44" t="e">
        <f t="shared" si="3"/>
        <v>#VALUE!</v>
      </c>
      <c r="B261" s="8" t="str">
        <f>CONCATENATE(Employees[[#This Row],[Lastname]]," ",Employees[[#This Row],[Firstname]], " ",LEFT(Employees[[#This Row],[Middlename]],1),IF(ISBLANK(Employees[[#This Row],[Middlename]])," ","."))</f>
        <v>ESTIEBER ARISTOTLE B.</v>
      </c>
      <c r="C261" s="8" t="s">
        <v>1511</v>
      </c>
      <c r="D261" s="8" t="s">
        <v>1512</v>
      </c>
      <c r="E261" s="8" t="s">
        <v>145</v>
      </c>
      <c r="F261" s="8" t="s">
        <v>1294</v>
      </c>
      <c r="G261" s="18" t="s">
        <v>1294</v>
      </c>
      <c r="H261" s="8" t="s">
        <v>290</v>
      </c>
      <c r="I261" s="8" t="b">
        <f>COUNTIF(Employees[Employee Name],Employees[[#This Row],[Employee Name]])&gt;1</f>
        <v>0</v>
      </c>
    </row>
    <row r="262" spans="1:9" ht="30" hidden="1" customHeight="1" x14ac:dyDescent="0.3">
      <c r="A262" s="44" t="e">
        <f t="shared" ref="A262:A325" si="4">A261+1</f>
        <v>#VALUE!</v>
      </c>
      <c r="B262" s="8" t="str">
        <f>CONCATENATE(Employees[[#This Row],[Lastname]]," ",Employees[[#This Row],[Firstname]], " ",LEFT(Employees[[#This Row],[Middlename]],1),IF(ISBLANK(Employees[[#This Row],[Middlename]])," ","."))</f>
        <v>ESTIGOY BEVERLY ANNE P.</v>
      </c>
      <c r="C262" s="8" t="s">
        <v>385</v>
      </c>
      <c r="D262" s="8" t="s">
        <v>386</v>
      </c>
      <c r="E262" s="8" t="s">
        <v>124</v>
      </c>
      <c r="F262" s="8" t="s">
        <v>96</v>
      </c>
      <c r="G262" s="8" t="s">
        <v>2007</v>
      </c>
      <c r="H262" s="8" t="s">
        <v>97</v>
      </c>
      <c r="I262" s="8" t="b">
        <f>COUNTIF(Employees[Employee Name],Employees[[#This Row],[Employee Name]])&gt;1</f>
        <v>0</v>
      </c>
    </row>
    <row r="263" spans="1:9" ht="30" hidden="1" customHeight="1" x14ac:dyDescent="0.3">
      <c r="A263" s="44" t="e">
        <f t="shared" si="4"/>
        <v>#VALUE!</v>
      </c>
      <c r="B263" s="8" t="str">
        <f>CONCATENATE(Employees[[#This Row],[Lastname]]," ",Employees[[#This Row],[Firstname]], " ",LEFT(Employees[[#This Row],[Middlename]],1),IF(ISBLANK(Employees[[#This Row],[Middlename]])," ","."))</f>
        <v>ESTOLE JOCELYN D.</v>
      </c>
      <c r="C263" s="8" t="s">
        <v>1513</v>
      </c>
      <c r="D263" s="8" t="s">
        <v>1510</v>
      </c>
      <c r="E263" s="8" t="s">
        <v>119</v>
      </c>
      <c r="F263" s="8" t="s">
        <v>1294</v>
      </c>
      <c r="G263" s="18" t="s">
        <v>1294</v>
      </c>
      <c r="H263" s="8" t="s">
        <v>368</v>
      </c>
      <c r="I263" s="8" t="b">
        <f>COUNTIF(Employees[Employee Name],Employees[[#This Row],[Employee Name]])&gt;1</f>
        <v>0</v>
      </c>
    </row>
    <row r="264" spans="1:9" ht="30" hidden="1" customHeight="1" x14ac:dyDescent="0.3">
      <c r="A264" s="44" t="e">
        <f t="shared" si="4"/>
        <v>#VALUE!</v>
      </c>
      <c r="B264" s="8" t="str">
        <f>CONCATENATE(Employees[[#This Row],[Lastname]]," ",Employees[[#This Row],[Firstname]], " ",LEFT(Employees[[#This Row],[Middlename]],1),IF(ISBLANK(Employees[[#This Row],[Middlename]])," ","."))</f>
        <v>ESTRANGCO MERCY U.</v>
      </c>
      <c r="C264" s="8" t="s">
        <v>594</v>
      </c>
      <c r="D264" s="8" t="s">
        <v>595</v>
      </c>
      <c r="E264" s="8" t="s">
        <v>596</v>
      </c>
      <c r="F264" s="8" t="s">
        <v>198</v>
      </c>
      <c r="G264" s="18" t="s">
        <v>2007</v>
      </c>
      <c r="H264" s="8" t="s">
        <v>592</v>
      </c>
      <c r="I264" s="8" t="b">
        <f>COUNTIF(Employees[Employee Name],Employees[[#This Row],[Employee Name]])&gt;1</f>
        <v>0</v>
      </c>
    </row>
    <row r="265" spans="1:9" ht="30" hidden="1" customHeight="1" x14ac:dyDescent="0.3">
      <c r="A265" s="44" t="e">
        <f t="shared" si="4"/>
        <v>#VALUE!</v>
      </c>
      <c r="B265" s="8" t="str">
        <f>CONCATENATE(Employees[[#This Row],[Lastname]]," ",Employees[[#This Row],[Firstname]], " ",LEFT(Employees[[#This Row],[Middlename]],1),IF(ISBLANK(Employees[[#This Row],[Middlename]])," ","."))</f>
        <v>EVANGELISTA NORENA S.</v>
      </c>
      <c r="C265" s="8" t="s">
        <v>767</v>
      </c>
      <c r="D265" s="8" t="s">
        <v>768</v>
      </c>
      <c r="E265" s="8" t="s">
        <v>161</v>
      </c>
      <c r="F265" s="8" t="s">
        <v>769</v>
      </c>
      <c r="G265" s="18" t="s">
        <v>2007</v>
      </c>
      <c r="H265" s="8" t="s">
        <v>103</v>
      </c>
      <c r="I265" s="8" t="b">
        <f>COUNTIF(Employees[Employee Name],Employees[[#This Row],[Employee Name]])&gt;1</f>
        <v>0</v>
      </c>
    </row>
    <row r="266" spans="1:9" ht="30" hidden="1" customHeight="1" x14ac:dyDescent="0.3">
      <c r="A266" s="44" t="e">
        <f t="shared" si="4"/>
        <v>#VALUE!</v>
      </c>
      <c r="B266" s="8" t="str">
        <f>CONCATENATE(Employees[[#This Row],[Lastname]]," ",Employees[[#This Row],[Firstname]], " ",LEFT(Employees[[#This Row],[Middlename]],1),IF(ISBLANK(Employees[[#This Row],[Middlename]])," ","."))</f>
        <v>FELICIDARIO PAMELA C.</v>
      </c>
      <c r="C266" s="8" t="s">
        <v>1266</v>
      </c>
      <c r="D266" s="8" t="s">
        <v>1267</v>
      </c>
      <c r="E266" s="8" t="s">
        <v>1268</v>
      </c>
      <c r="F266" s="8" t="s">
        <v>125</v>
      </c>
      <c r="G266" s="18" t="s">
        <v>2007</v>
      </c>
      <c r="H266" s="8" t="s">
        <v>1201</v>
      </c>
      <c r="I266" s="8" t="b">
        <f>COUNTIF(Employees[Employee Name],Employees[[#This Row],[Employee Name]])&gt;1</f>
        <v>0</v>
      </c>
    </row>
    <row r="267" spans="1:9" ht="30" hidden="1" customHeight="1" x14ac:dyDescent="0.3">
      <c r="A267" s="44" t="e">
        <f t="shared" si="4"/>
        <v>#VALUE!</v>
      </c>
      <c r="B267" s="8" t="str">
        <f>CONCATENATE(Employees[[#This Row],[Lastname]]," ",Employees[[#This Row],[Firstname]], " ",LEFT(Employees[[#This Row],[Middlename]],1),IF(ISBLANK(Employees[[#This Row],[Middlename]])," ","."))</f>
        <v>FELLO VIRGILIO O.</v>
      </c>
      <c r="C267" s="8" t="s">
        <v>1132</v>
      </c>
      <c r="D267" s="8" t="s">
        <v>1133</v>
      </c>
      <c r="E267" s="8" t="s">
        <v>583</v>
      </c>
      <c r="F267" s="8" t="s">
        <v>1294</v>
      </c>
      <c r="G267" s="18" t="s">
        <v>1294</v>
      </c>
      <c r="H267" s="8" t="s">
        <v>199</v>
      </c>
      <c r="I267" s="8" t="b">
        <f>COUNTIF(Employees[Employee Name],Employees[[#This Row],[Employee Name]])&gt;1</f>
        <v>0</v>
      </c>
    </row>
    <row r="268" spans="1:9" ht="30" customHeight="1" x14ac:dyDescent="0.3">
      <c r="A268" s="44" t="e">
        <f t="shared" si="4"/>
        <v>#VALUE!</v>
      </c>
      <c r="B268" s="8" t="str">
        <f>CONCATENATE(Employees[[#This Row],[Lastname]]," ",Employees[[#This Row],[Firstname]], " ",LEFT(Employees[[#This Row],[Middlename]],1),IF(ISBLANK(Employees[[#This Row],[Middlename]])," ","."))</f>
        <v>FERMA AMELITA V.</v>
      </c>
      <c r="C268" s="8" t="s">
        <v>432</v>
      </c>
      <c r="D268" s="8" t="s">
        <v>773</v>
      </c>
      <c r="E268" s="8" t="s">
        <v>725</v>
      </c>
      <c r="F268" s="18" t="s">
        <v>2014</v>
      </c>
      <c r="G268" s="18" t="s">
        <v>2007</v>
      </c>
      <c r="H268" s="18" t="s">
        <v>1068</v>
      </c>
      <c r="I268" s="8" t="b">
        <f>COUNTIF(Employees[Employee Name],Employees[[#This Row],[Employee Name]])&gt;1</f>
        <v>0</v>
      </c>
    </row>
    <row r="269" spans="1:9" ht="30" customHeight="1" x14ac:dyDescent="0.3">
      <c r="A269" s="44" t="e">
        <f t="shared" si="4"/>
        <v>#VALUE!</v>
      </c>
      <c r="B269" s="8" t="str">
        <f>CONCATENATE(Employees[[#This Row],[Lastname]]," ",Employees[[#This Row],[Firstname]], " ",LEFT(Employees[[#This Row],[Middlename]],1),IF(ISBLANK(Employees[[#This Row],[Middlename]])," ","."))</f>
        <v>FERMA ARCELI C.</v>
      </c>
      <c r="C269" s="8" t="s">
        <v>432</v>
      </c>
      <c r="D269" s="8" t="s">
        <v>433</v>
      </c>
      <c r="E269" s="8" t="s">
        <v>134</v>
      </c>
      <c r="F269" s="8" t="s">
        <v>125</v>
      </c>
      <c r="G269" s="18" t="s">
        <v>2007</v>
      </c>
      <c r="H269" s="8" t="s">
        <v>333</v>
      </c>
      <c r="I269" s="8" t="b">
        <f>COUNTIF(Employees[Employee Name],Employees[[#This Row],[Employee Name]])&gt;1</f>
        <v>0</v>
      </c>
    </row>
    <row r="270" spans="1:9" ht="30" customHeight="1" x14ac:dyDescent="0.3">
      <c r="A270" s="44" t="e">
        <f t="shared" si="4"/>
        <v>#VALUE!</v>
      </c>
      <c r="B270" s="8" t="str">
        <f>CONCATENATE(Employees[[#This Row],[Lastname]]," ",Employees[[#This Row],[Firstname]], " ",LEFT(Employees[[#This Row],[Middlename]],1),IF(ISBLANK(Employees[[#This Row],[Middlename]])," ","."))</f>
        <v>FERMA ELIZA C.</v>
      </c>
      <c r="C270" s="18" t="s">
        <v>432</v>
      </c>
      <c r="D270" s="18" t="s">
        <v>2148</v>
      </c>
      <c r="E270" s="18" t="s">
        <v>134</v>
      </c>
      <c r="F270" s="18" t="s">
        <v>2149</v>
      </c>
      <c r="G270" s="8"/>
      <c r="H270" s="18" t="s">
        <v>2150</v>
      </c>
      <c r="I270" s="8" t="b">
        <f>COUNTIF(Employees[Employee Name],Employees[[#This Row],[Employee Name]])&gt;1</f>
        <v>0</v>
      </c>
    </row>
    <row r="271" spans="1:9" ht="30" customHeight="1" x14ac:dyDescent="0.3">
      <c r="A271" s="44" t="e">
        <f t="shared" si="4"/>
        <v>#VALUE!</v>
      </c>
      <c r="B271" s="8" t="str">
        <f>CONCATENATE(Employees[[#This Row],[Lastname]]," ",Employees[[#This Row],[Firstname]], " ",LEFT(Employees[[#This Row],[Middlename]],1),IF(ISBLANK(Employees[[#This Row],[Middlename]])," ","."))</f>
        <v>FERMA ERIC N.</v>
      </c>
      <c r="C271" s="8" t="s">
        <v>432</v>
      </c>
      <c r="D271" s="8" t="s">
        <v>1514</v>
      </c>
      <c r="E271" s="8" t="s">
        <v>1515</v>
      </c>
      <c r="F271" s="8" t="s">
        <v>1294</v>
      </c>
      <c r="G271" s="18" t="s">
        <v>1294</v>
      </c>
      <c r="H271" s="8" t="s">
        <v>209</v>
      </c>
      <c r="I271" s="8" t="b">
        <f>COUNTIF(Employees[Employee Name],Employees[[#This Row],[Employee Name]])&gt;1</f>
        <v>0</v>
      </c>
    </row>
    <row r="272" spans="1:9" ht="30" customHeight="1" x14ac:dyDescent="0.3">
      <c r="A272" s="44" t="e">
        <f t="shared" si="4"/>
        <v>#VALUE!</v>
      </c>
      <c r="B272" s="8" t="str">
        <f>CONCATENATE(Employees[[#This Row],[Lastname]]," ",Employees[[#This Row],[Firstname]], " ",LEFT(Employees[[#This Row],[Middlename]],1),IF(ISBLANK(Employees[[#This Row],[Middlename]])," ","."))</f>
        <v>FERMA ETHEL GRACE N.</v>
      </c>
      <c r="C272" s="8" t="s">
        <v>432</v>
      </c>
      <c r="D272" s="8" t="s">
        <v>1516</v>
      </c>
      <c r="E272" s="8" t="s">
        <v>1517</v>
      </c>
      <c r="F272" s="8" t="s">
        <v>1294</v>
      </c>
      <c r="G272" s="18" t="s">
        <v>1294</v>
      </c>
      <c r="H272" s="8" t="s">
        <v>97</v>
      </c>
      <c r="I272" s="8" t="b">
        <f>COUNTIF(Employees[Employee Name],Employees[[#This Row],[Employee Name]])&gt;1</f>
        <v>0</v>
      </c>
    </row>
    <row r="273" spans="1:9" ht="30" customHeight="1" x14ac:dyDescent="0.3">
      <c r="A273" s="44" t="e">
        <f t="shared" si="4"/>
        <v>#VALUE!</v>
      </c>
      <c r="B273" s="8" t="str">
        <f>CONCATENATE(Employees[[#This Row],[Lastname]]," ",Employees[[#This Row],[Firstname]], " ",LEFT(Employees[[#This Row],[Middlename]],1),IF(ISBLANK(Employees[[#This Row],[Middlename]])," ","."))</f>
        <v>FERMA JOSEFA O.</v>
      </c>
      <c r="C273" s="8" t="s">
        <v>432</v>
      </c>
      <c r="D273" s="8" t="s">
        <v>1099</v>
      </c>
      <c r="E273" s="8" t="s">
        <v>841</v>
      </c>
      <c r="F273" s="8" t="s">
        <v>870</v>
      </c>
      <c r="G273" s="18" t="s">
        <v>2007</v>
      </c>
      <c r="H273" s="18" t="s">
        <v>109</v>
      </c>
      <c r="I273" s="8" t="b">
        <f>COUNTIF(Employees[Employee Name],Employees[[#This Row],[Employee Name]])&gt;1</f>
        <v>0</v>
      </c>
    </row>
    <row r="274" spans="1:9" ht="30" customHeight="1" x14ac:dyDescent="0.3">
      <c r="A274" s="44" t="e">
        <f t="shared" si="4"/>
        <v>#VALUE!</v>
      </c>
      <c r="B274" s="8" t="str">
        <f>CONCATENATE(Employees[[#This Row],[Lastname]]," ",Employees[[#This Row],[Firstname]], " ",LEFT(Employees[[#This Row],[Middlename]],1),IF(ISBLANK(Employees[[#This Row],[Middlename]])," ","."))</f>
        <v>FERMA MARIA I.</v>
      </c>
      <c r="C274" s="8" t="s">
        <v>432</v>
      </c>
      <c r="D274" s="8" t="s">
        <v>723</v>
      </c>
      <c r="E274" s="8" t="s">
        <v>960</v>
      </c>
      <c r="F274" s="8" t="s">
        <v>125</v>
      </c>
      <c r="G274" s="18" t="s">
        <v>2007</v>
      </c>
      <c r="H274" s="8" t="s">
        <v>539</v>
      </c>
      <c r="I274" s="8" t="b">
        <f>COUNTIF(Employees[Employee Name],Employees[[#This Row],[Employee Name]])&gt;1</f>
        <v>0</v>
      </c>
    </row>
    <row r="275" spans="1:9" ht="30" customHeight="1" x14ac:dyDescent="0.3">
      <c r="A275" s="44" t="e">
        <f t="shared" si="4"/>
        <v>#VALUE!</v>
      </c>
      <c r="B275" s="8" t="str">
        <f>CONCATENATE(Employees[[#This Row],[Lastname]]," ",Employees[[#This Row],[Firstname]], " ",LEFT(Employees[[#This Row],[Middlename]],1),IF(ISBLANK(Employees[[#This Row],[Middlename]])," ","."))</f>
        <v>FERMA MARIA VICTORIA D.</v>
      </c>
      <c r="C275" s="8" t="s">
        <v>432</v>
      </c>
      <c r="D275" s="8" t="s">
        <v>575</v>
      </c>
      <c r="E275" s="8" t="s">
        <v>119</v>
      </c>
      <c r="F275" s="8" t="s">
        <v>125</v>
      </c>
      <c r="G275" s="18" t="s">
        <v>2007</v>
      </c>
      <c r="H275" s="8" t="s">
        <v>368</v>
      </c>
      <c r="I275" s="8" t="b">
        <f>COUNTIF(Employees[Employee Name],Employees[[#This Row],[Employee Name]])&gt;1</f>
        <v>0</v>
      </c>
    </row>
    <row r="276" spans="1:9" ht="30" customHeight="1" x14ac:dyDescent="0.3">
      <c r="A276" s="44" t="e">
        <f t="shared" si="4"/>
        <v>#VALUE!</v>
      </c>
      <c r="B276" s="8" t="str">
        <f>CONCATENATE(Employees[[#This Row],[Lastname]]," ",Employees[[#This Row],[Firstname]], " ",LEFT(Employees[[#This Row],[Middlename]],1),IF(ISBLANK(Employees[[#This Row],[Middlename]])," ","."))</f>
        <v xml:space="preserve">FERMA RAYMOND  </v>
      </c>
      <c r="C276" s="8" t="s">
        <v>432</v>
      </c>
      <c r="D276" s="8" t="s">
        <v>1518</v>
      </c>
      <c r="E276" s="8"/>
      <c r="F276" s="8" t="s">
        <v>1294</v>
      </c>
      <c r="G276" s="18" t="s">
        <v>1294</v>
      </c>
      <c r="H276" s="8" t="s">
        <v>290</v>
      </c>
      <c r="I276" s="8" t="b">
        <f>COUNTIF(Employees[Employee Name],Employees[[#This Row],[Employee Name]])&gt;1</f>
        <v>0</v>
      </c>
    </row>
    <row r="277" spans="1:9" ht="30" customHeight="1" x14ac:dyDescent="0.3">
      <c r="A277" s="44" t="e">
        <f t="shared" si="4"/>
        <v>#VALUE!</v>
      </c>
      <c r="B277" s="8" t="str">
        <f>CONCATENATE(Employees[[#This Row],[Lastname]]," ",Employees[[#This Row],[Firstname]], " ",LEFT(Employees[[#This Row],[Middlename]],1),IF(ISBLANK(Employees[[#This Row],[Middlename]])," ","."))</f>
        <v xml:space="preserve">FERMA ROMEO  </v>
      </c>
      <c r="C277" s="8" t="s">
        <v>432</v>
      </c>
      <c r="D277" s="8" t="s">
        <v>795</v>
      </c>
      <c r="E277" s="8"/>
      <c r="F277" s="18" t="s">
        <v>125</v>
      </c>
      <c r="G277" s="18" t="s">
        <v>2007</v>
      </c>
      <c r="H277" s="8" t="s">
        <v>290</v>
      </c>
      <c r="I277" s="8" t="b">
        <f>COUNTIF(Employees[Employee Name],Employees[[#This Row],[Employee Name]])&gt;1</f>
        <v>0</v>
      </c>
    </row>
    <row r="278" spans="1:9" ht="30" hidden="1" customHeight="1" x14ac:dyDescent="0.3">
      <c r="A278" s="44" t="e">
        <f t="shared" si="4"/>
        <v>#VALUE!</v>
      </c>
      <c r="B278" s="8" t="str">
        <f>CONCATENATE(Employees[[#This Row],[Lastname]]," ",Employees[[#This Row],[Firstname]], " ",LEFT(Employees[[#This Row],[Middlename]],1),IF(ISBLANK(Employees[[#This Row],[Middlename]])," ","."))</f>
        <v>FERNANDEZ MILAGROS C.</v>
      </c>
      <c r="C278" s="8" t="s">
        <v>787</v>
      </c>
      <c r="D278" s="8" t="s">
        <v>1080</v>
      </c>
      <c r="E278" s="8" t="s">
        <v>654</v>
      </c>
      <c r="F278" s="8" t="s">
        <v>198</v>
      </c>
      <c r="G278" s="18" t="s">
        <v>2007</v>
      </c>
      <c r="H278" s="8" t="s">
        <v>103</v>
      </c>
      <c r="I278" s="8" t="b">
        <f>COUNTIF(Employees[Employee Name],Employees[[#This Row],[Employee Name]])&gt;1</f>
        <v>0</v>
      </c>
    </row>
    <row r="279" spans="1:9" ht="30" hidden="1" customHeight="1" x14ac:dyDescent="0.3">
      <c r="A279" s="44" t="e">
        <f t="shared" si="4"/>
        <v>#VALUE!</v>
      </c>
      <c r="B279" s="8" t="str">
        <f>CONCATENATE(Employees[[#This Row],[Lastname]]," ",Employees[[#This Row],[Firstname]], " ",LEFT(Employees[[#This Row],[Middlename]],1),IF(ISBLANK(Employees[[#This Row],[Middlename]])," ","."))</f>
        <v xml:space="preserve">FLAVIER ADORACION  </v>
      </c>
      <c r="C279" s="8" t="s">
        <v>476</v>
      </c>
      <c r="D279" s="8" t="s">
        <v>477</v>
      </c>
      <c r="E279" s="8"/>
      <c r="F279" s="8" t="s">
        <v>478</v>
      </c>
      <c r="G279" s="18" t="s">
        <v>2007</v>
      </c>
      <c r="H279" s="8" t="s">
        <v>109</v>
      </c>
      <c r="I279" s="8" t="b">
        <f>COUNTIF(Employees[Employee Name],Employees[[#This Row],[Employee Name]])&gt;1</f>
        <v>0</v>
      </c>
    </row>
    <row r="280" spans="1:9" ht="30" hidden="1" customHeight="1" x14ac:dyDescent="0.3">
      <c r="A280" s="44" t="e">
        <f t="shared" si="4"/>
        <v>#VALUE!</v>
      </c>
      <c r="B280" s="8" t="str">
        <f>CONCATENATE(Employees[[#This Row],[Lastname]]," ",Employees[[#This Row],[Firstname]], " ",LEFT(Employees[[#This Row],[Middlename]],1),IF(ISBLANK(Employees[[#This Row],[Middlename]])," ","."))</f>
        <v xml:space="preserve">FLORES EDERLYN  </v>
      </c>
      <c r="C280" s="8" t="s">
        <v>1519</v>
      </c>
      <c r="D280" s="8" t="s">
        <v>1520</v>
      </c>
      <c r="E280" s="8"/>
      <c r="F280" s="8" t="s">
        <v>1294</v>
      </c>
      <c r="G280" s="18" t="s">
        <v>1294</v>
      </c>
      <c r="H280" s="8" t="s">
        <v>290</v>
      </c>
      <c r="I280" s="8" t="b">
        <f>COUNTIF(Employees[Employee Name],Employees[[#This Row],[Employee Name]])&gt;1</f>
        <v>0</v>
      </c>
    </row>
    <row r="281" spans="1:9" ht="30" hidden="1" customHeight="1" x14ac:dyDescent="0.3">
      <c r="A281" s="44" t="e">
        <f t="shared" si="4"/>
        <v>#VALUE!</v>
      </c>
      <c r="B281" s="8" t="str">
        <f>CONCATENATE(Employees[[#This Row],[Lastname]]," ",Employees[[#This Row],[Firstname]], " ",LEFT(Employees[[#This Row],[Middlename]],1),IF(ISBLANK(Employees[[#This Row],[Middlename]])," ","."))</f>
        <v>FLORES MARIA PATRICIA NICOLE C.</v>
      </c>
      <c r="C281" s="8" t="s">
        <v>1519</v>
      </c>
      <c r="D281" s="8" t="s">
        <v>1521</v>
      </c>
      <c r="E281" s="8" t="s">
        <v>1522</v>
      </c>
      <c r="F281" s="8" t="s">
        <v>1294</v>
      </c>
      <c r="G281" s="18" t="s">
        <v>1294</v>
      </c>
      <c r="H281" s="8" t="s">
        <v>97</v>
      </c>
      <c r="I281" s="8" t="b">
        <f>COUNTIF(Employees[Employee Name],Employees[[#This Row],[Employee Name]])&gt;1</f>
        <v>0</v>
      </c>
    </row>
    <row r="282" spans="1:9" ht="30" hidden="1" customHeight="1" x14ac:dyDescent="0.3">
      <c r="A282" s="44" t="e">
        <f t="shared" si="4"/>
        <v>#VALUE!</v>
      </c>
      <c r="B282" s="8" t="str">
        <f>CONCATENATE(Employees[[#This Row],[Lastname]]," ",Employees[[#This Row],[Firstname]], " ",LEFT(Employees[[#This Row],[Middlename]],1),IF(ISBLANK(Employees[[#This Row],[Middlename]])," ","."))</f>
        <v xml:space="preserve">FLORES RICHARD  </v>
      </c>
      <c r="C282" s="8" t="s">
        <v>1519</v>
      </c>
      <c r="D282" s="8" t="s">
        <v>1380</v>
      </c>
      <c r="E282" s="8"/>
      <c r="F282" s="8" t="s">
        <v>1294</v>
      </c>
      <c r="G282" s="18" t="s">
        <v>1294</v>
      </c>
      <c r="H282" s="8" t="s">
        <v>290</v>
      </c>
      <c r="I282" s="8" t="b">
        <f>COUNTIF(Employees[Employee Name],Employees[[#This Row],[Employee Name]])&gt;1</f>
        <v>0</v>
      </c>
    </row>
    <row r="283" spans="1:9" ht="30" hidden="1" customHeight="1" x14ac:dyDescent="0.3">
      <c r="A283" s="44" t="e">
        <f t="shared" si="4"/>
        <v>#VALUE!</v>
      </c>
      <c r="B283" s="8" t="str">
        <f>CONCATENATE(Employees[[#This Row],[Lastname]]," ",Employees[[#This Row],[Firstname]], " ",LEFT(Employees[[#This Row],[Middlename]],1),IF(ISBLANK(Employees[[#This Row],[Middlename]])," ","."))</f>
        <v>FRONDOZO AILEEN D.</v>
      </c>
      <c r="C283" s="8" t="s">
        <v>1523</v>
      </c>
      <c r="D283" s="8" t="s">
        <v>118</v>
      </c>
      <c r="E283" s="8" t="s">
        <v>119</v>
      </c>
      <c r="F283" s="8" t="s">
        <v>1294</v>
      </c>
      <c r="G283" s="18" t="s">
        <v>1294</v>
      </c>
      <c r="H283" s="8" t="s">
        <v>438</v>
      </c>
      <c r="I283" s="8" t="b">
        <f>COUNTIF(Employees[Employee Name],Employees[[#This Row],[Employee Name]])&gt;1</f>
        <v>0</v>
      </c>
    </row>
    <row r="284" spans="1:9" ht="30" hidden="1" customHeight="1" x14ac:dyDescent="0.3">
      <c r="A284" s="44" t="e">
        <f t="shared" si="4"/>
        <v>#VALUE!</v>
      </c>
      <c r="B284" s="8" t="str">
        <f>CONCATENATE(Employees[[#This Row],[Lastname]]," ",Employees[[#This Row],[Firstname]], " ",LEFT(Employees[[#This Row],[Middlename]],1),IF(ISBLANK(Employees[[#This Row],[Middlename]])," ","."))</f>
        <v>GABEJA MHAR G.</v>
      </c>
      <c r="C284" s="8" t="s">
        <v>604</v>
      </c>
      <c r="D284" s="8" t="s">
        <v>605</v>
      </c>
      <c r="E284" s="8" t="s">
        <v>166</v>
      </c>
      <c r="F284" s="8" t="s">
        <v>606</v>
      </c>
      <c r="G284" s="18" t="s">
        <v>2007</v>
      </c>
      <c r="H284" s="8" t="s">
        <v>592</v>
      </c>
      <c r="I284" s="8" t="b">
        <f>COUNTIF(Employees[Employee Name],Employees[[#This Row],[Employee Name]])&gt;1</f>
        <v>0</v>
      </c>
    </row>
    <row r="285" spans="1:9" ht="30" hidden="1" customHeight="1" x14ac:dyDescent="0.3">
      <c r="A285" s="44" t="e">
        <f t="shared" si="4"/>
        <v>#VALUE!</v>
      </c>
      <c r="B285" s="8" t="str">
        <f>CONCATENATE(Employees[[#This Row],[Lastname]]," ",Employees[[#This Row],[Firstname]], " ",LEFT(Employees[[#This Row],[Middlename]],1),IF(ISBLANK(Employees[[#This Row],[Middlename]])," ","."))</f>
        <v>GALANG JULIET B.</v>
      </c>
      <c r="C285" s="8" t="s">
        <v>936</v>
      </c>
      <c r="D285" s="8" t="s">
        <v>937</v>
      </c>
      <c r="E285" s="8" t="s">
        <v>938</v>
      </c>
      <c r="F285" s="8" t="s">
        <v>2009</v>
      </c>
      <c r="G285" s="18" t="s">
        <v>2008</v>
      </c>
      <c r="H285" s="8" t="s">
        <v>359</v>
      </c>
      <c r="I285" s="8" t="b">
        <f>COUNTIF(Employees[Employee Name],Employees[[#This Row],[Employee Name]])&gt;1</f>
        <v>0</v>
      </c>
    </row>
    <row r="286" spans="1:9" ht="30" hidden="1" customHeight="1" x14ac:dyDescent="0.3">
      <c r="A286" s="44" t="e">
        <f t="shared" si="4"/>
        <v>#VALUE!</v>
      </c>
      <c r="B286" s="8" t="str">
        <f>CONCATENATE(Employees[[#This Row],[Lastname]]," ",Employees[[#This Row],[Firstname]], " ",LEFT(Employees[[#This Row],[Middlename]],1),IF(ISBLANK(Employees[[#This Row],[Middlename]])," ","."))</f>
        <v>GALARDE DELFIN A.</v>
      </c>
      <c r="C286" s="8" t="s">
        <v>1524</v>
      </c>
      <c r="D286" s="8" t="s">
        <v>1525</v>
      </c>
      <c r="E286" s="8" t="s">
        <v>88</v>
      </c>
      <c r="F286" s="8" t="s">
        <v>1294</v>
      </c>
      <c r="G286" s="18" t="s">
        <v>1294</v>
      </c>
      <c r="H286" s="8" t="s">
        <v>1725</v>
      </c>
      <c r="I286" s="8" t="b">
        <f>COUNTIF(Employees[Employee Name],Employees[[#This Row],[Employee Name]])&gt;1</f>
        <v>0</v>
      </c>
    </row>
    <row r="287" spans="1:9" ht="30" hidden="1" customHeight="1" x14ac:dyDescent="0.3">
      <c r="A287" s="44" t="e">
        <f t="shared" si="4"/>
        <v>#VALUE!</v>
      </c>
      <c r="B287" s="8" t="str">
        <f>CONCATENATE(Employees[[#This Row],[Lastname]]," ",Employees[[#This Row],[Firstname]], " ",LEFT(Employees[[#This Row],[Middlename]],1),IF(ISBLANK(Employees[[#This Row],[Middlename]])," ","."))</f>
        <v>GARCIA HAIZEL M.</v>
      </c>
      <c r="C287" s="8" t="s">
        <v>365</v>
      </c>
      <c r="D287" s="8" t="s">
        <v>366</v>
      </c>
      <c r="E287" s="8" t="s">
        <v>809</v>
      </c>
      <c r="F287" s="8" t="s">
        <v>367</v>
      </c>
      <c r="G287" s="18" t="s">
        <v>2007</v>
      </c>
      <c r="H287" s="8" t="s">
        <v>368</v>
      </c>
      <c r="I287" s="8" t="b">
        <f>COUNTIF(Employees[Employee Name],Employees[[#This Row],[Employee Name]])&gt;1</f>
        <v>0</v>
      </c>
    </row>
    <row r="288" spans="1:9" ht="30" hidden="1" customHeight="1" x14ac:dyDescent="0.3">
      <c r="A288" s="44" t="e">
        <f t="shared" si="4"/>
        <v>#VALUE!</v>
      </c>
      <c r="B288" s="8" t="str">
        <f>CONCATENATE(Employees[[#This Row],[Lastname]]," ",Employees[[#This Row],[Firstname]], " ",LEFT(Employees[[#This Row],[Middlename]],1),IF(ISBLANK(Employees[[#This Row],[Middlename]])," ","."))</f>
        <v>GARCIA JOAN B.</v>
      </c>
      <c r="C288" s="8" t="s">
        <v>365</v>
      </c>
      <c r="D288" s="8" t="s">
        <v>1526</v>
      </c>
      <c r="E288" s="8" t="s">
        <v>187</v>
      </c>
      <c r="F288" s="8" t="s">
        <v>1294</v>
      </c>
      <c r="G288" s="18" t="s">
        <v>1294</v>
      </c>
      <c r="H288" s="8" t="s">
        <v>97</v>
      </c>
      <c r="I288" s="8" t="b">
        <f>COUNTIF(Employees[Employee Name],Employees[[#This Row],[Employee Name]])&gt;1</f>
        <v>0</v>
      </c>
    </row>
    <row r="289" spans="1:9" ht="30" hidden="1" customHeight="1" x14ac:dyDescent="0.3">
      <c r="A289" s="44" t="e">
        <f t="shared" si="4"/>
        <v>#VALUE!</v>
      </c>
      <c r="B289" s="8" t="str">
        <f>CONCATENATE(Employees[[#This Row],[Lastname]]," ",Employees[[#This Row],[Firstname]], " ",LEFT(Employees[[#This Row],[Middlename]],1),IF(ISBLANK(Employees[[#This Row],[Middlename]])," ","."))</f>
        <v>GATPANDAN DOLORES J.</v>
      </c>
      <c r="C289" s="8" t="s">
        <v>218</v>
      </c>
      <c r="D289" s="8" t="s">
        <v>219</v>
      </c>
      <c r="E289" s="8" t="s">
        <v>139</v>
      </c>
      <c r="F289" s="8" t="s">
        <v>212</v>
      </c>
      <c r="G289" s="18" t="s">
        <v>2007</v>
      </c>
      <c r="H289" s="8" t="s">
        <v>213</v>
      </c>
      <c r="I289" s="8" t="b">
        <f>COUNTIF(Employees[Employee Name],Employees[[#This Row],[Employee Name]])&gt;1</f>
        <v>0</v>
      </c>
    </row>
    <row r="290" spans="1:9" ht="30" hidden="1" customHeight="1" x14ac:dyDescent="0.3">
      <c r="A290" s="44" t="e">
        <f t="shared" si="4"/>
        <v>#VALUE!</v>
      </c>
      <c r="B290" s="8" t="str">
        <f>CONCATENATE(Employees[[#This Row],[Lastname]]," ",Employees[[#This Row],[Firstname]], " ",LEFT(Employees[[#This Row],[Middlename]],1),IF(ISBLANK(Employees[[#This Row],[Middlename]])," ","."))</f>
        <v xml:space="preserve">GATPANDAN ETHEL  </v>
      </c>
      <c r="C290" s="8" t="s">
        <v>218</v>
      </c>
      <c r="D290" s="8" t="s">
        <v>1527</v>
      </c>
      <c r="E290" s="8"/>
      <c r="F290" s="8" t="s">
        <v>1294</v>
      </c>
      <c r="G290" s="18" t="s">
        <v>1294</v>
      </c>
      <c r="H290" s="8" t="s">
        <v>97</v>
      </c>
      <c r="I290" s="8" t="b">
        <f>COUNTIF(Employees[Employee Name],Employees[[#This Row],[Employee Name]])&gt;1</f>
        <v>0</v>
      </c>
    </row>
    <row r="291" spans="1:9" ht="30" hidden="1" customHeight="1" x14ac:dyDescent="0.3">
      <c r="A291" s="44" t="e">
        <f t="shared" si="4"/>
        <v>#VALUE!</v>
      </c>
      <c r="B291" s="8" t="str">
        <f>CONCATENATE(Employees[[#This Row],[Lastname]]," ",Employees[[#This Row],[Firstname]], " ",LEFT(Employees[[#This Row],[Middlename]],1),IF(ISBLANK(Employees[[#This Row],[Middlename]])," ","."))</f>
        <v>GATPANDAN MICHAEL E.</v>
      </c>
      <c r="C291" s="8" t="s">
        <v>218</v>
      </c>
      <c r="D291" s="8" t="s">
        <v>1528</v>
      </c>
      <c r="E291" s="8" t="s">
        <v>1529</v>
      </c>
      <c r="F291" s="8" t="s">
        <v>1294</v>
      </c>
      <c r="G291" s="18" t="s">
        <v>1294</v>
      </c>
      <c r="H291" s="8" t="s">
        <v>209</v>
      </c>
      <c r="I291" s="8" t="b">
        <f>COUNTIF(Employees[Employee Name],Employees[[#This Row],[Employee Name]])&gt;1</f>
        <v>0</v>
      </c>
    </row>
    <row r="292" spans="1:9" ht="30" hidden="1" customHeight="1" x14ac:dyDescent="0.3">
      <c r="A292" s="44" t="e">
        <f t="shared" si="4"/>
        <v>#VALUE!</v>
      </c>
      <c r="B292" s="8" t="str">
        <f>CONCATENATE(Employees[[#This Row],[Lastname]]," ",Employees[[#This Row],[Firstname]], " ",LEFT(Employees[[#This Row],[Middlename]],1),IF(ISBLANK(Employees[[#This Row],[Middlename]])," ","."))</f>
        <v>GATPANDAN NENITA M.</v>
      </c>
      <c r="C292" s="8" t="s">
        <v>218</v>
      </c>
      <c r="D292" s="8" t="s">
        <v>370</v>
      </c>
      <c r="E292" s="8" t="s">
        <v>84</v>
      </c>
      <c r="F292" s="8" t="s">
        <v>633</v>
      </c>
      <c r="G292" s="18" t="s">
        <v>2007</v>
      </c>
      <c r="H292" s="8" t="s">
        <v>371</v>
      </c>
      <c r="I292" s="8" t="b">
        <f>COUNTIF(Employees[Employee Name],Employees[[#This Row],[Employee Name]])&gt;1</f>
        <v>0</v>
      </c>
    </row>
    <row r="293" spans="1:9" ht="30" hidden="1" customHeight="1" x14ac:dyDescent="0.3">
      <c r="A293" s="44" t="e">
        <f t="shared" si="4"/>
        <v>#VALUE!</v>
      </c>
      <c r="B293" s="8" t="str">
        <f>CONCATENATE(Employees[[#This Row],[Lastname]]," ",Employees[[#This Row],[Firstname]], " ",LEFT(Employees[[#This Row],[Middlename]],1),IF(ISBLANK(Employees[[#This Row],[Middlename]])," ","."))</f>
        <v>GOMEZ EMMA M.</v>
      </c>
      <c r="C293" s="8" t="s">
        <v>683</v>
      </c>
      <c r="D293" s="8" t="s">
        <v>486</v>
      </c>
      <c r="E293" s="8" t="s">
        <v>84</v>
      </c>
      <c r="F293" s="8" t="s">
        <v>684</v>
      </c>
      <c r="G293" s="18" t="s">
        <v>2007</v>
      </c>
      <c r="H293" s="8" t="s">
        <v>272</v>
      </c>
      <c r="I293" s="8" t="b">
        <f>COUNTIF(Employees[Employee Name],Employees[[#This Row],[Employee Name]])&gt;1</f>
        <v>0</v>
      </c>
    </row>
    <row r="294" spans="1:9" ht="30" hidden="1" customHeight="1" x14ac:dyDescent="0.3">
      <c r="A294" s="44" t="e">
        <f t="shared" si="4"/>
        <v>#VALUE!</v>
      </c>
      <c r="B294" s="8" t="str">
        <f>CONCATENATE(Employees[[#This Row],[Lastname]]," ",Employees[[#This Row],[Firstname]], " ",LEFT(Employees[[#This Row],[Middlename]],1),IF(ISBLANK(Employees[[#This Row],[Middlename]])," ","."))</f>
        <v>GONZALES CHRISTI NERISSE E.</v>
      </c>
      <c r="C294" s="8" t="s">
        <v>859</v>
      </c>
      <c r="D294" s="8" t="s">
        <v>1530</v>
      </c>
      <c r="E294" s="8" t="s">
        <v>380</v>
      </c>
      <c r="F294" s="8" t="s">
        <v>1294</v>
      </c>
      <c r="G294" s="18" t="s">
        <v>1294</v>
      </c>
      <c r="H294" s="8" t="s">
        <v>272</v>
      </c>
      <c r="I294" s="8" t="b">
        <f>COUNTIF(Employees[Employee Name],Employees[[#This Row],[Employee Name]])&gt;1</f>
        <v>0</v>
      </c>
    </row>
    <row r="295" spans="1:9" ht="30" hidden="1" customHeight="1" x14ac:dyDescent="0.3">
      <c r="A295" s="44" t="e">
        <f t="shared" si="4"/>
        <v>#VALUE!</v>
      </c>
      <c r="B295" s="8" t="str">
        <f>CONCATENATE(Employees[[#This Row],[Lastname]]," ",Employees[[#This Row],[Firstname]], " ",LEFT(Employees[[#This Row],[Middlename]],1),IF(ISBLANK(Employees[[#This Row],[Middlename]])," ","."))</f>
        <v>GONZALES MARIO O.</v>
      </c>
      <c r="C295" s="8" t="s">
        <v>859</v>
      </c>
      <c r="D295" s="8" t="s">
        <v>598</v>
      </c>
      <c r="E295" s="8" t="s">
        <v>1531</v>
      </c>
      <c r="F295" s="8" t="s">
        <v>1294</v>
      </c>
      <c r="G295" s="18" t="s">
        <v>1294</v>
      </c>
      <c r="H295" s="8" t="s">
        <v>209</v>
      </c>
      <c r="I295" s="8" t="b">
        <f>COUNTIF(Employees[Employee Name],Employees[[#This Row],[Employee Name]])&gt;1</f>
        <v>0</v>
      </c>
    </row>
    <row r="296" spans="1:9" ht="30" hidden="1" customHeight="1" x14ac:dyDescent="0.3">
      <c r="A296" s="44" t="e">
        <f t="shared" si="4"/>
        <v>#VALUE!</v>
      </c>
      <c r="B296" s="8" t="str">
        <f>CONCATENATE(Employees[[#This Row],[Lastname]]," ",Employees[[#This Row],[Firstname]], " ",LEFT(Employees[[#This Row],[Middlename]],1),IF(ISBLANK(Employees[[#This Row],[Middlename]])," ","."))</f>
        <v>GONZALES MARY JANE D.</v>
      </c>
      <c r="C296" s="8" t="s">
        <v>859</v>
      </c>
      <c r="D296" s="8" t="s">
        <v>1501</v>
      </c>
      <c r="E296" s="8" t="s">
        <v>119</v>
      </c>
      <c r="F296" s="8" t="s">
        <v>1294</v>
      </c>
      <c r="G296" s="18" t="s">
        <v>1294</v>
      </c>
      <c r="H296" s="8" t="s">
        <v>213</v>
      </c>
      <c r="I296" s="8" t="b">
        <f>COUNTIF(Employees[Employee Name],Employees[[#This Row],[Employee Name]])&gt;1</f>
        <v>0</v>
      </c>
    </row>
    <row r="297" spans="1:9" ht="30" hidden="1" customHeight="1" x14ac:dyDescent="0.3">
      <c r="A297" s="44" t="e">
        <f t="shared" si="4"/>
        <v>#VALUE!</v>
      </c>
      <c r="B297" s="8" t="str">
        <f>CONCATENATE(Employees[[#This Row],[Lastname]]," ",Employees[[#This Row],[Firstname]], " ",LEFT(Employees[[#This Row],[Middlename]],1),IF(ISBLANK(Employees[[#This Row],[Middlename]])," ","."))</f>
        <v>GUAÑEZO MA. GINA P.</v>
      </c>
      <c r="C297" s="8" t="s">
        <v>763</v>
      </c>
      <c r="D297" s="8" t="s">
        <v>764</v>
      </c>
      <c r="E297" s="8" t="s">
        <v>124</v>
      </c>
      <c r="F297" s="8" t="s">
        <v>392</v>
      </c>
      <c r="G297" s="8" t="s">
        <v>2007</v>
      </c>
      <c r="H297" s="8" t="s">
        <v>103</v>
      </c>
      <c r="I297" s="8" t="b">
        <f>COUNTIF(Employees[Employee Name],Employees[[#This Row],[Employee Name]])&gt;1</f>
        <v>0</v>
      </c>
    </row>
    <row r="298" spans="1:9" ht="30" hidden="1" customHeight="1" x14ac:dyDescent="0.3">
      <c r="A298" s="44" t="e">
        <f t="shared" si="4"/>
        <v>#VALUE!</v>
      </c>
      <c r="B298" s="8" t="str">
        <f>CONCATENATE(Employees[[#This Row],[Lastname]]," ",Employees[[#This Row],[Firstname]], " ",LEFT(Employees[[#This Row],[Middlename]],1),IF(ISBLANK(Employees[[#This Row],[Middlename]])," ","."))</f>
        <v>GUAÑEZO MARY ANNE P.</v>
      </c>
      <c r="C298" s="18" t="s">
        <v>763</v>
      </c>
      <c r="D298" s="8" t="s">
        <v>838</v>
      </c>
      <c r="E298" s="8" t="s">
        <v>839</v>
      </c>
      <c r="F298" s="8" t="s">
        <v>125</v>
      </c>
      <c r="G298" s="18" t="s">
        <v>2007</v>
      </c>
      <c r="H298" s="8" t="s">
        <v>103</v>
      </c>
      <c r="I298" s="8" t="b">
        <f>COUNTIF(Employees[Employee Name],Employees[[#This Row],[Employee Name]])&gt;1</f>
        <v>0</v>
      </c>
    </row>
    <row r="299" spans="1:9" ht="30" hidden="1" customHeight="1" x14ac:dyDescent="0.3">
      <c r="A299" s="44" t="e">
        <f t="shared" si="4"/>
        <v>#VALUE!</v>
      </c>
      <c r="B299" s="8" t="str">
        <f>CONCATENATE(Employees[[#This Row],[Lastname]]," ",Employees[[#This Row],[Firstname]], " ",LEFT(Employees[[#This Row],[Middlename]],1),IF(ISBLANK(Employees[[#This Row],[Middlename]])," ","."))</f>
        <v xml:space="preserve">GUEVARRA ROLANDO  </v>
      </c>
      <c r="C299" s="8" t="s">
        <v>1532</v>
      </c>
      <c r="D299" s="8" t="s">
        <v>1533</v>
      </c>
      <c r="E299" s="8"/>
      <c r="F299" s="8" t="s">
        <v>1294</v>
      </c>
      <c r="G299" s="18" t="s">
        <v>1294</v>
      </c>
      <c r="H299" s="8" t="s">
        <v>290</v>
      </c>
      <c r="I299" s="8" t="b">
        <f>COUNTIF(Employees[Employee Name],Employees[[#This Row],[Employee Name]])&gt;1</f>
        <v>0</v>
      </c>
    </row>
    <row r="300" spans="1:9" ht="30" hidden="1" customHeight="1" x14ac:dyDescent="0.3">
      <c r="A300" s="44" t="e">
        <f t="shared" si="4"/>
        <v>#VALUE!</v>
      </c>
      <c r="B300" s="8" t="str">
        <f>CONCATENATE(Employees[[#This Row],[Lastname]]," ",Employees[[#This Row],[Firstname]], " ",LEFT(Employees[[#This Row],[Middlename]],1),IF(ISBLANK(Employees[[#This Row],[Middlename]])," ","."))</f>
        <v>GUMIRAN HERMINIA A.</v>
      </c>
      <c r="C300" s="8" t="s">
        <v>1534</v>
      </c>
      <c r="D300" s="8" t="s">
        <v>1535</v>
      </c>
      <c r="E300" s="8" t="s">
        <v>1536</v>
      </c>
      <c r="F300" s="8" t="s">
        <v>1294</v>
      </c>
      <c r="G300" s="18" t="s">
        <v>1294</v>
      </c>
      <c r="H300" s="8" t="s">
        <v>1069</v>
      </c>
      <c r="I300" s="8" t="b">
        <f>COUNTIF(Employees[Employee Name],Employees[[#This Row],[Employee Name]])&gt;1</f>
        <v>0</v>
      </c>
    </row>
    <row r="301" spans="1:9" ht="30" hidden="1" customHeight="1" x14ac:dyDescent="0.3">
      <c r="A301" s="44" t="e">
        <f t="shared" si="4"/>
        <v>#VALUE!</v>
      </c>
      <c r="B301" s="8" t="str">
        <f>CONCATENATE(Employees[[#This Row],[Lastname]]," ",Employees[[#This Row],[Firstname]], " ",LEFT(Employees[[#This Row],[Middlename]],1),IF(ISBLANK(Employees[[#This Row],[Middlename]])," ","."))</f>
        <v>GUTIERREZ LYDIA C.</v>
      </c>
      <c r="C301" s="8" t="s">
        <v>172</v>
      </c>
      <c r="D301" s="8" t="s">
        <v>173</v>
      </c>
      <c r="E301" s="8" t="s">
        <v>694</v>
      </c>
      <c r="F301" s="8" t="s">
        <v>174</v>
      </c>
      <c r="G301" s="18" t="s">
        <v>2007</v>
      </c>
      <c r="H301" s="8" t="s">
        <v>89</v>
      </c>
      <c r="I301" s="8" t="b">
        <f>COUNTIF(Employees[Employee Name],Employees[[#This Row],[Employee Name]])&gt;1</f>
        <v>0</v>
      </c>
    </row>
    <row r="302" spans="1:9" ht="30" hidden="1" customHeight="1" x14ac:dyDescent="0.3">
      <c r="A302" s="44" t="e">
        <f t="shared" si="4"/>
        <v>#VALUE!</v>
      </c>
      <c r="B302" s="8" t="str">
        <f>CONCATENATE(Employees[[#This Row],[Lastname]]," ",Employees[[#This Row],[Firstname]], " ",LEFT(Employees[[#This Row],[Middlename]],1),IF(ISBLANK(Employees[[#This Row],[Middlename]])," ","."))</f>
        <v>GUTIERREZ MARICIS A.</v>
      </c>
      <c r="C302" s="18" t="s">
        <v>172</v>
      </c>
      <c r="D302" s="18" t="s">
        <v>2137</v>
      </c>
      <c r="E302" s="18" t="s">
        <v>88</v>
      </c>
      <c r="F302" s="18" t="s">
        <v>2135</v>
      </c>
      <c r="G302" s="8"/>
      <c r="H302" s="18" t="s">
        <v>141</v>
      </c>
      <c r="I302" s="8" t="b">
        <f>COUNTIF(Employees[Employee Name],Employees[[#This Row],[Employee Name]])&gt;1</f>
        <v>0</v>
      </c>
    </row>
    <row r="303" spans="1:9" ht="30" hidden="1" customHeight="1" x14ac:dyDescent="0.3">
      <c r="A303" s="44" t="e">
        <f t="shared" si="4"/>
        <v>#VALUE!</v>
      </c>
      <c r="B303" s="8" t="str">
        <f>CONCATENATE(Employees[[#This Row],[Lastname]]," ",Employees[[#This Row],[Firstname]], " ",LEFT(Employees[[#This Row],[Middlename]],1),IF(ISBLANK(Employees[[#This Row],[Middlename]])," ","."))</f>
        <v>GUTIERREZ RENCELLE LALAINE A.</v>
      </c>
      <c r="C303" s="8" t="s">
        <v>172</v>
      </c>
      <c r="D303" s="8" t="s">
        <v>1537</v>
      </c>
      <c r="E303" s="8" t="s">
        <v>285</v>
      </c>
      <c r="F303" s="8" t="s">
        <v>1294</v>
      </c>
      <c r="G303" s="18" t="s">
        <v>1294</v>
      </c>
      <c r="H303" s="8" t="s">
        <v>126</v>
      </c>
      <c r="I303" s="8" t="b">
        <f>COUNTIF(Employees[Employee Name],Employees[[#This Row],[Employee Name]])&gt;1</f>
        <v>0</v>
      </c>
    </row>
    <row r="304" spans="1:9" ht="30" hidden="1" customHeight="1" x14ac:dyDescent="0.3">
      <c r="A304" s="44" t="e">
        <f t="shared" si="4"/>
        <v>#VALUE!</v>
      </c>
      <c r="B304" s="8" t="str">
        <f>CONCATENATE(Employees[[#This Row],[Lastname]]," ",Employees[[#This Row],[Firstname]], " ",LEFT(Employees[[#This Row],[Middlename]],1),IF(ISBLANK(Employees[[#This Row],[Middlename]])," ","."))</f>
        <v>HADAP JONALYN L.</v>
      </c>
      <c r="C304" s="8" t="s">
        <v>233</v>
      </c>
      <c r="D304" s="8" t="s">
        <v>234</v>
      </c>
      <c r="E304" s="8" t="s">
        <v>235</v>
      </c>
      <c r="F304" s="8" t="s">
        <v>212</v>
      </c>
      <c r="G304" s="18" t="s">
        <v>2007</v>
      </c>
      <c r="H304" s="8" t="s">
        <v>213</v>
      </c>
      <c r="I304" s="8" t="b">
        <f>COUNTIF(Employees[Employee Name],Employees[[#This Row],[Employee Name]])&gt;1</f>
        <v>0</v>
      </c>
    </row>
    <row r="305" spans="1:9" ht="30" hidden="1" customHeight="1" x14ac:dyDescent="0.3">
      <c r="A305" s="44" t="e">
        <f t="shared" si="4"/>
        <v>#VALUE!</v>
      </c>
      <c r="B305" s="8" t="str">
        <f>CONCATENATE(Employees[[#This Row],[Lastname]]," ",Employees[[#This Row],[Firstname]], " ",LEFT(Employees[[#This Row],[Middlename]],1),IF(ISBLANK(Employees[[#This Row],[Middlename]])," ","."))</f>
        <v>HAPITA MELANIE A.</v>
      </c>
      <c r="C305" s="8" t="s">
        <v>706</v>
      </c>
      <c r="D305" s="8" t="s">
        <v>707</v>
      </c>
      <c r="E305" s="8" t="s">
        <v>1538</v>
      </c>
      <c r="F305" s="8" t="s">
        <v>1294</v>
      </c>
      <c r="G305" s="18" t="s">
        <v>1294</v>
      </c>
      <c r="H305" s="8" t="s">
        <v>97</v>
      </c>
      <c r="I305" s="8" t="b">
        <f>COUNTIF(Employees[Employee Name],Employees[[#This Row],[Employee Name]])&gt;1</f>
        <v>0</v>
      </c>
    </row>
    <row r="306" spans="1:9" ht="30" hidden="1" customHeight="1" x14ac:dyDescent="0.3">
      <c r="A306" s="44" t="e">
        <f t="shared" si="4"/>
        <v>#VALUE!</v>
      </c>
      <c r="B306" s="8" t="str">
        <f>CONCATENATE(Employees[[#This Row],[Lastname]]," ",Employees[[#This Row],[Firstname]], " ",LEFT(Employees[[#This Row],[Middlename]],1),IF(ISBLANK(Employees[[#This Row],[Middlename]])," ","."))</f>
        <v>HAYAG JERMAINE JOI D.</v>
      </c>
      <c r="C306" s="8" t="s">
        <v>1270</v>
      </c>
      <c r="D306" s="8" t="s">
        <v>1271</v>
      </c>
      <c r="E306" s="8" t="s">
        <v>449</v>
      </c>
      <c r="F306" s="8" t="s">
        <v>96</v>
      </c>
      <c r="G306" s="8" t="s">
        <v>2007</v>
      </c>
      <c r="H306" s="8" t="s">
        <v>135</v>
      </c>
      <c r="I306" s="8" t="b">
        <f>COUNTIF(Employees[Employee Name],Employees[[#This Row],[Employee Name]])&gt;1</f>
        <v>0</v>
      </c>
    </row>
    <row r="307" spans="1:9" ht="30" hidden="1" customHeight="1" x14ac:dyDescent="0.3">
      <c r="A307" s="44" t="e">
        <f t="shared" si="4"/>
        <v>#VALUE!</v>
      </c>
      <c r="B307" s="8" t="str">
        <f>CONCATENATE(Employees[[#This Row],[Lastname]]," ",Employees[[#This Row],[Firstname]], " ",LEFT(Employees[[#This Row],[Middlename]],1),IF(ISBLANK(Employees[[#This Row],[Middlename]])," ","."))</f>
        <v xml:space="preserve">HERNADEZ VICTOR  </v>
      </c>
      <c r="C307" s="8" t="s">
        <v>921</v>
      </c>
      <c r="D307" s="8" t="s">
        <v>249</v>
      </c>
      <c r="E307" s="8"/>
      <c r="F307" s="18" t="s">
        <v>125</v>
      </c>
      <c r="G307" s="18" t="s">
        <v>2007</v>
      </c>
      <c r="H307" s="8" t="s">
        <v>97</v>
      </c>
      <c r="I307" s="8" t="b">
        <f>COUNTIF(Employees[Employee Name],Employees[[#This Row],[Employee Name]])&gt;1</f>
        <v>0</v>
      </c>
    </row>
    <row r="308" spans="1:9" ht="30" hidden="1" customHeight="1" x14ac:dyDescent="0.3">
      <c r="A308" s="44" t="e">
        <f t="shared" si="4"/>
        <v>#VALUE!</v>
      </c>
      <c r="B308" s="8" t="str">
        <f>CONCATENATE(Employees[[#This Row],[Lastname]]," ",Employees[[#This Row],[Firstname]], " ",LEFT(Employees[[#This Row],[Middlename]],1),IF(ISBLANK(Employees[[#This Row],[Middlename]])," ","."))</f>
        <v>HERNANDEZ CORNELIO A.</v>
      </c>
      <c r="C308" s="8" t="s">
        <v>128</v>
      </c>
      <c r="D308" s="8" t="s">
        <v>590</v>
      </c>
      <c r="E308" s="8" t="s">
        <v>88</v>
      </c>
      <c r="F308" s="8" t="s">
        <v>198</v>
      </c>
      <c r="G308" s="18" t="s">
        <v>2007</v>
      </c>
      <c r="H308" s="8" t="s">
        <v>368</v>
      </c>
      <c r="I308" s="8" t="b">
        <f>COUNTIF(Employees[Employee Name],Employees[[#This Row],[Employee Name]])&gt;1</f>
        <v>0</v>
      </c>
    </row>
    <row r="309" spans="1:9" ht="30" hidden="1" customHeight="1" x14ac:dyDescent="0.3">
      <c r="A309" s="44" t="e">
        <f t="shared" si="4"/>
        <v>#VALUE!</v>
      </c>
      <c r="B309" s="8" t="str">
        <f>CONCATENATE(Employees[[#This Row],[Lastname]]," ",Employees[[#This Row],[Firstname]], " ",LEFT(Employees[[#This Row],[Middlename]],1),IF(ISBLANK(Employees[[#This Row],[Middlename]])," ","."))</f>
        <v>HERNANDEZ DONATO Q.</v>
      </c>
      <c r="C309" s="8" t="s">
        <v>128</v>
      </c>
      <c r="D309" s="8" t="s">
        <v>383</v>
      </c>
      <c r="E309" s="8" t="s">
        <v>278</v>
      </c>
      <c r="F309" s="8" t="s">
        <v>96</v>
      </c>
      <c r="G309" s="8" t="s">
        <v>2007</v>
      </c>
      <c r="H309" s="8" t="s">
        <v>97</v>
      </c>
      <c r="I309" s="8" t="b">
        <f>COUNTIF(Employees[Employee Name],Employees[[#This Row],[Employee Name]])&gt;1</f>
        <v>0</v>
      </c>
    </row>
    <row r="310" spans="1:9" ht="30" hidden="1" customHeight="1" x14ac:dyDescent="0.3">
      <c r="A310" s="44" t="e">
        <f t="shared" si="4"/>
        <v>#VALUE!</v>
      </c>
      <c r="B310" s="8" t="str">
        <f>CONCATENATE(Employees[[#This Row],[Lastname]]," ",Employees[[#This Row],[Firstname]], " ",LEFT(Employees[[#This Row],[Middlename]],1),IF(ISBLANK(Employees[[#This Row],[Middlename]])," ","."))</f>
        <v>HERNANDEZ MARIO A.</v>
      </c>
      <c r="C310" s="8" t="s">
        <v>128</v>
      </c>
      <c r="D310" s="8" t="s">
        <v>598</v>
      </c>
      <c r="E310" s="8" t="s">
        <v>88</v>
      </c>
      <c r="F310" s="8" t="s">
        <v>198</v>
      </c>
      <c r="G310" s="18" t="s">
        <v>2007</v>
      </c>
      <c r="H310" s="8" t="s">
        <v>592</v>
      </c>
      <c r="I310" s="8" t="b">
        <f>COUNTIF(Employees[Employee Name],Employees[[#This Row],[Employee Name]])&gt;1</f>
        <v>0</v>
      </c>
    </row>
    <row r="311" spans="1:9" ht="30" hidden="1" customHeight="1" x14ac:dyDescent="0.3">
      <c r="A311" s="44" t="e">
        <f t="shared" si="4"/>
        <v>#VALUE!</v>
      </c>
      <c r="B311" s="8" t="str">
        <f>CONCATENATE(Employees[[#This Row],[Lastname]]," ",Employees[[#This Row],[Firstname]], " ",LEFT(Employees[[#This Row],[Middlename]],1),IF(ISBLANK(Employees[[#This Row],[Middlename]])," ","."))</f>
        <v>HERNANDEZ ROBERTO M.</v>
      </c>
      <c r="C311" s="8" t="s">
        <v>128</v>
      </c>
      <c r="D311" s="8" t="s">
        <v>129</v>
      </c>
      <c r="E311" s="8" t="s">
        <v>84</v>
      </c>
      <c r="F311" s="8" t="s">
        <v>125</v>
      </c>
      <c r="G311" s="18" t="s">
        <v>2007</v>
      </c>
      <c r="H311" s="8" t="s">
        <v>130</v>
      </c>
      <c r="I311" s="8" t="b">
        <f>COUNTIF(Employees[Employee Name],Employees[[#This Row],[Employee Name]])&gt;1</f>
        <v>0</v>
      </c>
    </row>
    <row r="312" spans="1:9" ht="30" hidden="1" customHeight="1" x14ac:dyDescent="0.3">
      <c r="A312" s="44" t="e">
        <f t="shared" si="4"/>
        <v>#VALUE!</v>
      </c>
      <c r="B312" s="8" t="str">
        <f>CONCATENATE(Employees[[#This Row],[Lastname]]," ",Employees[[#This Row],[Firstname]], " ",LEFT(Employees[[#This Row],[Middlename]],1),IF(ISBLANK(Employees[[#This Row],[Middlename]])," ","."))</f>
        <v>HERNANDEZ RODERICK M.</v>
      </c>
      <c r="C312" s="8" t="s">
        <v>128</v>
      </c>
      <c r="D312" s="8" t="s">
        <v>1539</v>
      </c>
      <c r="E312" s="8" t="s">
        <v>84</v>
      </c>
      <c r="F312" s="8" t="s">
        <v>1294</v>
      </c>
      <c r="G312" s="18" t="s">
        <v>1294</v>
      </c>
      <c r="H312" s="8" t="s">
        <v>1714</v>
      </c>
      <c r="I312" s="8" t="b">
        <f>COUNTIF(Employees[Employee Name],Employees[[#This Row],[Employee Name]])&gt;1</f>
        <v>0</v>
      </c>
    </row>
    <row r="313" spans="1:9" ht="30" hidden="1" customHeight="1" x14ac:dyDescent="0.3">
      <c r="A313" s="44" t="e">
        <f t="shared" si="4"/>
        <v>#VALUE!</v>
      </c>
      <c r="B313" s="8" t="str">
        <f>CONCATENATE(Employees[[#This Row],[Lastname]]," ",Employees[[#This Row],[Firstname]], " ",LEFT(Employees[[#This Row],[Middlename]],1),IF(ISBLANK(Employees[[#This Row],[Middlename]])," ","."))</f>
        <v>HERNANDO BENILDA S.</v>
      </c>
      <c r="C313" s="8" t="s">
        <v>621</v>
      </c>
      <c r="D313" s="8" t="s">
        <v>1343</v>
      </c>
      <c r="E313" s="8" t="s">
        <v>1344</v>
      </c>
      <c r="F313" s="8" t="s">
        <v>125</v>
      </c>
      <c r="G313" s="18" t="s">
        <v>2007</v>
      </c>
      <c r="H313" s="8" t="s">
        <v>363</v>
      </c>
      <c r="I313" s="8" t="b">
        <f>COUNTIF(Employees[Employee Name],Employees[[#This Row],[Employee Name]])&gt;1</f>
        <v>0</v>
      </c>
    </row>
    <row r="314" spans="1:9" ht="30" hidden="1" customHeight="1" x14ac:dyDescent="0.3">
      <c r="A314" s="44" t="e">
        <f t="shared" si="4"/>
        <v>#VALUE!</v>
      </c>
      <c r="B314" s="8" t="str">
        <f>CONCATENATE(Employees[[#This Row],[Lastname]]," ",Employees[[#This Row],[Firstname]], " ",LEFT(Employees[[#This Row],[Middlename]],1),IF(ISBLANK(Employees[[#This Row],[Middlename]])," ","."))</f>
        <v>HERNANDO MERIC B.</v>
      </c>
      <c r="C314" s="8" t="s">
        <v>621</v>
      </c>
      <c r="D314" s="8" t="s">
        <v>622</v>
      </c>
      <c r="E314" s="8" t="s">
        <v>145</v>
      </c>
      <c r="F314" s="8" t="s">
        <v>324</v>
      </c>
      <c r="G314" s="18" t="s">
        <v>2007</v>
      </c>
      <c r="H314" s="8" t="s">
        <v>182</v>
      </c>
      <c r="I314" s="8" t="b">
        <f>COUNTIF(Employees[Employee Name],Employees[[#This Row],[Employee Name]])&gt;1</f>
        <v>0</v>
      </c>
    </row>
    <row r="315" spans="1:9" ht="30" hidden="1" customHeight="1" x14ac:dyDescent="0.3">
      <c r="A315" s="44" t="e">
        <f t="shared" si="4"/>
        <v>#VALUE!</v>
      </c>
      <c r="B315" s="8" t="str">
        <f>CONCATENATE(Employees[[#This Row],[Lastname]]," ",Employees[[#This Row],[Firstname]], " ",LEFT(Employees[[#This Row],[Middlename]],1),IF(ISBLANK(Employees[[#This Row],[Middlename]])," ","."))</f>
        <v>HERNANDO MERLE B.</v>
      </c>
      <c r="C315" s="8" t="s">
        <v>621</v>
      </c>
      <c r="D315" s="8" t="s">
        <v>1199</v>
      </c>
      <c r="E315" s="8" t="s">
        <v>145</v>
      </c>
      <c r="F315" s="8" t="s">
        <v>1200</v>
      </c>
      <c r="G315" s="8" t="s">
        <v>2007</v>
      </c>
      <c r="H315" s="18" t="s">
        <v>1201</v>
      </c>
      <c r="I315" s="8" t="b">
        <f>COUNTIF(Employees[Employee Name],Employees[[#This Row],[Employee Name]])&gt;1</f>
        <v>0</v>
      </c>
    </row>
    <row r="316" spans="1:9" ht="30" hidden="1" customHeight="1" x14ac:dyDescent="0.3">
      <c r="A316" s="44" t="e">
        <f t="shared" si="4"/>
        <v>#VALUE!</v>
      </c>
      <c r="B316" s="8" t="str">
        <f>CONCATENATE(Employees[[#This Row],[Lastname]]," ",Employees[[#This Row],[Firstname]], " ",LEFT(Employees[[#This Row],[Middlename]],1),IF(ISBLANK(Employees[[#This Row],[Middlename]])," ","."))</f>
        <v>IGNO CRISTINA M.</v>
      </c>
      <c r="C316" s="8" t="s">
        <v>83</v>
      </c>
      <c r="D316" s="8" t="s">
        <v>431</v>
      </c>
      <c r="E316" s="8" t="s">
        <v>84</v>
      </c>
      <c r="F316" s="18" t="s">
        <v>125</v>
      </c>
      <c r="G316" s="18" t="s">
        <v>2007</v>
      </c>
      <c r="H316" s="8" t="s">
        <v>89</v>
      </c>
      <c r="I316" s="8" t="b">
        <f>COUNTIF(Employees[Employee Name],Employees[[#This Row],[Employee Name]])&gt;1</f>
        <v>0</v>
      </c>
    </row>
    <row r="317" spans="1:9" ht="30" hidden="1" customHeight="1" x14ac:dyDescent="0.3">
      <c r="A317" s="44" t="e">
        <f t="shared" si="4"/>
        <v>#VALUE!</v>
      </c>
      <c r="B317" s="8" t="str">
        <f>CONCATENATE(Employees[[#This Row],[Lastname]]," ",Employees[[#This Row],[Firstname]], " ",LEFT(Employees[[#This Row],[Middlename]],1),IF(ISBLANK(Employees[[#This Row],[Middlename]])," ","."))</f>
        <v>JABINES MARIA SHELLY D.</v>
      </c>
      <c r="C317" s="8" t="s">
        <v>1540</v>
      </c>
      <c r="D317" s="8" t="s">
        <v>1541</v>
      </c>
      <c r="E317" s="8" t="s">
        <v>119</v>
      </c>
      <c r="F317" s="8" t="s">
        <v>1294</v>
      </c>
      <c r="G317" s="18" t="s">
        <v>1294</v>
      </c>
      <c r="H317" s="8" t="s">
        <v>371</v>
      </c>
      <c r="I317" s="8" t="b">
        <f>COUNTIF(Employees[Employee Name],Employees[[#This Row],[Employee Name]])&gt;1</f>
        <v>0</v>
      </c>
    </row>
    <row r="318" spans="1:9" ht="30" hidden="1" customHeight="1" x14ac:dyDescent="0.3">
      <c r="A318" s="44" t="e">
        <f t="shared" si="4"/>
        <v>#VALUE!</v>
      </c>
      <c r="B318" s="8" t="str">
        <f>CONCATENATE(Employees[[#This Row],[Lastname]]," ",Employees[[#This Row],[Firstname]], " ",LEFT(Employees[[#This Row],[Middlename]],1),IF(ISBLANK(Employees[[#This Row],[Middlename]])," ","."))</f>
        <v>JAVIER CARMELITA M.</v>
      </c>
      <c r="C318" s="8" t="s">
        <v>193</v>
      </c>
      <c r="D318" s="8" t="s">
        <v>194</v>
      </c>
      <c r="E318" s="8" t="s">
        <v>84</v>
      </c>
      <c r="F318" s="18" t="s">
        <v>198</v>
      </c>
      <c r="G318" s="18" t="s">
        <v>2007</v>
      </c>
      <c r="H318" s="18" t="s">
        <v>368</v>
      </c>
      <c r="I318" s="8" t="b">
        <f>COUNTIF(Employees[Employee Name],Employees[[#This Row],[Employee Name]])&gt;1</f>
        <v>0</v>
      </c>
    </row>
    <row r="319" spans="1:9" ht="30" hidden="1" customHeight="1" x14ac:dyDescent="0.3">
      <c r="A319" s="44" t="e">
        <f t="shared" si="4"/>
        <v>#VALUE!</v>
      </c>
      <c r="B319" s="8" t="str">
        <f>CONCATENATE(Employees[[#This Row],[Lastname]]," ",Employees[[#This Row],[Firstname]], " ",LEFT(Employees[[#This Row],[Middlename]],1),IF(ISBLANK(Employees[[#This Row],[Middlename]])," ","."))</f>
        <v>JAVIER ELISEO B.</v>
      </c>
      <c r="C319" s="8" t="s">
        <v>193</v>
      </c>
      <c r="D319" s="8" t="s">
        <v>717</v>
      </c>
      <c r="E319" s="8" t="s">
        <v>145</v>
      </c>
      <c r="F319" s="8" t="s">
        <v>718</v>
      </c>
      <c r="G319" s="8" t="s">
        <v>2007</v>
      </c>
      <c r="H319" s="8" t="s">
        <v>539</v>
      </c>
      <c r="I319" s="8" t="b">
        <f>COUNTIF(Employees[Employee Name],Employees[[#This Row],[Employee Name]])&gt;1</f>
        <v>0</v>
      </c>
    </row>
    <row r="320" spans="1:9" ht="30" hidden="1" customHeight="1" x14ac:dyDescent="0.3">
      <c r="A320" s="44" t="e">
        <f t="shared" si="4"/>
        <v>#VALUE!</v>
      </c>
      <c r="B320" s="8" t="str">
        <f>CONCATENATE(Employees[[#This Row],[Lastname]]," ",Employees[[#This Row],[Firstname]], " ",LEFT(Employees[[#This Row],[Middlename]],1),IF(ISBLANK(Employees[[#This Row],[Middlename]])," ","."))</f>
        <v>JAVIER EMMA R.</v>
      </c>
      <c r="C320" s="8" t="s">
        <v>193</v>
      </c>
      <c r="D320" s="8" t="s">
        <v>486</v>
      </c>
      <c r="E320" s="8" t="s">
        <v>332</v>
      </c>
      <c r="F320" s="8" t="s">
        <v>108</v>
      </c>
      <c r="G320" s="18" t="s">
        <v>2007</v>
      </c>
      <c r="H320" s="8" t="s">
        <v>97</v>
      </c>
      <c r="I320" s="8" t="b">
        <f>COUNTIF(Employees[Employee Name],Employees[[#This Row],[Employee Name]])&gt;1</f>
        <v>0</v>
      </c>
    </row>
    <row r="321" spans="1:9" ht="30" hidden="1" customHeight="1" x14ac:dyDescent="0.3">
      <c r="A321" s="44" t="e">
        <f t="shared" si="4"/>
        <v>#VALUE!</v>
      </c>
      <c r="B321" s="8" t="str">
        <f>CONCATENATE(Employees[[#This Row],[Lastname]]," ",Employees[[#This Row],[Firstname]], " ",LEFT(Employees[[#This Row],[Middlename]],1),IF(ISBLANK(Employees[[#This Row],[Middlename]])," ","."))</f>
        <v xml:space="preserve">JAVIER HILARIO  </v>
      </c>
      <c r="C321" s="8" t="s">
        <v>193</v>
      </c>
      <c r="D321" s="8" t="s">
        <v>280</v>
      </c>
      <c r="E321" s="8"/>
      <c r="F321" s="18" t="s">
        <v>883</v>
      </c>
      <c r="G321" s="18" t="s">
        <v>2007</v>
      </c>
      <c r="H321" s="8" t="s">
        <v>199</v>
      </c>
      <c r="I321" s="8" t="b">
        <f>COUNTIF(Employees[Employee Name],Employees[[#This Row],[Employee Name]])&gt;1</f>
        <v>0</v>
      </c>
    </row>
    <row r="322" spans="1:9" ht="30" hidden="1" customHeight="1" x14ac:dyDescent="0.3">
      <c r="A322" s="44" t="e">
        <f t="shared" si="4"/>
        <v>#VALUE!</v>
      </c>
      <c r="B322" s="8" t="str">
        <f>CONCATENATE(Employees[[#This Row],[Lastname]]," ",Employees[[#This Row],[Firstname]], " ",LEFT(Employees[[#This Row],[Middlename]],1),IF(ISBLANK(Employees[[#This Row],[Middlename]])," ","."))</f>
        <v>JAVIER MYLENE M.</v>
      </c>
      <c r="C322" s="8" t="s">
        <v>193</v>
      </c>
      <c r="D322" s="8" t="s">
        <v>910</v>
      </c>
      <c r="E322" s="8" t="s">
        <v>911</v>
      </c>
      <c r="F322" s="8" t="s">
        <v>108</v>
      </c>
      <c r="G322" s="18" t="s">
        <v>2007</v>
      </c>
      <c r="H322" s="8" t="s">
        <v>141</v>
      </c>
      <c r="I322" s="8" t="b">
        <f>COUNTIF(Employees[Employee Name],Employees[[#This Row],[Employee Name]])&gt;1</f>
        <v>0</v>
      </c>
    </row>
    <row r="323" spans="1:9" ht="30" hidden="1" customHeight="1" x14ac:dyDescent="0.3">
      <c r="A323" s="44" t="e">
        <f t="shared" si="4"/>
        <v>#VALUE!</v>
      </c>
      <c r="B323" s="8" t="str">
        <f>CONCATENATE(Employees[[#This Row],[Lastname]]," ",Employees[[#This Row],[Firstname]], " ",LEFT(Employees[[#This Row],[Middlename]],1),IF(ISBLANK(Employees[[#This Row],[Middlename]])," ","."))</f>
        <v>JORGE CAROLINA M.</v>
      </c>
      <c r="C323" s="8" t="s">
        <v>761</v>
      </c>
      <c r="D323" s="8" t="s">
        <v>544</v>
      </c>
      <c r="E323" s="8" t="s">
        <v>143</v>
      </c>
      <c r="F323" s="8" t="s">
        <v>170</v>
      </c>
      <c r="G323" s="18" t="s">
        <v>2007</v>
      </c>
      <c r="H323" s="8" t="s">
        <v>103</v>
      </c>
      <c r="I323" s="8" t="b">
        <f>COUNTIF(Employees[Employee Name],Employees[[#This Row],[Employee Name]])&gt;1</f>
        <v>0</v>
      </c>
    </row>
    <row r="324" spans="1:9" ht="30" hidden="1" customHeight="1" x14ac:dyDescent="0.3">
      <c r="A324" s="44" t="e">
        <f t="shared" si="4"/>
        <v>#VALUE!</v>
      </c>
      <c r="B324" s="8" t="str">
        <f>CONCATENATE(Employees[[#This Row],[Lastname]]," ",Employees[[#This Row],[Firstname]], " ",LEFT(Employees[[#This Row],[Middlename]],1),IF(ISBLANK(Employees[[#This Row],[Middlename]])," ","."))</f>
        <v>JUMARANG AIME A.</v>
      </c>
      <c r="C324" s="8" t="s">
        <v>855</v>
      </c>
      <c r="D324" s="8" t="s">
        <v>894</v>
      </c>
      <c r="E324" s="8" t="s">
        <v>915</v>
      </c>
      <c r="F324" s="8" t="s">
        <v>895</v>
      </c>
      <c r="G324" s="8" t="s">
        <v>2007</v>
      </c>
      <c r="H324" s="8" t="s">
        <v>97</v>
      </c>
      <c r="I324" s="8" t="b">
        <f>COUNTIF(Employees[Employee Name],Employees[[#This Row],[Employee Name]])&gt;1</f>
        <v>0</v>
      </c>
    </row>
    <row r="325" spans="1:9" ht="30" hidden="1" customHeight="1" x14ac:dyDescent="0.3">
      <c r="A325" s="44" t="e">
        <f t="shared" si="4"/>
        <v>#VALUE!</v>
      </c>
      <c r="B325" s="8" t="str">
        <f>CONCATENATE(Employees[[#This Row],[Lastname]]," ",Employees[[#This Row],[Firstname]], " ",LEFT(Employees[[#This Row],[Middlename]],1),IF(ISBLANK(Employees[[#This Row],[Middlename]])," ","."))</f>
        <v>JUNILLER ALTHEA JANINE A.</v>
      </c>
      <c r="C325" s="18" t="s">
        <v>2129</v>
      </c>
      <c r="D325" s="18" t="s">
        <v>2130</v>
      </c>
      <c r="E325" s="18" t="s">
        <v>88</v>
      </c>
      <c r="F325" s="18" t="s">
        <v>1294</v>
      </c>
      <c r="G325" s="18"/>
      <c r="H325" s="18" t="s">
        <v>152</v>
      </c>
      <c r="I325" s="8" t="b">
        <f>COUNTIF(Employees[Employee Name],Employees[[#This Row],[Employee Name]])&gt;1</f>
        <v>0</v>
      </c>
    </row>
    <row r="326" spans="1:9" ht="30" hidden="1" customHeight="1" x14ac:dyDescent="0.3">
      <c r="A326" s="44" t="e">
        <f t="shared" ref="A326:A389" si="5">A325+1</f>
        <v>#VALUE!</v>
      </c>
      <c r="B326" s="8" t="str">
        <f>CONCATENATE(Employees[[#This Row],[Lastname]]," ",Employees[[#This Row],[Firstname]], " ",LEFT(Employees[[#This Row],[Middlename]],1),IF(ISBLANK(Employees[[#This Row],[Middlename]])," ","."))</f>
        <v>LABANANCIA TEDDY BOY N.</v>
      </c>
      <c r="C326" s="8" t="s">
        <v>1542</v>
      </c>
      <c r="D326" s="8" t="s">
        <v>1543</v>
      </c>
      <c r="E326" s="8" t="s">
        <v>1544</v>
      </c>
      <c r="F326" s="8" t="s">
        <v>1294</v>
      </c>
      <c r="G326" s="18" t="s">
        <v>1294</v>
      </c>
      <c r="H326" s="8" t="s">
        <v>1726</v>
      </c>
      <c r="I326" s="8" t="b">
        <f>COUNTIF(Employees[Employee Name],Employees[[#This Row],[Employee Name]])&gt;1</f>
        <v>0</v>
      </c>
    </row>
    <row r="327" spans="1:9" ht="30" hidden="1" customHeight="1" x14ac:dyDescent="0.3">
      <c r="A327" s="44" t="e">
        <f t="shared" si="5"/>
        <v>#VALUE!</v>
      </c>
      <c r="B327" s="8" t="str">
        <f>CONCATENATE(Employees[[#This Row],[Lastname]]," ",Employees[[#This Row],[Firstname]], " ",LEFT(Employees[[#This Row],[Middlename]],1),IF(ISBLANK(Employees[[#This Row],[Middlename]])," ","."))</f>
        <v>LABARDA GINA L.</v>
      </c>
      <c r="C327" s="8" t="s">
        <v>546</v>
      </c>
      <c r="D327" s="8" t="s">
        <v>547</v>
      </c>
      <c r="E327" s="8" t="s">
        <v>235</v>
      </c>
      <c r="F327" s="8" t="s">
        <v>198</v>
      </c>
      <c r="G327" s="18" t="s">
        <v>2007</v>
      </c>
      <c r="H327" s="8" t="s">
        <v>199</v>
      </c>
      <c r="I327" s="8" t="b">
        <f>COUNTIF(Employees[Employee Name],Employees[[#This Row],[Employee Name]])&gt;1</f>
        <v>0</v>
      </c>
    </row>
    <row r="328" spans="1:9" ht="30" hidden="1" customHeight="1" x14ac:dyDescent="0.3">
      <c r="A328" s="44" t="e">
        <f t="shared" si="5"/>
        <v>#VALUE!</v>
      </c>
      <c r="B328" s="8" t="str">
        <f>CONCATENATE(Employees[[#This Row],[Lastname]]," ",Employees[[#This Row],[Firstname]], " ",LEFT(Employees[[#This Row],[Middlename]],1),IF(ISBLANK(Employees[[#This Row],[Middlename]])," ","."))</f>
        <v>LACIBAL RYAN G.</v>
      </c>
      <c r="C328" s="8" t="s">
        <v>2164</v>
      </c>
      <c r="D328" s="8" t="s">
        <v>2165</v>
      </c>
      <c r="E328" s="8" t="s">
        <v>166</v>
      </c>
      <c r="F328" s="8" t="s">
        <v>1294</v>
      </c>
      <c r="G328" s="8"/>
      <c r="H328" s="8" t="s">
        <v>1068</v>
      </c>
      <c r="I328" s="8" t="b">
        <f>COUNTIF(Employees[Employee Name],Employees[[#This Row],[Employee Name]])&gt;1</f>
        <v>0</v>
      </c>
    </row>
    <row r="329" spans="1:9" ht="30" hidden="1" customHeight="1" x14ac:dyDescent="0.3">
      <c r="A329" s="44" t="e">
        <f t="shared" si="5"/>
        <v>#VALUE!</v>
      </c>
      <c r="B329" s="8" t="str">
        <f>CONCATENATE(Employees[[#This Row],[Lastname]]," ",Employees[[#This Row],[Firstname]], " ",LEFT(Employees[[#This Row],[Middlename]],1),IF(ISBLANK(Employees[[#This Row],[Middlename]])," ","."))</f>
        <v>LAGUARDIA JOSELITO R.</v>
      </c>
      <c r="C329" s="8" t="s">
        <v>641</v>
      </c>
      <c r="D329" s="8" t="s">
        <v>642</v>
      </c>
      <c r="E329" s="8" t="s">
        <v>332</v>
      </c>
      <c r="F329" s="8" t="s">
        <v>643</v>
      </c>
      <c r="G329" s="8" t="s">
        <v>2007</v>
      </c>
      <c r="H329" s="8" t="s">
        <v>644</v>
      </c>
      <c r="I329" s="8" t="b">
        <f>COUNTIF(Employees[Employee Name],Employees[[#This Row],[Employee Name]])&gt;1</f>
        <v>0</v>
      </c>
    </row>
    <row r="330" spans="1:9" ht="30" hidden="1" customHeight="1" x14ac:dyDescent="0.3">
      <c r="A330" s="44" t="e">
        <f t="shared" si="5"/>
        <v>#VALUE!</v>
      </c>
      <c r="B330" s="8" t="str">
        <f>CONCATENATE(Employees[[#This Row],[Lastname]]," ",Employees[[#This Row],[Firstname]], " ",LEFT(Employees[[#This Row],[Middlename]],1),IF(ISBLANK(Employees[[#This Row],[Middlename]])," ","."))</f>
        <v>LANDICHO CHARLENE R.</v>
      </c>
      <c r="C330" s="8" t="s">
        <v>1545</v>
      </c>
      <c r="D330" s="8" t="s">
        <v>1546</v>
      </c>
      <c r="E330" s="8" t="s">
        <v>1547</v>
      </c>
      <c r="F330" s="8" t="s">
        <v>1294</v>
      </c>
      <c r="G330" s="18" t="s">
        <v>1294</v>
      </c>
      <c r="H330" s="8" t="s">
        <v>209</v>
      </c>
      <c r="I330" s="8" t="b">
        <f>COUNTIF(Employees[Employee Name],Employees[[#This Row],[Employee Name]])&gt;1</f>
        <v>0</v>
      </c>
    </row>
    <row r="331" spans="1:9" ht="30" hidden="1" customHeight="1" x14ac:dyDescent="0.3">
      <c r="A331" s="44" t="e">
        <f t="shared" si="5"/>
        <v>#VALUE!</v>
      </c>
      <c r="B331" s="8" t="str">
        <f>CONCATENATE(Employees[[#This Row],[Lastname]]," ",Employees[[#This Row],[Firstname]], " ",LEFT(Employees[[#This Row],[Middlename]],1),IF(ISBLANK(Employees[[#This Row],[Middlename]])," ","."))</f>
        <v>LANDICHO ELEANOR S.</v>
      </c>
      <c r="C331" s="18" t="s">
        <v>1545</v>
      </c>
      <c r="D331" s="18" t="s">
        <v>2108</v>
      </c>
      <c r="E331" s="18" t="s">
        <v>2109</v>
      </c>
      <c r="F331" s="18" t="s">
        <v>2106</v>
      </c>
      <c r="G331" s="8"/>
      <c r="H331" s="18" t="s">
        <v>2070</v>
      </c>
      <c r="I331" s="8" t="b">
        <f>COUNTIF(Employees[Employee Name],Employees[[#This Row],[Employee Name]])&gt;1</f>
        <v>0</v>
      </c>
    </row>
    <row r="332" spans="1:9" ht="30" hidden="1" customHeight="1" x14ac:dyDescent="0.3">
      <c r="A332" s="44" t="e">
        <f t="shared" si="5"/>
        <v>#VALUE!</v>
      </c>
      <c r="B332" s="8" t="str">
        <f>CONCATENATE(Employees[[#This Row],[Lastname]]," ",Employees[[#This Row],[Firstname]], " ",LEFT(Employees[[#This Row],[Middlename]],1),IF(ISBLANK(Employees[[#This Row],[Middlename]])," ","."))</f>
        <v>LANDICHO ROSALINA B.</v>
      </c>
      <c r="C332" s="8" t="s">
        <v>1545</v>
      </c>
      <c r="D332" s="8" t="s">
        <v>1548</v>
      </c>
      <c r="E332" s="8" t="s">
        <v>187</v>
      </c>
      <c r="F332" s="8" t="s">
        <v>1294</v>
      </c>
      <c r="G332" s="18" t="s">
        <v>1294</v>
      </c>
      <c r="H332" s="8" t="s">
        <v>1714</v>
      </c>
      <c r="I332" s="8" t="b">
        <f>COUNTIF(Employees[Employee Name],Employees[[#This Row],[Employee Name]])&gt;1</f>
        <v>0</v>
      </c>
    </row>
    <row r="333" spans="1:9" ht="30" hidden="1" customHeight="1" x14ac:dyDescent="0.3">
      <c r="A333" s="44" t="e">
        <f t="shared" si="5"/>
        <v>#VALUE!</v>
      </c>
      <c r="B333" s="8" t="str">
        <f>CONCATENATE(Employees[[#This Row],[Lastname]]," ",Employees[[#This Row],[Firstname]], " ",LEFT(Employees[[#This Row],[Middlename]],1),IF(ISBLANK(Employees[[#This Row],[Middlename]])," ","."))</f>
        <v>LANTING AILEEN D.</v>
      </c>
      <c r="C333" s="8" t="s">
        <v>117</v>
      </c>
      <c r="D333" s="8" t="s">
        <v>118</v>
      </c>
      <c r="E333" s="8" t="s">
        <v>119</v>
      </c>
      <c r="F333" s="8" t="s">
        <v>120</v>
      </c>
      <c r="G333" s="18" t="s">
        <v>2007</v>
      </c>
      <c r="H333" s="8" t="s">
        <v>115</v>
      </c>
      <c r="I333" s="8" t="b">
        <f>COUNTIF(Employees[Employee Name],Employees[[#This Row],[Employee Name]])&gt;1</f>
        <v>0</v>
      </c>
    </row>
    <row r="334" spans="1:9" ht="30" hidden="1" customHeight="1" x14ac:dyDescent="0.3">
      <c r="A334" s="44" t="e">
        <f t="shared" si="5"/>
        <v>#VALUE!</v>
      </c>
      <c r="B334" s="8" t="str">
        <f>CONCATENATE(Employees[[#This Row],[Lastname]]," ",Employees[[#This Row],[Firstname]], " ",LEFT(Employees[[#This Row],[Middlename]],1),IF(ISBLANK(Employees[[#This Row],[Middlename]])," ","."))</f>
        <v>LARIOSA ALBERT R.</v>
      </c>
      <c r="C334" s="8" t="s">
        <v>1549</v>
      </c>
      <c r="D334" s="8" t="s">
        <v>1550</v>
      </c>
      <c r="E334" s="8" t="s">
        <v>559</v>
      </c>
      <c r="F334" s="8" t="s">
        <v>1294</v>
      </c>
      <c r="G334" s="18" t="s">
        <v>1294</v>
      </c>
      <c r="H334" s="8" t="s">
        <v>209</v>
      </c>
      <c r="I334" s="8" t="b">
        <f>COUNTIF(Employees[Employee Name],Employees[[#This Row],[Employee Name]])&gt;1</f>
        <v>0</v>
      </c>
    </row>
    <row r="335" spans="1:9" ht="30" hidden="1" customHeight="1" x14ac:dyDescent="0.3">
      <c r="A335" s="44" t="e">
        <f t="shared" si="5"/>
        <v>#VALUE!</v>
      </c>
      <c r="B335" s="8" t="str">
        <f>CONCATENATE(Employees[[#This Row],[Lastname]]," ",Employees[[#This Row],[Firstname]], " ",LEFT(Employees[[#This Row],[Middlename]],1),IF(ISBLANK(Employees[[#This Row],[Middlename]])," ","."))</f>
        <v>LAROZA KIM VINCENT L.</v>
      </c>
      <c r="C335" s="8" t="s">
        <v>918</v>
      </c>
      <c r="D335" s="8" t="s">
        <v>919</v>
      </c>
      <c r="E335" s="8" t="s">
        <v>228</v>
      </c>
      <c r="F335" s="8" t="s">
        <v>96</v>
      </c>
      <c r="G335" s="8" t="s">
        <v>2007</v>
      </c>
      <c r="H335" s="8" t="s">
        <v>97</v>
      </c>
      <c r="I335" s="8" t="b">
        <f>COUNTIF(Employees[Employee Name],Employees[[#This Row],[Employee Name]])&gt;1</f>
        <v>0</v>
      </c>
    </row>
    <row r="336" spans="1:9" ht="30" hidden="1" customHeight="1" x14ac:dyDescent="0.3">
      <c r="A336" s="44" t="e">
        <f t="shared" si="5"/>
        <v>#VALUE!</v>
      </c>
      <c r="B336" s="8" t="str">
        <f>CONCATENATE(Employees[[#This Row],[Lastname]]," ",Employees[[#This Row],[Firstname]], " ",LEFT(Employees[[#This Row],[Middlename]],1),IF(ISBLANK(Employees[[#This Row],[Middlename]])," ","."))</f>
        <v>LAVINA FLORINDA E.</v>
      </c>
      <c r="C336" s="18" t="s">
        <v>2140</v>
      </c>
      <c r="D336" s="18" t="s">
        <v>2141</v>
      </c>
      <c r="E336" s="18" t="s">
        <v>380</v>
      </c>
      <c r="F336" s="18" t="s">
        <v>1294</v>
      </c>
      <c r="G336" s="8"/>
      <c r="H336" s="18" t="s">
        <v>199</v>
      </c>
      <c r="I336" s="8" t="b">
        <f>COUNTIF(Employees[Employee Name],Employees[[#This Row],[Employee Name]])&gt;1</f>
        <v>0</v>
      </c>
    </row>
    <row r="337" spans="1:9" ht="30" hidden="1" customHeight="1" x14ac:dyDescent="0.3">
      <c r="A337" s="44" t="e">
        <f t="shared" si="5"/>
        <v>#VALUE!</v>
      </c>
      <c r="B337" s="8" t="str">
        <f>CONCATENATE(Employees[[#This Row],[Lastname]]," ",Employees[[#This Row],[Firstname]], " ",LEFT(Employees[[#This Row],[Middlename]],1),IF(ISBLANK(Employees[[#This Row],[Middlename]])," ","."))</f>
        <v>LEGASPI DOLORES B.</v>
      </c>
      <c r="C337" s="8" t="s">
        <v>811</v>
      </c>
      <c r="D337" s="8" t="s">
        <v>219</v>
      </c>
      <c r="E337" s="8" t="s">
        <v>145</v>
      </c>
      <c r="F337" s="8" t="s">
        <v>162</v>
      </c>
      <c r="G337" s="8" t="s">
        <v>2007</v>
      </c>
      <c r="H337" s="8" t="s">
        <v>135</v>
      </c>
      <c r="I337" s="8" t="b">
        <f>COUNTIF(Employees[Employee Name],Employees[[#This Row],[Employee Name]])&gt;1</f>
        <v>0</v>
      </c>
    </row>
    <row r="338" spans="1:9" ht="30" hidden="1" customHeight="1" x14ac:dyDescent="0.3">
      <c r="A338" s="44" t="e">
        <f t="shared" si="5"/>
        <v>#VALUE!</v>
      </c>
      <c r="B338" s="8" t="str">
        <f>CONCATENATE(Employees[[#This Row],[Lastname]]," ",Employees[[#This Row],[Firstname]], " ",LEFT(Employees[[#This Row],[Middlename]],1),IF(ISBLANK(Employees[[#This Row],[Middlename]])," ","."))</f>
        <v>LEPARDO ROWENA R.</v>
      </c>
      <c r="C338" s="8" t="s">
        <v>629</v>
      </c>
      <c r="D338" s="8" t="s">
        <v>630</v>
      </c>
      <c r="E338" s="8" t="s">
        <v>804</v>
      </c>
      <c r="F338" s="8" t="s">
        <v>631</v>
      </c>
      <c r="G338" s="18" t="s">
        <v>2007</v>
      </c>
      <c r="H338" s="8" t="s">
        <v>368</v>
      </c>
      <c r="I338" s="8" t="b">
        <f>COUNTIF(Employees[Employee Name],Employees[[#This Row],[Employee Name]])&gt;1</f>
        <v>0</v>
      </c>
    </row>
    <row r="339" spans="1:9" ht="30" hidden="1" customHeight="1" x14ac:dyDescent="0.3">
      <c r="A339" s="44" t="e">
        <f t="shared" si="5"/>
        <v>#VALUE!</v>
      </c>
      <c r="B339" s="8" t="str">
        <f>CONCATENATE(Employees[[#This Row],[Lastname]]," ",Employees[[#This Row],[Firstname]], " ",LEFT(Employees[[#This Row],[Middlename]],1),IF(ISBLANK(Employees[[#This Row],[Middlename]])," ","."))</f>
        <v>LERIO ROSEMARIE V.</v>
      </c>
      <c r="C339" s="8" t="s">
        <v>1091</v>
      </c>
      <c r="D339" s="8" t="s">
        <v>1092</v>
      </c>
      <c r="E339" s="8" t="s">
        <v>725</v>
      </c>
      <c r="F339" s="8" t="s">
        <v>1093</v>
      </c>
      <c r="G339" s="18" t="s">
        <v>2007</v>
      </c>
      <c r="H339" s="8" t="s">
        <v>441</v>
      </c>
      <c r="I339" s="8" t="b">
        <f>COUNTIF(Employees[Employee Name],Employees[[#This Row],[Employee Name]])&gt;1</f>
        <v>0</v>
      </c>
    </row>
    <row r="340" spans="1:9" ht="30" hidden="1" customHeight="1" x14ac:dyDescent="0.3">
      <c r="A340" s="44" t="e">
        <f t="shared" si="5"/>
        <v>#VALUE!</v>
      </c>
      <c r="B340" s="8" t="str">
        <f>CONCATENATE(Employees[[#This Row],[Lastname]]," ",Employees[[#This Row],[Firstname]], " ",LEFT(Employees[[#This Row],[Middlename]],1),IF(ISBLANK(Employees[[#This Row],[Middlename]])," ","."))</f>
        <v>LIMBOC FLORDELIZA J.</v>
      </c>
      <c r="C340" s="8" t="s">
        <v>354</v>
      </c>
      <c r="D340" s="8" t="s">
        <v>355</v>
      </c>
      <c r="E340" s="8" t="s">
        <v>855</v>
      </c>
      <c r="F340" s="8" t="s">
        <v>356</v>
      </c>
      <c r="G340" s="18" t="s">
        <v>2007</v>
      </c>
      <c r="H340" s="8" t="s">
        <v>539</v>
      </c>
      <c r="I340" s="8" t="b">
        <f>COUNTIF(Employees[Employee Name],Employees[[#This Row],[Employee Name]])&gt;1</f>
        <v>0</v>
      </c>
    </row>
    <row r="341" spans="1:9" ht="30" hidden="1" customHeight="1" x14ac:dyDescent="0.3">
      <c r="A341" s="44" t="e">
        <f t="shared" si="5"/>
        <v>#VALUE!</v>
      </c>
      <c r="B341" s="8" t="str">
        <f>CONCATENATE(Employees[[#This Row],[Lastname]]," ",Employees[[#This Row],[Firstname]], " ",LEFT(Employees[[#This Row],[Middlename]],1),IF(ISBLANK(Employees[[#This Row],[Middlename]])," ","."))</f>
        <v>LOGROÑO JONATHAN C.</v>
      </c>
      <c r="C341" s="8" t="s">
        <v>1551</v>
      </c>
      <c r="D341" s="8" t="s">
        <v>1552</v>
      </c>
      <c r="E341" s="8" t="s">
        <v>1553</v>
      </c>
      <c r="F341" s="8" t="s">
        <v>1711</v>
      </c>
      <c r="G341" s="18" t="s">
        <v>1711</v>
      </c>
      <c r="H341" s="8" t="s">
        <v>1714</v>
      </c>
      <c r="I341" s="8" t="b">
        <f>COUNTIF(Employees[Employee Name],Employees[[#This Row],[Employee Name]])&gt;1</f>
        <v>0</v>
      </c>
    </row>
    <row r="342" spans="1:9" ht="30" hidden="1" customHeight="1" x14ac:dyDescent="0.3">
      <c r="A342" s="44" t="e">
        <f t="shared" si="5"/>
        <v>#VALUE!</v>
      </c>
      <c r="B342" s="8" t="str">
        <f>CONCATENATE(Employees[[#This Row],[Lastname]]," ",Employees[[#This Row],[Firstname]], " ",LEFT(Employees[[#This Row],[Middlename]],1),IF(ISBLANK(Employees[[#This Row],[Middlename]])," ","."))</f>
        <v>LORILLA LOIDA P.</v>
      </c>
      <c r="C342" s="8" t="s">
        <v>1554</v>
      </c>
      <c r="D342" s="8" t="s">
        <v>1555</v>
      </c>
      <c r="E342" s="8" t="s">
        <v>459</v>
      </c>
      <c r="F342" s="8" t="s">
        <v>1294</v>
      </c>
      <c r="G342" s="18" t="s">
        <v>1294</v>
      </c>
      <c r="H342" s="8" t="s">
        <v>1727</v>
      </c>
      <c r="I342" s="8" t="b">
        <f>COUNTIF(Employees[Employee Name],Employees[[#This Row],[Employee Name]])&gt;1</f>
        <v>0</v>
      </c>
    </row>
    <row r="343" spans="1:9" ht="30" hidden="1" customHeight="1" x14ac:dyDescent="0.3">
      <c r="A343" s="44" t="e">
        <f t="shared" si="5"/>
        <v>#VALUE!</v>
      </c>
      <c r="B343" s="8" t="str">
        <f>CONCATENATE(Employees[[#This Row],[Lastname]]," ",Employees[[#This Row],[Firstname]], " ",LEFT(Employees[[#This Row],[Middlename]],1),IF(ISBLANK(Employees[[#This Row],[Middlename]])," ","."))</f>
        <v>LOYOLA JANE A.</v>
      </c>
      <c r="C343" s="8" t="s">
        <v>913</v>
      </c>
      <c r="D343" s="8" t="s">
        <v>914</v>
      </c>
      <c r="E343" s="8" t="s">
        <v>915</v>
      </c>
      <c r="F343" s="8" t="s">
        <v>916</v>
      </c>
      <c r="G343" s="8" t="s">
        <v>2007</v>
      </c>
      <c r="H343" s="8" t="s">
        <v>141</v>
      </c>
      <c r="I343" s="8" t="b">
        <f>COUNTIF(Employees[Employee Name],Employees[[#This Row],[Employee Name]])&gt;1</f>
        <v>0</v>
      </c>
    </row>
    <row r="344" spans="1:9" ht="30" hidden="1" customHeight="1" x14ac:dyDescent="0.3">
      <c r="A344" s="44" t="e">
        <f t="shared" si="5"/>
        <v>#VALUE!</v>
      </c>
      <c r="B344" s="8" t="str">
        <f>CONCATENATE(Employees[[#This Row],[Lastname]]," ",Employees[[#This Row],[Firstname]], " ",LEFT(Employees[[#This Row],[Middlename]],1),IF(ISBLANK(Employees[[#This Row],[Middlename]])," ","."))</f>
        <v>LUCIANO ADELAIDA C.</v>
      </c>
      <c r="C344" s="8" t="s">
        <v>263</v>
      </c>
      <c r="D344" s="8" t="s">
        <v>264</v>
      </c>
      <c r="E344" s="8" t="s">
        <v>788</v>
      </c>
      <c r="F344" s="8" t="s">
        <v>265</v>
      </c>
      <c r="G344" s="18" t="s">
        <v>2007</v>
      </c>
      <c r="H344" s="8" t="s">
        <v>126</v>
      </c>
      <c r="I344" s="8" t="b">
        <f>COUNTIF(Employees[Employee Name],Employees[[#This Row],[Employee Name]])&gt;1</f>
        <v>0</v>
      </c>
    </row>
    <row r="345" spans="1:9" ht="30" hidden="1" customHeight="1" x14ac:dyDescent="0.3">
      <c r="A345" s="44" t="e">
        <f t="shared" si="5"/>
        <v>#VALUE!</v>
      </c>
      <c r="B345" s="8" t="str">
        <f>CONCATENATE(Employees[[#This Row],[Lastname]]," ",Employees[[#This Row],[Firstname]], " ",LEFT(Employees[[#This Row],[Middlename]],1),IF(ISBLANK(Employees[[#This Row],[Middlename]])," ","."))</f>
        <v>LUMENARIO ZARAH A.</v>
      </c>
      <c r="C345" s="18" t="s">
        <v>2064</v>
      </c>
      <c r="D345" s="18" t="s">
        <v>2065</v>
      </c>
      <c r="E345" s="18" t="s">
        <v>88</v>
      </c>
      <c r="F345" s="18" t="s">
        <v>125</v>
      </c>
      <c r="G345" s="8"/>
      <c r="H345" s="18" t="s">
        <v>2066</v>
      </c>
      <c r="I345" s="8" t="b">
        <f>COUNTIF(Employees[Employee Name],Employees[[#This Row],[Employee Name]])&gt;1</f>
        <v>0</v>
      </c>
    </row>
    <row r="346" spans="1:9" ht="30" hidden="1" customHeight="1" x14ac:dyDescent="0.3">
      <c r="A346" s="44" t="e">
        <f t="shared" si="5"/>
        <v>#VALUE!</v>
      </c>
      <c r="B346" s="8" t="str">
        <f>CONCATENATE(Employees[[#This Row],[Lastname]]," ",Employees[[#This Row],[Firstname]], " ",LEFT(Employees[[#This Row],[Middlename]],1),IF(ISBLANK(Employees[[#This Row],[Middlename]])," ","."))</f>
        <v xml:space="preserve">LUNA  FERNANDO  </v>
      </c>
      <c r="C346" s="8" t="s">
        <v>1039</v>
      </c>
      <c r="D346" s="8" t="s">
        <v>1040</v>
      </c>
      <c r="E346" s="8"/>
      <c r="F346" s="8" t="s">
        <v>198</v>
      </c>
      <c r="G346" s="18" t="s">
        <v>2007</v>
      </c>
      <c r="H346" s="8" t="s">
        <v>290</v>
      </c>
      <c r="I346" s="8" t="b">
        <f>COUNTIF(Employees[Employee Name],Employees[[#This Row],[Employee Name]])&gt;1</f>
        <v>0</v>
      </c>
    </row>
    <row r="347" spans="1:9" ht="30" hidden="1" customHeight="1" x14ac:dyDescent="0.3">
      <c r="A347" s="44" t="e">
        <f t="shared" si="5"/>
        <v>#VALUE!</v>
      </c>
      <c r="B347" s="8" t="str">
        <f>CONCATENATE(Employees[[#This Row],[Lastname]]," ",Employees[[#This Row],[Firstname]], " ",LEFT(Employees[[#This Row],[Middlename]],1),IF(ISBLANK(Employees[[#This Row],[Middlename]])," ","."))</f>
        <v>LUNA GUILLERMA J.</v>
      </c>
      <c r="C347" s="18" t="s">
        <v>235</v>
      </c>
      <c r="D347" s="18" t="s">
        <v>715</v>
      </c>
      <c r="E347" s="18" t="s">
        <v>193</v>
      </c>
      <c r="F347" s="18" t="s">
        <v>2069</v>
      </c>
      <c r="G347" s="8"/>
      <c r="H347" s="18" t="s">
        <v>2070</v>
      </c>
      <c r="I347" s="8" t="b">
        <f>COUNTIF(Employees[Employee Name],Employees[[#This Row],[Employee Name]])&gt;1</f>
        <v>0</v>
      </c>
    </row>
    <row r="348" spans="1:9" ht="30" hidden="1" customHeight="1" x14ac:dyDescent="0.3">
      <c r="A348" s="44" t="e">
        <f t="shared" si="5"/>
        <v>#VALUE!</v>
      </c>
      <c r="B348" s="8" t="str">
        <f>CONCATENATE(Employees[[#This Row],[Lastname]]," ",Employees[[#This Row],[Firstname]], " ",LEFT(Employees[[#This Row],[Middlename]],1),IF(ISBLANK(Employees[[#This Row],[Middlename]])," ","."))</f>
        <v>LUNA LALAINE D.</v>
      </c>
      <c r="C348" s="8" t="s">
        <v>235</v>
      </c>
      <c r="D348" s="8" t="s">
        <v>1556</v>
      </c>
      <c r="E348" s="8" t="s">
        <v>1002</v>
      </c>
      <c r="F348" s="8" t="s">
        <v>1718</v>
      </c>
      <c r="G348" s="8" t="s">
        <v>1711</v>
      </c>
      <c r="H348" s="8" t="s">
        <v>1716</v>
      </c>
      <c r="I348" s="8" t="b">
        <f>COUNTIF(Employees[Employee Name],Employees[[#This Row],[Employee Name]])&gt;1</f>
        <v>0</v>
      </c>
    </row>
    <row r="349" spans="1:9" ht="30" hidden="1" customHeight="1" x14ac:dyDescent="0.3">
      <c r="A349" s="44" t="e">
        <f t="shared" si="5"/>
        <v>#VALUE!</v>
      </c>
      <c r="B349" s="8" t="str">
        <f>CONCATENATE(Employees[[#This Row],[Lastname]]," ",Employees[[#This Row],[Firstname]], " ",LEFT(Employees[[#This Row],[Middlename]],1),IF(ISBLANK(Employees[[#This Row],[Middlename]])," ","."))</f>
        <v>MABUTI ANA MARIE C.</v>
      </c>
      <c r="C349" s="8" t="s">
        <v>394</v>
      </c>
      <c r="D349" s="8" t="s">
        <v>395</v>
      </c>
      <c r="E349" s="8" t="s">
        <v>134</v>
      </c>
      <c r="F349" s="8" t="s">
        <v>392</v>
      </c>
      <c r="G349" s="8" t="s">
        <v>2007</v>
      </c>
      <c r="H349" s="8" t="s">
        <v>103</v>
      </c>
      <c r="I349" s="8" t="b">
        <f>COUNTIF(Employees[Employee Name],Employees[[#This Row],[Employee Name]])&gt;1</f>
        <v>0</v>
      </c>
    </row>
    <row r="350" spans="1:9" ht="30" hidden="1" customHeight="1" x14ac:dyDescent="0.3">
      <c r="A350" s="44" t="e">
        <f t="shared" si="5"/>
        <v>#VALUE!</v>
      </c>
      <c r="B350" s="8" t="str">
        <f>CONCATENATE(Employees[[#This Row],[Lastname]]," ",Employees[[#This Row],[Firstname]], " ",LEFT(Employees[[#This Row],[Middlename]],1),IF(ISBLANK(Employees[[#This Row],[Middlename]])," ","."))</f>
        <v xml:space="preserve">MACAPUNO FELIX  </v>
      </c>
      <c r="C350" s="8" t="s">
        <v>569</v>
      </c>
      <c r="D350" s="8" t="s">
        <v>570</v>
      </c>
      <c r="E350" s="8"/>
      <c r="F350" s="18" t="s">
        <v>198</v>
      </c>
      <c r="G350" s="18" t="s">
        <v>2007</v>
      </c>
      <c r="H350" s="8" t="s">
        <v>290</v>
      </c>
      <c r="I350" s="8" t="b">
        <f>COUNTIF(Employees[Employee Name],Employees[[#This Row],[Employee Name]])&gt;1</f>
        <v>0</v>
      </c>
    </row>
    <row r="351" spans="1:9" ht="30" hidden="1" customHeight="1" x14ac:dyDescent="0.3">
      <c r="A351" s="44" t="e">
        <f t="shared" si="5"/>
        <v>#VALUE!</v>
      </c>
      <c r="B351" s="8" t="str">
        <f>CONCATENATE(Employees[[#This Row],[Lastname]]," ",Employees[[#This Row],[Firstname]], " ",LEFT(Employees[[#This Row],[Middlename]],1),IF(ISBLANK(Employees[[#This Row],[Middlename]])," ","."))</f>
        <v>MACASPAC ELVIRA V.</v>
      </c>
      <c r="C351" s="8" t="s">
        <v>500</v>
      </c>
      <c r="D351" s="8" t="s">
        <v>501</v>
      </c>
      <c r="E351" s="8" t="s">
        <v>786</v>
      </c>
      <c r="F351" s="8" t="s">
        <v>502</v>
      </c>
      <c r="G351" s="8" t="s">
        <v>2007</v>
      </c>
      <c r="H351" s="8" t="s">
        <v>483</v>
      </c>
      <c r="I351" s="8" t="b">
        <f>COUNTIF(Employees[Employee Name],Employees[[#This Row],[Employee Name]])&gt;1</f>
        <v>0</v>
      </c>
    </row>
    <row r="352" spans="1:9" ht="30" hidden="1" customHeight="1" x14ac:dyDescent="0.3">
      <c r="A352" s="44" t="e">
        <f t="shared" si="5"/>
        <v>#VALUE!</v>
      </c>
      <c r="B352" s="8" t="str">
        <f>CONCATENATE(Employees[[#This Row],[Lastname]]," ",Employees[[#This Row],[Firstname]], " ",LEFT(Employees[[#This Row],[Middlename]],1),IF(ISBLANK(Employees[[#This Row],[Middlename]])," ","."))</f>
        <v>MACASPAC JOSE VICTOR P.</v>
      </c>
      <c r="C352" s="8" t="s">
        <v>500</v>
      </c>
      <c r="D352" s="8" t="s">
        <v>591</v>
      </c>
      <c r="E352" s="8" t="s">
        <v>124</v>
      </c>
      <c r="F352" s="8" t="s">
        <v>125</v>
      </c>
      <c r="G352" s="18" t="s">
        <v>2007</v>
      </c>
      <c r="H352" s="8" t="s">
        <v>592</v>
      </c>
      <c r="I352" s="8" t="b">
        <f>COUNTIF(Employees[Employee Name],Employees[[#This Row],[Employee Name]])&gt;1</f>
        <v>0</v>
      </c>
    </row>
    <row r="353" spans="1:9" ht="30" hidden="1" customHeight="1" x14ac:dyDescent="0.3">
      <c r="A353" s="44" t="e">
        <f t="shared" si="5"/>
        <v>#VALUE!</v>
      </c>
      <c r="B353" s="8" t="str">
        <f>CONCATENATE(Employees[[#This Row],[Lastname]]," ",Employees[[#This Row],[Firstname]], " ",LEFT(Employees[[#This Row],[Middlename]],1),IF(ISBLANK(Employees[[#This Row],[Middlename]])," ","."))</f>
        <v>MADRAZO ALLAN PAUL A.</v>
      </c>
      <c r="C353" s="8" t="s">
        <v>318</v>
      </c>
      <c r="D353" s="8" t="s">
        <v>319</v>
      </c>
      <c r="E353" s="8" t="s">
        <v>844</v>
      </c>
      <c r="F353" s="8" t="s">
        <v>320</v>
      </c>
      <c r="G353" s="8" t="s">
        <v>2007</v>
      </c>
      <c r="H353" s="8" t="s">
        <v>272</v>
      </c>
      <c r="I353" s="8" t="b">
        <f>COUNTIF(Employees[Employee Name],Employees[[#This Row],[Employee Name]])&gt;1</f>
        <v>0</v>
      </c>
    </row>
    <row r="354" spans="1:9" ht="30" hidden="1" customHeight="1" x14ac:dyDescent="0.3">
      <c r="A354" s="44" t="e">
        <f t="shared" si="5"/>
        <v>#VALUE!</v>
      </c>
      <c r="B354" s="8" t="str">
        <f>CONCATENATE(Employees[[#This Row],[Lastname]]," ",Employees[[#This Row],[Firstname]], " ",LEFT(Employees[[#This Row],[Middlename]],1),IF(ISBLANK(Employees[[#This Row],[Middlename]])," ","."))</f>
        <v>MAESTRECAMPO LORENA A.</v>
      </c>
      <c r="C354" s="8" t="s">
        <v>608</v>
      </c>
      <c r="D354" s="8" t="s">
        <v>191</v>
      </c>
      <c r="E354" s="8" t="s">
        <v>609</v>
      </c>
      <c r="F354" s="8" t="s">
        <v>478</v>
      </c>
      <c r="G354" s="18" t="s">
        <v>2007</v>
      </c>
      <c r="H354" s="8" t="s">
        <v>89</v>
      </c>
      <c r="I354" s="8" t="b">
        <f>COUNTIF(Employees[Employee Name],Employees[[#This Row],[Employee Name]])&gt;1</f>
        <v>0</v>
      </c>
    </row>
    <row r="355" spans="1:9" ht="30" hidden="1" customHeight="1" x14ac:dyDescent="0.3">
      <c r="A355" s="44" t="e">
        <f t="shared" si="5"/>
        <v>#VALUE!</v>
      </c>
      <c r="B355" s="8" t="str">
        <f>CONCATENATE(Employees[[#This Row],[Lastname]]," ",Employees[[#This Row],[Firstname]], " ",LEFT(Employees[[#This Row],[Middlename]],1),IF(ISBLANK(Employees[[#This Row],[Middlename]])," ","."))</f>
        <v xml:space="preserve">MAGUINAO GILBERT  </v>
      </c>
      <c r="C355" s="8" t="s">
        <v>875</v>
      </c>
      <c r="D355" s="8" t="s">
        <v>876</v>
      </c>
      <c r="E355" s="8"/>
      <c r="F355" s="8" t="s">
        <v>198</v>
      </c>
      <c r="G355" s="18" t="s">
        <v>2007</v>
      </c>
      <c r="H355" s="8" t="s">
        <v>209</v>
      </c>
      <c r="I355" s="8" t="b">
        <f>COUNTIF(Employees[Employee Name],Employees[[#This Row],[Employee Name]])&gt;1</f>
        <v>0</v>
      </c>
    </row>
    <row r="356" spans="1:9" ht="30" hidden="1" customHeight="1" x14ac:dyDescent="0.3">
      <c r="A356" s="44" t="e">
        <f t="shared" si="5"/>
        <v>#VALUE!</v>
      </c>
      <c r="B356" s="8" t="str">
        <f>CONCATENATE(Employees[[#This Row],[Lastname]]," ",Employees[[#This Row],[Firstname]], " ",LEFT(Employees[[#This Row],[Middlename]],1),IF(ISBLANK(Employees[[#This Row],[Middlename]])," ","."))</f>
        <v>MAGUINAO NIÑA F.</v>
      </c>
      <c r="C356" s="8" t="s">
        <v>875</v>
      </c>
      <c r="D356" s="8" t="s">
        <v>1557</v>
      </c>
      <c r="E356" s="8" t="s">
        <v>432</v>
      </c>
      <c r="F356" s="8" t="s">
        <v>1294</v>
      </c>
      <c r="G356" s="18" t="s">
        <v>1294</v>
      </c>
      <c r="H356" s="8" t="s">
        <v>97</v>
      </c>
      <c r="I356" s="8" t="b">
        <f>COUNTIF(Employees[Employee Name],Employees[[#This Row],[Employee Name]])&gt;1</f>
        <v>0</v>
      </c>
    </row>
    <row r="357" spans="1:9" ht="30" hidden="1" customHeight="1" x14ac:dyDescent="0.3">
      <c r="A357" s="44" t="e">
        <f t="shared" si="5"/>
        <v>#VALUE!</v>
      </c>
      <c r="B357" s="8" t="str">
        <f>CONCATENATE(Employees[[#This Row],[Lastname]]," ",Employees[[#This Row],[Firstname]], " ",LEFT(Employees[[#This Row],[Middlename]],1),IF(ISBLANK(Employees[[#This Row],[Middlename]])," ","."))</f>
        <v>MALABANAN ALMA A.</v>
      </c>
      <c r="C357" s="8" t="s">
        <v>86</v>
      </c>
      <c r="D357" s="8" t="s">
        <v>87</v>
      </c>
      <c r="E357" s="8" t="s">
        <v>88</v>
      </c>
      <c r="F357" s="8" t="s">
        <v>93</v>
      </c>
      <c r="G357" s="18" t="s">
        <v>2007</v>
      </c>
      <c r="H357" s="8" t="s">
        <v>89</v>
      </c>
      <c r="I357" s="8" t="b">
        <f>COUNTIF(Employees[Employee Name],Employees[[#This Row],[Employee Name]])&gt;1</f>
        <v>0</v>
      </c>
    </row>
    <row r="358" spans="1:9" ht="30" hidden="1" customHeight="1" x14ac:dyDescent="0.3">
      <c r="A358" s="44" t="e">
        <f t="shared" si="5"/>
        <v>#VALUE!</v>
      </c>
      <c r="B358" s="8" t="str">
        <f>CONCATENATE(Employees[[#This Row],[Lastname]]," ",Employees[[#This Row],[Firstname]], " ",LEFT(Employees[[#This Row],[Middlename]],1),IF(ISBLANK(Employees[[#This Row],[Middlename]])," ","."))</f>
        <v>MALANAN JENNYLYN R.</v>
      </c>
      <c r="C358" s="8" t="s">
        <v>1558</v>
      </c>
      <c r="D358" s="8" t="s">
        <v>1559</v>
      </c>
      <c r="E358" s="8" t="s">
        <v>674</v>
      </c>
      <c r="F358" s="8" t="s">
        <v>1294</v>
      </c>
      <c r="G358" s="18" t="s">
        <v>1294</v>
      </c>
      <c r="H358" s="8" t="s">
        <v>199</v>
      </c>
      <c r="I358" s="8" t="b">
        <f>COUNTIF(Employees[Employee Name],Employees[[#This Row],[Employee Name]])&gt;1</f>
        <v>0</v>
      </c>
    </row>
    <row r="359" spans="1:9" ht="30" hidden="1" customHeight="1" x14ac:dyDescent="0.3">
      <c r="A359" s="44" t="e">
        <f t="shared" si="5"/>
        <v>#VALUE!</v>
      </c>
      <c r="B359" s="8" t="str">
        <f>CONCATENATE(Employees[[#This Row],[Lastname]]," ",Employees[[#This Row],[Firstname]], " ",LEFT(Employees[[#This Row],[Middlename]],1),IF(ISBLANK(Employees[[#This Row],[Middlename]])," ","."))</f>
        <v>MALIGAYA NELITA M.</v>
      </c>
      <c r="C359" s="8" t="s">
        <v>443</v>
      </c>
      <c r="D359" s="8" t="s">
        <v>444</v>
      </c>
      <c r="E359" s="8" t="s">
        <v>84</v>
      </c>
      <c r="F359" s="8" t="s">
        <v>120</v>
      </c>
      <c r="G359" s="18" t="s">
        <v>2007</v>
      </c>
      <c r="H359" s="8" t="s">
        <v>209</v>
      </c>
      <c r="I359" s="8" t="b">
        <f>COUNTIF(Employees[Employee Name],Employees[[#This Row],[Employee Name]])&gt;1</f>
        <v>0</v>
      </c>
    </row>
    <row r="360" spans="1:9" ht="30" hidden="1" customHeight="1" x14ac:dyDescent="0.3">
      <c r="A360" s="44" t="e">
        <f t="shared" si="5"/>
        <v>#VALUE!</v>
      </c>
      <c r="B360" s="8" t="str">
        <f>CONCATENATE(Employees[[#This Row],[Lastname]]," ",Employees[[#This Row],[Firstname]], " ",LEFT(Employees[[#This Row],[Middlename]],1),IF(ISBLANK(Employees[[#This Row],[Middlename]])," ","."))</f>
        <v>MALIGAYO YOLANDA D.</v>
      </c>
      <c r="C360" s="8" t="s">
        <v>826</v>
      </c>
      <c r="D360" s="8" t="s">
        <v>827</v>
      </c>
      <c r="E360" s="8" t="s">
        <v>119</v>
      </c>
      <c r="F360" s="8" t="s">
        <v>828</v>
      </c>
      <c r="G360" s="18" t="s">
        <v>2007</v>
      </c>
      <c r="H360" s="8" t="s">
        <v>135</v>
      </c>
      <c r="I360" s="8" t="b">
        <f>COUNTIF(Employees[Employee Name],Employees[[#This Row],[Employee Name]])&gt;1</f>
        <v>0</v>
      </c>
    </row>
    <row r="361" spans="1:9" ht="30" hidden="1" customHeight="1" x14ac:dyDescent="0.3">
      <c r="A361" s="44" t="e">
        <f t="shared" si="5"/>
        <v>#VALUE!</v>
      </c>
      <c r="B361" s="8" t="str">
        <f>CONCATENATE(Employees[[#This Row],[Lastname]]," ",Employees[[#This Row],[Firstname]], " ",LEFT(Employees[[#This Row],[Middlename]],1),IF(ISBLANK(Employees[[#This Row],[Middlename]])," ","."))</f>
        <v>MALUBAY MELINDA D.</v>
      </c>
      <c r="C361" s="8" t="s">
        <v>504</v>
      </c>
      <c r="D361" s="8" t="s">
        <v>505</v>
      </c>
      <c r="E361" s="8" t="s">
        <v>119</v>
      </c>
      <c r="F361" s="8" t="s">
        <v>125</v>
      </c>
      <c r="G361" s="18" t="s">
        <v>2007</v>
      </c>
      <c r="H361" s="8" t="s">
        <v>489</v>
      </c>
      <c r="I361" s="8" t="b">
        <f>COUNTIF(Employees[Employee Name],Employees[[#This Row],[Employee Name]])&gt;1</f>
        <v>0</v>
      </c>
    </row>
    <row r="362" spans="1:9" ht="30" hidden="1" customHeight="1" x14ac:dyDescent="0.3">
      <c r="A362" s="44" t="e">
        <f t="shared" si="5"/>
        <v>#VALUE!</v>
      </c>
      <c r="B362" s="8" t="str">
        <f>CONCATENATE(Employees[[#This Row],[Lastname]]," ",Employees[[#This Row],[Firstname]], " ",LEFT(Employees[[#This Row],[Middlename]],1),IF(ISBLANK(Employees[[#This Row],[Middlename]])," ","."))</f>
        <v>MAMARIL JOSEFINA P.</v>
      </c>
      <c r="C362" s="8" t="s">
        <v>1560</v>
      </c>
      <c r="D362" s="8" t="s">
        <v>1561</v>
      </c>
      <c r="E362" s="8" t="s">
        <v>581</v>
      </c>
      <c r="F362" s="8" t="s">
        <v>1294</v>
      </c>
      <c r="G362" s="18" t="s">
        <v>1294</v>
      </c>
      <c r="H362" s="8" t="s">
        <v>1712</v>
      </c>
      <c r="I362" s="8" t="b">
        <f>COUNTIF(Employees[Employee Name],Employees[[#This Row],[Employee Name]])&gt;1</f>
        <v>0</v>
      </c>
    </row>
    <row r="363" spans="1:9" ht="30" hidden="1" customHeight="1" x14ac:dyDescent="0.3">
      <c r="A363" s="44" t="e">
        <f t="shared" si="5"/>
        <v>#VALUE!</v>
      </c>
      <c r="B363" s="8" t="str">
        <f>CONCATENATE(Employees[[#This Row],[Lastname]]," ",Employees[[#This Row],[Firstname]], " ",LEFT(Employees[[#This Row],[Middlename]],1),IF(ISBLANK(Employees[[#This Row],[Middlename]])," ","."))</f>
        <v>MANALO CELSA B.</v>
      </c>
      <c r="C363" s="8" t="s">
        <v>143</v>
      </c>
      <c r="D363" s="8" t="s">
        <v>144</v>
      </c>
      <c r="E363" s="8" t="s">
        <v>344</v>
      </c>
      <c r="F363" s="8" t="s">
        <v>146</v>
      </c>
      <c r="G363" s="8" t="s">
        <v>2007</v>
      </c>
      <c r="H363" s="8" t="s">
        <v>141</v>
      </c>
      <c r="I363" s="8" t="b">
        <f>COUNTIF(Employees[Employee Name],Employees[[#This Row],[Employee Name]])&gt;1</f>
        <v>0</v>
      </c>
    </row>
    <row r="364" spans="1:9" ht="30" hidden="1" customHeight="1" x14ac:dyDescent="0.3">
      <c r="A364" s="44" t="e">
        <f t="shared" si="5"/>
        <v>#VALUE!</v>
      </c>
      <c r="B364" s="8" t="str">
        <f>CONCATENATE(Employees[[#This Row],[Lastname]]," ",Employees[[#This Row],[Firstname]], " ",LEFT(Employees[[#This Row],[Middlename]],1),IF(ISBLANK(Employees[[#This Row],[Middlename]])," ","."))</f>
        <v>MANALO CYNTHIA D.</v>
      </c>
      <c r="C364" s="8" t="s">
        <v>143</v>
      </c>
      <c r="D364" s="8" t="s">
        <v>923</v>
      </c>
      <c r="E364" s="8" t="s">
        <v>1198</v>
      </c>
      <c r="F364" s="8" t="s">
        <v>924</v>
      </c>
      <c r="G364" s="18" t="s">
        <v>2007</v>
      </c>
      <c r="H364" s="8" t="s">
        <v>97</v>
      </c>
      <c r="I364" s="8" t="b">
        <f>COUNTIF(Employees[Employee Name],Employees[[#This Row],[Employee Name]])&gt;1</f>
        <v>0</v>
      </c>
    </row>
    <row r="365" spans="1:9" ht="30" hidden="1" customHeight="1" x14ac:dyDescent="0.3">
      <c r="A365" s="44" t="e">
        <f t="shared" si="5"/>
        <v>#VALUE!</v>
      </c>
      <c r="B365" s="8" t="str">
        <f>CONCATENATE(Employees[[#This Row],[Lastname]]," ",Employees[[#This Row],[Firstname]], " ",LEFT(Employees[[#This Row],[Middlename]],1),IF(ISBLANK(Employees[[#This Row],[Middlename]])," ","."))</f>
        <v>MANALO EDITHA V.</v>
      </c>
      <c r="C365" s="8" t="s">
        <v>143</v>
      </c>
      <c r="D365" s="8" t="s">
        <v>509</v>
      </c>
      <c r="E365" s="8" t="s">
        <v>864</v>
      </c>
      <c r="F365" s="8" t="s">
        <v>510</v>
      </c>
      <c r="G365" s="18" t="s">
        <v>2007</v>
      </c>
      <c r="H365" s="8" t="s">
        <v>441</v>
      </c>
      <c r="I365" s="8" t="b">
        <f>COUNTIF(Employees[Employee Name],Employees[[#This Row],[Employee Name]])&gt;1</f>
        <v>0</v>
      </c>
    </row>
    <row r="366" spans="1:9" ht="30" hidden="1" customHeight="1" x14ac:dyDescent="0.3">
      <c r="A366" s="44" t="e">
        <f t="shared" si="5"/>
        <v>#VALUE!</v>
      </c>
      <c r="B366" s="8" t="str">
        <f>CONCATENATE(Employees[[#This Row],[Lastname]]," ",Employees[[#This Row],[Firstname]], " ",LEFT(Employees[[#This Row],[Middlename]],1),IF(ISBLANK(Employees[[#This Row],[Middlename]])," ","."))</f>
        <v>MANALO ELIADA F.</v>
      </c>
      <c r="C366" s="8" t="s">
        <v>143</v>
      </c>
      <c r="D366" s="8" t="s">
        <v>672</v>
      </c>
      <c r="E366" s="8" t="s">
        <v>238</v>
      </c>
      <c r="F366" s="8" t="s">
        <v>198</v>
      </c>
      <c r="G366" s="18" t="s">
        <v>2007</v>
      </c>
      <c r="H366" s="8" t="s">
        <v>363</v>
      </c>
      <c r="I366" s="8" t="b">
        <f>COUNTIF(Employees[Employee Name],Employees[[#This Row],[Employee Name]])&gt;1</f>
        <v>0</v>
      </c>
    </row>
    <row r="367" spans="1:9" ht="30" hidden="1" customHeight="1" x14ac:dyDescent="0.3">
      <c r="A367" s="44" t="e">
        <f t="shared" si="5"/>
        <v>#VALUE!</v>
      </c>
      <c r="B367" s="8" t="str">
        <f>CONCATENATE(Employees[[#This Row],[Lastname]]," ",Employees[[#This Row],[Firstname]], " ",LEFT(Employees[[#This Row],[Middlename]],1),IF(ISBLANK(Employees[[#This Row],[Middlename]])," ","."))</f>
        <v>MANALO FERNANDO G.</v>
      </c>
      <c r="C367" s="8" t="s">
        <v>143</v>
      </c>
      <c r="D367" s="8" t="s">
        <v>1040</v>
      </c>
      <c r="E367" s="8" t="s">
        <v>218</v>
      </c>
      <c r="F367" s="8" t="s">
        <v>1294</v>
      </c>
      <c r="G367" s="18" t="s">
        <v>1294</v>
      </c>
      <c r="H367" s="8" t="s">
        <v>97</v>
      </c>
      <c r="I367" s="8" t="b">
        <f>COUNTIF(Employees[Employee Name],Employees[[#This Row],[Employee Name]])&gt;1</f>
        <v>0</v>
      </c>
    </row>
    <row r="368" spans="1:9" ht="30" hidden="1" customHeight="1" x14ac:dyDescent="0.3">
      <c r="A368" s="44" t="e">
        <f t="shared" si="5"/>
        <v>#VALUE!</v>
      </c>
      <c r="B368" s="8" t="str">
        <f>CONCATENATE(Employees[[#This Row],[Lastname]]," ",Employees[[#This Row],[Firstname]], " ",LEFT(Employees[[#This Row],[Middlename]],1),IF(ISBLANK(Employees[[#This Row],[Middlename]])," ","."))</f>
        <v>MANALO JENNY R.</v>
      </c>
      <c r="C368" s="18" t="s">
        <v>143</v>
      </c>
      <c r="D368" s="18" t="s">
        <v>2073</v>
      </c>
      <c r="E368" s="18" t="s">
        <v>2074</v>
      </c>
      <c r="F368" s="18" t="s">
        <v>1718</v>
      </c>
      <c r="G368" s="8"/>
      <c r="H368" s="18" t="s">
        <v>2075</v>
      </c>
      <c r="I368" s="8" t="b">
        <f>COUNTIF(Employees[Employee Name],Employees[[#This Row],[Employee Name]])&gt;1</f>
        <v>0</v>
      </c>
    </row>
    <row r="369" spans="1:9" ht="30" hidden="1" customHeight="1" x14ac:dyDescent="0.3">
      <c r="A369" s="44" t="e">
        <f t="shared" si="5"/>
        <v>#VALUE!</v>
      </c>
      <c r="B369" s="8" t="str">
        <f>CONCATENATE(Employees[[#This Row],[Lastname]]," ",Employees[[#This Row],[Firstname]], " ",LEFT(Employees[[#This Row],[Middlename]],1),IF(ISBLANK(Employees[[#This Row],[Middlename]])," ","."))</f>
        <v xml:space="preserve">MANGUINAO GILBERT  </v>
      </c>
      <c r="C369" s="8" t="s">
        <v>966</v>
      </c>
      <c r="D369" s="8" t="s">
        <v>876</v>
      </c>
      <c r="E369" s="8"/>
      <c r="F369" s="8" t="s">
        <v>967</v>
      </c>
      <c r="G369" s="18" t="s">
        <v>2007</v>
      </c>
      <c r="H369" s="8" t="s">
        <v>209</v>
      </c>
      <c r="I369" s="8" t="b">
        <f>COUNTIF(Employees[Employee Name],Employees[[#This Row],[Employee Name]])&gt;1</f>
        <v>0</v>
      </c>
    </row>
    <row r="370" spans="1:9" ht="30" hidden="1" customHeight="1" x14ac:dyDescent="0.3">
      <c r="A370" s="44" t="e">
        <f t="shared" si="5"/>
        <v>#VALUE!</v>
      </c>
      <c r="B370" s="8" t="str">
        <f>CONCATENATE(Employees[[#This Row],[Lastname]]," ",Employees[[#This Row],[Firstname]], " ",LEFT(Employees[[#This Row],[Middlename]],1),IF(ISBLANK(Employees[[#This Row],[Middlename]])," ","."))</f>
        <v>MANIMTIM JOJIT A.</v>
      </c>
      <c r="C370" s="18" t="s">
        <v>1379</v>
      </c>
      <c r="D370" s="18" t="s">
        <v>2033</v>
      </c>
      <c r="E370" s="18" t="s">
        <v>1598</v>
      </c>
      <c r="F370" s="18" t="s">
        <v>2034</v>
      </c>
      <c r="G370" s="18" t="s">
        <v>2007</v>
      </c>
      <c r="H370" s="18" t="s">
        <v>89</v>
      </c>
      <c r="I370" s="8" t="b">
        <f>COUNTIF(Employees[Employee Name],Employees[[#This Row],[Employee Name]])&gt;1</f>
        <v>0</v>
      </c>
    </row>
    <row r="371" spans="1:9" ht="30" hidden="1" customHeight="1" x14ac:dyDescent="0.3">
      <c r="A371" s="44" t="e">
        <f t="shared" si="5"/>
        <v>#VALUE!</v>
      </c>
      <c r="B371" s="8" t="str">
        <f>CONCATENATE(Employees[[#This Row],[Lastname]]," ",Employees[[#This Row],[Firstname]], " ",LEFT(Employees[[#This Row],[Middlename]],1),IF(ISBLANK(Employees[[#This Row],[Middlename]])," ","."))</f>
        <v>MANLANGIT LEONILA R.</v>
      </c>
      <c r="C371" s="8" t="s">
        <v>1562</v>
      </c>
      <c r="D371" s="8" t="s">
        <v>1391</v>
      </c>
      <c r="E371" s="8" t="s">
        <v>1563</v>
      </c>
      <c r="F371" s="8" t="s">
        <v>1294</v>
      </c>
      <c r="G371" s="18" t="s">
        <v>1294</v>
      </c>
      <c r="H371" s="8" t="s">
        <v>1712</v>
      </c>
      <c r="I371" s="8" t="b">
        <f>COUNTIF(Employees[Employee Name],Employees[[#This Row],[Employee Name]])&gt;1</f>
        <v>0</v>
      </c>
    </row>
    <row r="372" spans="1:9" ht="30" hidden="1" customHeight="1" x14ac:dyDescent="0.3">
      <c r="A372" s="44" t="e">
        <f t="shared" si="5"/>
        <v>#VALUE!</v>
      </c>
      <c r="B372" s="8" t="str">
        <f>CONCATENATE(Employees[[#This Row],[Lastname]]," ",Employees[[#This Row],[Firstname]], " ",LEFT(Employees[[#This Row],[Middlename]],1),IF(ISBLANK(Employees[[#This Row],[Middlename]])," ","."))</f>
        <v>MARAÑON AMY LOU T.</v>
      </c>
      <c r="C372" s="8" t="s">
        <v>1564</v>
      </c>
      <c r="D372" s="8" t="s">
        <v>1565</v>
      </c>
      <c r="E372" s="8" t="s">
        <v>1566</v>
      </c>
      <c r="F372" s="8" t="s">
        <v>1294</v>
      </c>
      <c r="G372" s="18" t="s">
        <v>1294</v>
      </c>
      <c r="H372" s="8" t="s">
        <v>1713</v>
      </c>
      <c r="I372" s="8" t="b">
        <f>COUNTIF(Employees[Employee Name],Employees[[#This Row],[Employee Name]])&gt;1</f>
        <v>0</v>
      </c>
    </row>
    <row r="373" spans="1:9" ht="30" hidden="1" customHeight="1" x14ac:dyDescent="0.3">
      <c r="A373" s="44" t="e">
        <f t="shared" si="5"/>
        <v>#VALUE!</v>
      </c>
      <c r="B373" s="8" t="str">
        <f>CONCATENATE(Employees[[#This Row],[Lastname]]," ",Employees[[#This Row],[Firstname]], " ",LEFT(Employees[[#This Row],[Middlename]],1),IF(ISBLANK(Employees[[#This Row],[Middlename]])," ","."))</f>
        <v>MARASIGAN AGUINO D.</v>
      </c>
      <c r="C373" s="8" t="s">
        <v>556</v>
      </c>
      <c r="D373" s="8" t="s">
        <v>1567</v>
      </c>
      <c r="E373" s="8" t="s">
        <v>119</v>
      </c>
      <c r="F373" s="8" t="s">
        <v>1294</v>
      </c>
      <c r="G373" s="18" t="s">
        <v>1294</v>
      </c>
      <c r="H373" s="8" t="s">
        <v>1723</v>
      </c>
      <c r="I373" s="8" t="b">
        <f>COUNTIF(Employees[Employee Name],Employees[[#This Row],[Employee Name]])&gt;1</f>
        <v>0</v>
      </c>
    </row>
    <row r="374" spans="1:9" ht="30" hidden="1" customHeight="1" x14ac:dyDescent="0.3">
      <c r="A374" s="44" t="e">
        <f t="shared" si="5"/>
        <v>#VALUE!</v>
      </c>
      <c r="B374" s="8" t="str">
        <f>CONCATENATE(Employees[[#This Row],[Lastname]]," ",Employees[[#This Row],[Firstname]], " ",LEFT(Employees[[#This Row],[Middlename]],1),IF(ISBLANK(Employees[[#This Row],[Middlename]])," ","."))</f>
        <v>MARASIGAN BIENVENIDO E.</v>
      </c>
      <c r="C374" s="8" t="s">
        <v>556</v>
      </c>
      <c r="D374" s="8" t="s">
        <v>1568</v>
      </c>
      <c r="E374" s="8" t="s">
        <v>1529</v>
      </c>
      <c r="F374" s="8" t="s">
        <v>1294</v>
      </c>
      <c r="G374" s="18" t="s">
        <v>1294</v>
      </c>
      <c r="H374" s="8" t="s">
        <v>209</v>
      </c>
      <c r="I374" s="8" t="b">
        <f>COUNTIF(Employees[Employee Name],Employees[[#This Row],[Employee Name]])&gt;1</f>
        <v>0</v>
      </c>
    </row>
    <row r="375" spans="1:9" ht="30" hidden="1" customHeight="1" x14ac:dyDescent="0.3">
      <c r="A375" s="44" t="e">
        <f t="shared" si="5"/>
        <v>#VALUE!</v>
      </c>
      <c r="B375" s="8" t="str">
        <f>CONCATENATE(Employees[[#This Row],[Lastname]]," ",Employees[[#This Row],[Firstname]], " ",LEFT(Employees[[#This Row],[Middlename]],1),IF(ISBLANK(Employees[[#This Row],[Middlename]])," ","."))</f>
        <v>MARASIGAN CHRISTIAN M.</v>
      </c>
      <c r="C375" s="8" t="s">
        <v>556</v>
      </c>
      <c r="D375" s="8" t="s">
        <v>1498</v>
      </c>
      <c r="E375" s="8" t="s">
        <v>84</v>
      </c>
      <c r="F375" s="8" t="s">
        <v>1294</v>
      </c>
      <c r="G375" s="18" t="s">
        <v>1294</v>
      </c>
      <c r="H375" s="8" t="s">
        <v>126</v>
      </c>
      <c r="I375" s="8" t="b">
        <f>COUNTIF(Employees[Employee Name],Employees[[#This Row],[Employee Name]])&gt;1</f>
        <v>0</v>
      </c>
    </row>
    <row r="376" spans="1:9" ht="30" hidden="1" customHeight="1" x14ac:dyDescent="0.3">
      <c r="A376" s="44" t="e">
        <f t="shared" si="5"/>
        <v>#VALUE!</v>
      </c>
      <c r="B376" s="8" t="str">
        <f>CONCATENATE(Employees[[#This Row],[Lastname]]," ",Employees[[#This Row],[Firstname]], " ",LEFT(Employees[[#This Row],[Middlename]],1),IF(ISBLANK(Employees[[#This Row],[Middlename]])," ","."))</f>
        <v xml:space="preserve">MARASIGAN DANIEL  </v>
      </c>
      <c r="C376" s="8" t="s">
        <v>556</v>
      </c>
      <c r="D376" s="8" t="s">
        <v>557</v>
      </c>
      <c r="E376" s="8"/>
      <c r="F376" s="18" t="s">
        <v>198</v>
      </c>
      <c r="G376" s="18" t="s">
        <v>2007</v>
      </c>
      <c r="H376" s="8" t="s">
        <v>290</v>
      </c>
      <c r="I376" s="8" t="b">
        <f>COUNTIF(Employees[Employee Name],Employees[[#This Row],[Employee Name]])&gt;1</f>
        <v>0</v>
      </c>
    </row>
    <row r="377" spans="1:9" ht="30" hidden="1" customHeight="1" x14ac:dyDescent="0.3">
      <c r="A377" s="44" t="e">
        <f t="shared" si="5"/>
        <v>#VALUE!</v>
      </c>
      <c r="B377" s="8" t="str">
        <f>CONCATENATE(Employees[[#This Row],[Lastname]]," ",Employees[[#This Row],[Firstname]], " ",LEFT(Employees[[#This Row],[Middlename]],1),IF(ISBLANK(Employees[[#This Row],[Middlename]])," ","."))</f>
        <v>MARASIGAN GINALYN D.</v>
      </c>
      <c r="C377" s="8" t="s">
        <v>556</v>
      </c>
      <c r="D377" s="8" t="s">
        <v>1084</v>
      </c>
      <c r="E377" s="8" t="s">
        <v>1085</v>
      </c>
      <c r="F377" s="8" t="s">
        <v>125</v>
      </c>
      <c r="G377" s="18" t="s">
        <v>2007</v>
      </c>
      <c r="H377" s="8" t="s">
        <v>441</v>
      </c>
      <c r="I377" s="8" t="b">
        <f>COUNTIF(Employees[Employee Name],Employees[[#This Row],[Employee Name]])&gt;1</f>
        <v>0</v>
      </c>
    </row>
    <row r="378" spans="1:9" ht="30" hidden="1" customHeight="1" x14ac:dyDescent="0.3">
      <c r="A378" s="44" t="e">
        <f t="shared" si="5"/>
        <v>#VALUE!</v>
      </c>
      <c r="B378" s="8" t="str">
        <f>CONCATENATE(Employees[[#This Row],[Lastname]]," ",Employees[[#This Row],[Firstname]], " ",LEFT(Employees[[#This Row],[Middlename]],1),IF(ISBLANK(Employees[[#This Row],[Middlename]])," ","."))</f>
        <v>MARASIGAN INOCENCIA P.</v>
      </c>
      <c r="C378" s="8" t="s">
        <v>556</v>
      </c>
      <c r="D378" s="8" t="s">
        <v>1021</v>
      </c>
      <c r="E378" s="8" t="s">
        <v>714</v>
      </c>
      <c r="F378" s="8" t="s">
        <v>212</v>
      </c>
      <c r="G378" s="18" t="s">
        <v>2007</v>
      </c>
      <c r="H378" s="8" t="s">
        <v>213</v>
      </c>
      <c r="I378" s="8" t="b">
        <f>COUNTIF(Employees[Employee Name],Employees[[#This Row],[Employee Name]])&gt;1</f>
        <v>0</v>
      </c>
    </row>
    <row r="379" spans="1:9" ht="30" hidden="1" customHeight="1" x14ac:dyDescent="0.3">
      <c r="A379" s="44" t="e">
        <f t="shared" si="5"/>
        <v>#VALUE!</v>
      </c>
      <c r="B379" s="8" t="str">
        <f>CONCATENATE(Employees[[#This Row],[Lastname]]," ",Employees[[#This Row],[Firstname]], " ",LEFT(Employees[[#This Row],[Middlename]],1),IF(ISBLANK(Employees[[#This Row],[Middlename]])," ","."))</f>
        <v>MARASIGAN JANINE C.</v>
      </c>
      <c r="C379" s="8" t="s">
        <v>556</v>
      </c>
      <c r="D379" s="8" t="s">
        <v>1569</v>
      </c>
      <c r="E379" s="8" t="s">
        <v>1570</v>
      </c>
      <c r="F379" s="8" t="s">
        <v>1728</v>
      </c>
      <c r="G379" s="8" t="s">
        <v>2007</v>
      </c>
      <c r="H379" s="8" t="s">
        <v>97</v>
      </c>
      <c r="I379" s="8" t="b">
        <f>COUNTIF(Employees[Employee Name],Employees[[#This Row],[Employee Name]])&gt;1</f>
        <v>0</v>
      </c>
    </row>
    <row r="380" spans="1:9" ht="30" hidden="1" customHeight="1" x14ac:dyDescent="0.3">
      <c r="A380" s="44" t="e">
        <f t="shared" si="5"/>
        <v>#VALUE!</v>
      </c>
      <c r="B380" s="8" t="str">
        <f>CONCATENATE(Employees[[#This Row],[Lastname]]," ",Employees[[#This Row],[Firstname]], " ",LEFT(Employees[[#This Row],[Middlename]],1),IF(ISBLANK(Employees[[#This Row],[Middlename]])," ","."))</f>
        <v>MARCIAL RUSTICO B.</v>
      </c>
      <c r="C380" s="8" t="s">
        <v>979</v>
      </c>
      <c r="D380" s="8" t="s">
        <v>980</v>
      </c>
      <c r="E380" s="8" t="s">
        <v>145</v>
      </c>
      <c r="F380" s="8" t="s">
        <v>972</v>
      </c>
      <c r="G380" s="8" t="s">
        <v>2007</v>
      </c>
      <c r="H380" s="8" t="s">
        <v>297</v>
      </c>
      <c r="I380" s="8" t="b">
        <f>COUNTIF(Employees[Employee Name],Employees[[#This Row],[Employee Name]])&gt;1</f>
        <v>0</v>
      </c>
    </row>
    <row r="381" spans="1:9" ht="30" hidden="1" customHeight="1" x14ac:dyDescent="0.3">
      <c r="A381" s="44" t="e">
        <f t="shared" si="5"/>
        <v>#VALUE!</v>
      </c>
      <c r="B381" s="8" t="str">
        <f>CONCATENATE(Employees[[#This Row],[Lastname]]," ",Employees[[#This Row],[Firstname]], " ",LEFT(Employees[[#This Row],[Middlename]],1),IF(ISBLANK(Employees[[#This Row],[Middlename]])," ","."))</f>
        <v>MARDO MELINDA E.</v>
      </c>
      <c r="C381" s="8" t="s">
        <v>1571</v>
      </c>
      <c r="D381" s="8" t="s">
        <v>505</v>
      </c>
      <c r="E381" s="8" t="s">
        <v>380</v>
      </c>
      <c r="F381" s="8" t="s">
        <v>1294</v>
      </c>
      <c r="G381" s="18" t="s">
        <v>1294</v>
      </c>
      <c r="H381" s="8" t="s">
        <v>1729</v>
      </c>
      <c r="I381" s="8" t="b">
        <f>COUNTIF(Employees[Employee Name],Employees[[#This Row],[Employee Name]])&gt;1</f>
        <v>0</v>
      </c>
    </row>
    <row r="382" spans="1:9" ht="30" hidden="1" customHeight="1" x14ac:dyDescent="0.3">
      <c r="A382" s="44" t="e">
        <f t="shared" si="5"/>
        <v>#VALUE!</v>
      </c>
      <c r="B382" s="8" t="str">
        <f>CONCATENATE(Employees[[#This Row],[Lastname]]," ",Employees[[#This Row],[Firstname]], " ",LEFT(Employees[[#This Row],[Middlename]],1),IF(ISBLANK(Employees[[#This Row],[Middlename]])," ","."))</f>
        <v>MARINDUQUE ANNE RENELYN P.</v>
      </c>
      <c r="C382" s="8" t="s">
        <v>132</v>
      </c>
      <c r="D382" s="8" t="s">
        <v>358</v>
      </c>
      <c r="E382" s="8" t="s">
        <v>124</v>
      </c>
      <c r="F382" s="8" t="s">
        <v>125</v>
      </c>
      <c r="G382" s="18" t="s">
        <v>2007</v>
      </c>
      <c r="H382" s="8" t="s">
        <v>359</v>
      </c>
      <c r="I382" s="8" t="b">
        <f>COUNTIF(Employees[Employee Name],Employees[[#This Row],[Employee Name]])&gt;1</f>
        <v>0</v>
      </c>
    </row>
    <row r="383" spans="1:9" ht="30" hidden="1" customHeight="1" x14ac:dyDescent="0.3">
      <c r="A383" s="44" t="e">
        <f t="shared" si="5"/>
        <v>#VALUE!</v>
      </c>
      <c r="B383" s="8" t="str">
        <f>CONCATENATE(Employees[[#This Row],[Lastname]]," ",Employees[[#This Row],[Firstname]], " ",LEFT(Employees[[#This Row],[Middlename]],1),IF(ISBLANK(Employees[[#This Row],[Middlename]])," ","."))</f>
        <v>MARINDUQUE AURORA A.</v>
      </c>
      <c r="C383" s="8" t="s">
        <v>132</v>
      </c>
      <c r="D383" s="8" t="s">
        <v>1096</v>
      </c>
      <c r="E383" s="8" t="s">
        <v>906</v>
      </c>
      <c r="F383" s="8" t="s">
        <v>1097</v>
      </c>
      <c r="G383" s="8" t="s">
        <v>2007</v>
      </c>
      <c r="H383" s="8" t="s">
        <v>359</v>
      </c>
      <c r="I383" s="8" t="b">
        <f>COUNTIF(Employees[Employee Name],Employees[[#This Row],[Employee Name]])&gt;1</f>
        <v>0</v>
      </c>
    </row>
    <row r="384" spans="1:9" ht="30" hidden="1" customHeight="1" x14ac:dyDescent="0.3">
      <c r="A384" s="44" t="e">
        <f t="shared" si="5"/>
        <v>#VALUE!</v>
      </c>
      <c r="B384" s="8" t="str">
        <f>CONCATENATE(Employees[[#This Row],[Lastname]]," ",Employees[[#This Row],[Firstname]], " ",LEFT(Employees[[#This Row],[Middlename]],1),IF(ISBLANK(Employees[[#This Row],[Middlename]])," ","."))</f>
        <v>MARINDUQUE ERNESTO P.</v>
      </c>
      <c r="C384" s="8" t="s">
        <v>132</v>
      </c>
      <c r="D384" s="8" t="s">
        <v>908</v>
      </c>
      <c r="E384" s="8" t="s">
        <v>869</v>
      </c>
      <c r="F384" s="8" t="s">
        <v>198</v>
      </c>
      <c r="G384" s="18" t="s">
        <v>2007</v>
      </c>
      <c r="H384" s="8" t="s">
        <v>272</v>
      </c>
      <c r="I384" s="8" t="b">
        <f>COUNTIF(Employees[Employee Name],Employees[[#This Row],[Employee Name]])&gt;1</f>
        <v>0</v>
      </c>
    </row>
    <row r="385" spans="1:9" ht="30" hidden="1" customHeight="1" x14ac:dyDescent="0.3">
      <c r="A385" s="44" t="e">
        <f t="shared" si="5"/>
        <v>#VALUE!</v>
      </c>
      <c r="B385" s="8" t="str">
        <f>CONCATENATE(Employees[[#This Row],[Lastname]]," ",Employees[[#This Row],[Firstname]], " ",LEFT(Employees[[#This Row],[Middlename]],1),IF(ISBLANK(Employees[[#This Row],[Middlename]])," ","."))</f>
        <v>MARINDUQUE GERRY C.</v>
      </c>
      <c r="C385" s="8" t="s">
        <v>132</v>
      </c>
      <c r="D385" s="8" t="s">
        <v>133</v>
      </c>
      <c r="E385" s="8" t="s">
        <v>134</v>
      </c>
      <c r="F385" s="8" t="s">
        <v>198</v>
      </c>
      <c r="G385" s="18" t="s">
        <v>2007</v>
      </c>
      <c r="H385" s="8" t="s">
        <v>135</v>
      </c>
      <c r="I385" s="8" t="b">
        <f>COUNTIF(Employees[Employee Name],Employees[[#This Row],[Employee Name]])&gt;1</f>
        <v>0</v>
      </c>
    </row>
    <row r="386" spans="1:9" ht="30" hidden="1" customHeight="1" x14ac:dyDescent="0.3">
      <c r="A386" s="44" t="e">
        <f t="shared" si="5"/>
        <v>#VALUE!</v>
      </c>
      <c r="B386" s="8" t="str">
        <f>CONCATENATE(Employees[[#This Row],[Lastname]]," ",Employees[[#This Row],[Firstname]], " ",LEFT(Employees[[#This Row],[Middlename]],1),IF(ISBLANK(Employees[[#This Row],[Middlename]])," ","."))</f>
        <v>MARINDUQUE MARISSA M.</v>
      </c>
      <c r="C386" s="8" t="s">
        <v>132</v>
      </c>
      <c r="D386" s="8" t="s">
        <v>185</v>
      </c>
      <c r="E386" s="8" t="s">
        <v>84</v>
      </c>
      <c r="F386" s="8" t="s">
        <v>467</v>
      </c>
      <c r="G386" s="18" t="s">
        <v>2007</v>
      </c>
      <c r="H386" s="8" t="s">
        <v>465</v>
      </c>
      <c r="I386" s="8" t="b">
        <f>COUNTIF(Employees[Employee Name],Employees[[#This Row],[Employee Name]])&gt;1</f>
        <v>0</v>
      </c>
    </row>
    <row r="387" spans="1:9" ht="30" hidden="1" customHeight="1" x14ac:dyDescent="0.3">
      <c r="A387" s="44" t="e">
        <f t="shared" si="5"/>
        <v>#VALUE!</v>
      </c>
      <c r="B387" s="8" t="str">
        <f>CONCATENATE(Employees[[#This Row],[Lastname]]," ",Employees[[#This Row],[Firstname]], " ",LEFT(Employees[[#This Row],[Middlename]],1),IF(ISBLANK(Employees[[#This Row],[Middlename]])," ","."))</f>
        <v>MARINDUQUE ROWENA G.</v>
      </c>
      <c r="C387" s="8" t="s">
        <v>132</v>
      </c>
      <c r="D387" s="8" t="s">
        <v>630</v>
      </c>
      <c r="E387" s="8" t="s">
        <v>166</v>
      </c>
      <c r="F387" s="8" t="s">
        <v>1294</v>
      </c>
      <c r="G387" s="18" t="s">
        <v>1294</v>
      </c>
      <c r="H387" s="8" t="s">
        <v>363</v>
      </c>
      <c r="I387" s="8" t="b">
        <f>COUNTIF(Employees[Employee Name],Employees[[#This Row],[Employee Name]])&gt;1</f>
        <v>0</v>
      </c>
    </row>
    <row r="388" spans="1:9" ht="30" hidden="1" customHeight="1" x14ac:dyDescent="0.3">
      <c r="A388" s="44" t="e">
        <f t="shared" si="5"/>
        <v>#VALUE!</v>
      </c>
      <c r="B388" s="8" t="str">
        <f>CONCATENATE(Employees[[#This Row],[Lastname]]," ",Employees[[#This Row],[Firstname]], " ",LEFT(Employees[[#This Row],[Middlename]],1),IF(ISBLANK(Employees[[#This Row],[Middlename]])," ","."))</f>
        <v>MARQUEZ LOLITA R.</v>
      </c>
      <c r="C388" s="8" t="s">
        <v>330</v>
      </c>
      <c r="D388" s="8" t="s">
        <v>331</v>
      </c>
      <c r="E388" s="8" t="s">
        <v>332</v>
      </c>
      <c r="F388" s="8" t="s">
        <v>125</v>
      </c>
      <c r="G388" s="18" t="s">
        <v>2007</v>
      </c>
      <c r="H388" s="8" t="s">
        <v>333</v>
      </c>
      <c r="I388" s="8" t="b">
        <f>COUNTIF(Employees[Employee Name],Employees[[#This Row],[Employee Name]])&gt;1</f>
        <v>0</v>
      </c>
    </row>
    <row r="389" spans="1:9" ht="30" hidden="1" customHeight="1" x14ac:dyDescent="0.3">
      <c r="A389" s="44" t="e">
        <f t="shared" si="5"/>
        <v>#VALUE!</v>
      </c>
      <c r="B389" s="8" t="str">
        <f>CONCATENATE(Employees[[#This Row],[Lastname]]," ",Employees[[#This Row],[Firstname]], " ",LEFT(Employees[[#This Row],[Middlename]],1),IF(ISBLANK(Employees[[#This Row],[Middlename]])," ","."))</f>
        <v>MARTINEZ BELEN B.</v>
      </c>
      <c r="C389" s="8" t="s">
        <v>148</v>
      </c>
      <c r="D389" s="8" t="s">
        <v>708</v>
      </c>
      <c r="E389" s="8" t="s">
        <v>187</v>
      </c>
      <c r="F389" s="8" t="s">
        <v>709</v>
      </c>
      <c r="G389" s="18" t="s">
        <v>2007</v>
      </c>
      <c r="H389" s="8" t="s">
        <v>182</v>
      </c>
      <c r="I389" s="8" t="b">
        <f>COUNTIF(Employees[Employee Name],Employees[[#This Row],[Employee Name]])&gt;1</f>
        <v>0</v>
      </c>
    </row>
    <row r="390" spans="1:9" ht="30" hidden="1" customHeight="1" x14ac:dyDescent="0.3">
      <c r="A390" s="44" t="e">
        <f t="shared" ref="A390:A453" si="6">A389+1</f>
        <v>#VALUE!</v>
      </c>
      <c r="B390" s="8" t="str">
        <f>CONCATENATE(Employees[[#This Row],[Lastname]]," ",Employees[[#This Row],[Firstname]], " ",LEFT(Employees[[#This Row],[Middlename]],1),IF(ISBLANK(Employees[[#This Row],[Middlename]])," ","."))</f>
        <v>MARTINEZ EMER V.</v>
      </c>
      <c r="C390" s="8" t="s">
        <v>148</v>
      </c>
      <c r="D390" s="8" t="s">
        <v>149</v>
      </c>
      <c r="E390" s="8" t="s">
        <v>150</v>
      </c>
      <c r="F390" s="8" t="s">
        <v>151</v>
      </c>
      <c r="G390" s="18" t="s">
        <v>2007</v>
      </c>
      <c r="H390" s="8" t="s">
        <v>152</v>
      </c>
      <c r="I390" s="8" t="b">
        <f>COUNTIF(Employees[Employee Name],Employees[[#This Row],[Employee Name]])&gt;1</f>
        <v>0</v>
      </c>
    </row>
    <row r="391" spans="1:9" ht="30" hidden="1" customHeight="1" x14ac:dyDescent="0.3">
      <c r="A391" s="44" t="e">
        <f t="shared" si="6"/>
        <v>#VALUE!</v>
      </c>
      <c r="B391" s="8" t="str">
        <f>CONCATENATE(Employees[[#This Row],[Lastname]]," ",Employees[[#This Row],[Firstname]], " ",LEFT(Employees[[#This Row],[Middlename]],1),IF(ISBLANK(Employees[[#This Row],[Middlename]])," ","."))</f>
        <v>MARUNDAN MARIA FLOR M.</v>
      </c>
      <c r="C391" s="8" t="s">
        <v>94</v>
      </c>
      <c r="D391" s="8" t="s">
        <v>95</v>
      </c>
      <c r="E391" s="8" t="s">
        <v>84</v>
      </c>
      <c r="F391" s="8" t="s">
        <v>96</v>
      </c>
      <c r="G391" s="8" t="s">
        <v>2007</v>
      </c>
      <c r="H391" s="8" t="s">
        <v>97</v>
      </c>
      <c r="I391" s="8" t="b">
        <f>COUNTIF(Employees[Employee Name],Employees[[#This Row],[Employee Name]])&gt;1</f>
        <v>0</v>
      </c>
    </row>
    <row r="392" spans="1:9" ht="30" hidden="1" customHeight="1" x14ac:dyDescent="0.3">
      <c r="A392" s="44" t="e">
        <f t="shared" si="6"/>
        <v>#VALUE!</v>
      </c>
      <c r="B392" s="8" t="str">
        <f>CONCATENATE(Employees[[#This Row],[Lastname]]," ",Employees[[#This Row],[Firstname]], " ",LEFT(Employees[[#This Row],[Middlename]],1),IF(ISBLANK(Employees[[#This Row],[Middlename]])," ","."))</f>
        <v>MATIENZO NORMITA S.</v>
      </c>
      <c r="C392" s="8" t="s">
        <v>720</v>
      </c>
      <c r="D392" s="8" t="s">
        <v>721</v>
      </c>
      <c r="E392" s="8" t="s">
        <v>954</v>
      </c>
      <c r="F392" s="8" t="s">
        <v>125</v>
      </c>
      <c r="G392" s="18" t="s">
        <v>2007</v>
      </c>
      <c r="H392" s="8" t="s">
        <v>539</v>
      </c>
      <c r="I392" s="8" t="b">
        <f>COUNTIF(Employees[Employee Name],Employees[[#This Row],[Employee Name]])&gt;1</f>
        <v>0</v>
      </c>
    </row>
    <row r="393" spans="1:9" ht="30" hidden="1" customHeight="1" x14ac:dyDescent="0.3">
      <c r="A393" s="44" t="e">
        <f t="shared" si="6"/>
        <v>#VALUE!</v>
      </c>
      <c r="B393" s="8" t="str">
        <f>CONCATENATE(Employees[[#This Row],[Lastname]]," ",Employees[[#This Row],[Firstname]], " ",LEFT(Employees[[#This Row],[Middlename]],1),IF(ISBLANK(Employees[[#This Row],[Middlename]])," ","."))</f>
        <v>MAULLON JAENA F.</v>
      </c>
      <c r="C393" s="8" t="s">
        <v>1572</v>
      </c>
      <c r="D393" s="8" t="s">
        <v>1573</v>
      </c>
      <c r="E393" s="8" t="s">
        <v>238</v>
      </c>
      <c r="F393" s="8" t="s">
        <v>1294</v>
      </c>
      <c r="G393" s="18" t="s">
        <v>1294</v>
      </c>
      <c r="H393" s="8" t="s">
        <v>363</v>
      </c>
      <c r="I393" s="8" t="b">
        <f>COUNTIF(Employees[Employee Name],Employees[[#This Row],[Employee Name]])&gt;1</f>
        <v>0</v>
      </c>
    </row>
    <row r="394" spans="1:9" ht="30" hidden="1" customHeight="1" x14ac:dyDescent="0.3">
      <c r="A394" s="44" t="e">
        <f t="shared" si="6"/>
        <v>#VALUE!</v>
      </c>
      <c r="B394" s="8" t="str">
        <f>CONCATENATE(Employees[[#This Row],[Lastname]]," ",Employees[[#This Row],[Firstname]], " ",LEFT(Employees[[#This Row],[Middlename]],1),IF(ISBLANK(Employees[[#This Row],[Middlename]])," ","."))</f>
        <v>MAURICIO MARIZIEL M.</v>
      </c>
      <c r="C394" s="8" t="s">
        <v>1295</v>
      </c>
      <c r="D394" s="8" t="s">
        <v>1296</v>
      </c>
      <c r="E394" s="8" t="s">
        <v>84</v>
      </c>
      <c r="F394" s="8" t="s">
        <v>1294</v>
      </c>
      <c r="G394" s="18" t="s">
        <v>1294</v>
      </c>
      <c r="H394" s="8" t="s">
        <v>363</v>
      </c>
      <c r="I394" s="8" t="b">
        <f>COUNTIF(Employees[Employee Name],Employees[[#This Row],[Employee Name]])&gt;1</f>
        <v>0</v>
      </c>
    </row>
    <row r="395" spans="1:9" ht="30" hidden="1" customHeight="1" x14ac:dyDescent="0.3">
      <c r="A395" s="44" t="e">
        <f t="shared" si="6"/>
        <v>#VALUE!</v>
      </c>
      <c r="B395" s="8" t="str">
        <f>CONCATENATE(Employees[[#This Row],[Lastname]]," ",Employees[[#This Row],[Firstname]], " ",LEFT(Employees[[#This Row],[Middlename]],1),IF(ISBLANK(Employees[[#This Row],[Middlename]])," ","."))</f>
        <v>MAWAK MIA PAULEEN B.</v>
      </c>
      <c r="C395" s="8" t="s">
        <v>1008</v>
      </c>
      <c r="D395" s="8" t="s">
        <v>1009</v>
      </c>
      <c r="E395" s="8" t="s">
        <v>1010</v>
      </c>
      <c r="F395" s="8" t="s">
        <v>120</v>
      </c>
      <c r="G395" s="18" t="s">
        <v>2007</v>
      </c>
      <c r="H395" s="8" t="s">
        <v>441</v>
      </c>
      <c r="I395" s="8" t="b">
        <f>COUNTIF(Employees[Employee Name],Employees[[#This Row],[Employee Name]])&gt;1</f>
        <v>0</v>
      </c>
    </row>
    <row r="396" spans="1:9" ht="30" hidden="1" customHeight="1" x14ac:dyDescent="0.3">
      <c r="A396" s="44" t="e">
        <f t="shared" si="6"/>
        <v>#VALUE!</v>
      </c>
      <c r="B396" s="8" t="str">
        <f>CONCATENATE(Employees[[#This Row],[Lastname]]," ",Employees[[#This Row],[Firstname]], " ",LEFT(Employees[[#This Row],[Middlename]],1),IF(ISBLANK(Employees[[#This Row],[Middlename]])," ","."))</f>
        <v>MELADO LEONILA JR P.</v>
      </c>
      <c r="C396" s="8" t="s">
        <v>1574</v>
      </c>
      <c r="D396" s="8" t="s">
        <v>1575</v>
      </c>
      <c r="E396" s="8" t="s">
        <v>1576</v>
      </c>
      <c r="F396" s="8" t="s">
        <v>1711</v>
      </c>
      <c r="G396" s="18" t="s">
        <v>1711</v>
      </c>
      <c r="H396" s="8" t="s">
        <v>1712</v>
      </c>
      <c r="I396" s="8" t="b">
        <f>COUNTIF(Employees[Employee Name],Employees[[#This Row],[Employee Name]])&gt;1</f>
        <v>0</v>
      </c>
    </row>
    <row r="397" spans="1:9" ht="30" hidden="1" customHeight="1" x14ac:dyDescent="0.3">
      <c r="A397" s="44" t="e">
        <f t="shared" si="6"/>
        <v>#VALUE!</v>
      </c>
      <c r="B397" s="8" t="str">
        <f>CONCATENATE(Employees[[#This Row],[Lastname]]," ",Employees[[#This Row],[Firstname]], " ",LEFT(Employees[[#This Row],[Middlename]],1),IF(ISBLANK(Employees[[#This Row],[Middlename]])," ","."))</f>
        <v>MENDOZA ARRIES N.</v>
      </c>
      <c r="C397" s="8" t="s">
        <v>322</v>
      </c>
      <c r="D397" s="8" t="s">
        <v>335</v>
      </c>
      <c r="E397" s="8" t="s">
        <v>336</v>
      </c>
      <c r="F397" s="8" t="s">
        <v>125</v>
      </c>
      <c r="G397" s="18" t="s">
        <v>2007</v>
      </c>
      <c r="H397" s="8" t="s">
        <v>337</v>
      </c>
      <c r="I397" s="8" t="b">
        <f>COUNTIF(Employees[Employee Name],Employees[[#This Row],[Employee Name]])&gt;1</f>
        <v>0</v>
      </c>
    </row>
    <row r="398" spans="1:9" ht="30" hidden="1" customHeight="1" x14ac:dyDescent="0.3">
      <c r="A398" s="44" t="e">
        <f t="shared" si="6"/>
        <v>#VALUE!</v>
      </c>
      <c r="B398" s="8" t="str">
        <f>CONCATENATE(Employees[[#This Row],[Lastname]]," ",Employees[[#This Row],[Firstname]], " ",LEFT(Employees[[#This Row],[Middlename]],1),IF(ISBLANK(Employees[[#This Row],[Middlename]])," ","."))</f>
        <v>MENDOZA ERNESTO JR R.</v>
      </c>
      <c r="C398" s="18" t="s">
        <v>322</v>
      </c>
      <c r="D398" s="18" t="s">
        <v>2091</v>
      </c>
      <c r="E398" s="18" t="s">
        <v>332</v>
      </c>
      <c r="F398" s="18" t="s">
        <v>1294</v>
      </c>
      <c r="G398" s="8"/>
      <c r="H398" s="18" t="s">
        <v>2092</v>
      </c>
      <c r="I398" s="8" t="b">
        <f>COUNTIF(Employees[Employee Name],Employees[[#This Row],[Employee Name]])&gt;1</f>
        <v>0</v>
      </c>
    </row>
    <row r="399" spans="1:9" ht="30" hidden="1" customHeight="1" x14ac:dyDescent="0.3">
      <c r="A399" s="44" t="e">
        <f t="shared" si="6"/>
        <v>#VALUE!</v>
      </c>
      <c r="B399" s="8" t="str">
        <f>CONCATENATE(Employees[[#This Row],[Lastname]]," ",Employees[[#This Row],[Firstname]], " ",LEFT(Employees[[#This Row],[Middlename]],1),IF(ISBLANK(Employees[[#This Row],[Middlename]])," ","."))</f>
        <v>MENDOZA JUANITO N.</v>
      </c>
      <c r="C399" s="8" t="s">
        <v>322</v>
      </c>
      <c r="D399" s="8" t="s">
        <v>550</v>
      </c>
      <c r="E399" s="8" t="s">
        <v>336</v>
      </c>
      <c r="F399" s="8" t="s">
        <v>198</v>
      </c>
      <c r="G399" s="18" t="s">
        <v>2007</v>
      </c>
      <c r="H399" s="8" t="s">
        <v>199</v>
      </c>
      <c r="I399" s="8" t="b">
        <f>COUNTIF(Employees[Employee Name],Employees[[#This Row],[Employee Name]])&gt;1</f>
        <v>0</v>
      </c>
    </row>
    <row r="400" spans="1:9" ht="30" hidden="1" customHeight="1" x14ac:dyDescent="0.3">
      <c r="A400" s="44" t="e">
        <f t="shared" si="6"/>
        <v>#VALUE!</v>
      </c>
      <c r="B400" s="8" t="str">
        <f>CONCATENATE(Employees[[#This Row],[Lastname]]," ",Employees[[#This Row],[Firstname]], " ",LEFT(Employees[[#This Row],[Middlename]],1),IF(ISBLANK(Employees[[#This Row],[Middlename]])," ","."))</f>
        <v>MENDOZA LELISA L.</v>
      </c>
      <c r="C400" s="8" t="s">
        <v>322</v>
      </c>
      <c r="D400" s="8" t="s">
        <v>1341</v>
      </c>
      <c r="E400" s="8" t="s">
        <v>546</v>
      </c>
      <c r="F400" s="8" t="s">
        <v>478</v>
      </c>
      <c r="G400" s="18" t="s">
        <v>2007</v>
      </c>
      <c r="H400" s="8" t="s">
        <v>363</v>
      </c>
      <c r="I400" s="8" t="b">
        <f>COUNTIF(Employees[Employee Name],Employees[[#This Row],[Employee Name]])&gt;1</f>
        <v>0</v>
      </c>
    </row>
    <row r="401" spans="1:9" ht="30" hidden="1" customHeight="1" x14ac:dyDescent="0.3">
      <c r="A401" s="44" t="e">
        <f t="shared" si="6"/>
        <v>#VALUE!</v>
      </c>
      <c r="B401" s="8" t="str">
        <f>CONCATENATE(Employees[[#This Row],[Lastname]]," ",Employees[[#This Row],[Firstname]], " ",LEFT(Employees[[#This Row],[Middlename]],1),IF(ISBLANK(Employees[[#This Row],[Middlename]])," ","."))</f>
        <v>MENDOZA LOURDES G.</v>
      </c>
      <c r="C401" s="8" t="s">
        <v>322</v>
      </c>
      <c r="D401" s="8" t="s">
        <v>277</v>
      </c>
      <c r="E401" s="8" t="s">
        <v>166</v>
      </c>
      <c r="F401" s="8" t="s">
        <v>125</v>
      </c>
      <c r="G401" s="18" t="s">
        <v>2007</v>
      </c>
      <c r="H401" s="8" t="s">
        <v>156</v>
      </c>
      <c r="I401" s="8" t="b">
        <f>COUNTIF(Employees[Employee Name],Employees[[#This Row],[Employee Name]])&gt;1</f>
        <v>0</v>
      </c>
    </row>
    <row r="402" spans="1:9" ht="30" hidden="1" customHeight="1" x14ac:dyDescent="0.3">
      <c r="A402" s="44" t="e">
        <f t="shared" si="6"/>
        <v>#VALUE!</v>
      </c>
      <c r="B402" s="8" t="str">
        <f>CONCATENATE(Employees[[#This Row],[Lastname]]," ",Employees[[#This Row],[Firstname]], " ",LEFT(Employees[[#This Row],[Middlename]],1),IF(ISBLANK(Employees[[#This Row],[Middlename]])," ","."))</f>
        <v>MENDOZA MARIA ABIGAIL A.</v>
      </c>
      <c r="C402" s="8" t="s">
        <v>322</v>
      </c>
      <c r="D402" s="8" t="s">
        <v>1577</v>
      </c>
      <c r="E402" s="8" t="s">
        <v>1043</v>
      </c>
      <c r="F402" s="8" t="s">
        <v>687</v>
      </c>
      <c r="G402" s="8" t="s">
        <v>2007</v>
      </c>
      <c r="H402" s="8" t="s">
        <v>135</v>
      </c>
      <c r="I402" s="8" t="b">
        <f>COUNTIF(Employees[Employee Name],Employees[[#This Row],[Employee Name]])&gt;1</f>
        <v>0</v>
      </c>
    </row>
    <row r="403" spans="1:9" ht="30" hidden="1" customHeight="1" x14ac:dyDescent="0.3">
      <c r="A403" s="44" t="e">
        <f t="shared" si="6"/>
        <v>#VALUE!</v>
      </c>
      <c r="B403" s="8" t="str">
        <f>CONCATENATE(Employees[[#This Row],[Lastname]]," ",Employees[[#This Row],[Firstname]], " ",LEFT(Employees[[#This Row],[Middlename]],1),IF(ISBLANK(Employees[[#This Row],[Middlename]])," ","."))</f>
        <v>MENDOZA MARICEL C.</v>
      </c>
      <c r="C403" s="8" t="s">
        <v>322</v>
      </c>
      <c r="D403" s="8" t="s">
        <v>1578</v>
      </c>
      <c r="E403" s="8" t="s">
        <v>1579</v>
      </c>
      <c r="F403" s="8" t="s">
        <v>1294</v>
      </c>
      <c r="G403" s="18" t="s">
        <v>1294</v>
      </c>
      <c r="H403" s="8" t="s">
        <v>97</v>
      </c>
      <c r="I403" s="8" t="b">
        <f>COUNTIF(Employees[Employee Name],Employees[[#This Row],[Employee Name]])&gt;1</f>
        <v>0</v>
      </c>
    </row>
    <row r="404" spans="1:9" ht="30" hidden="1" customHeight="1" x14ac:dyDescent="0.3">
      <c r="A404" s="44" t="e">
        <f t="shared" si="6"/>
        <v>#VALUE!</v>
      </c>
      <c r="B404" s="8" t="str">
        <f>CONCATENATE(Employees[[#This Row],[Lastname]]," ",Employees[[#This Row],[Firstname]], " ",LEFT(Employees[[#This Row],[Middlename]],1),IF(ISBLANK(Employees[[#This Row],[Middlename]])," ","."))</f>
        <v>MENDOZA MARVIC M.</v>
      </c>
      <c r="C404" s="8" t="s">
        <v>322</v>
      </c>
      <c r="D404" s="8" t="s">
        <v>1580</v>
      </c>
      <c r="E404" s="8" t="s">
        <v>1581</v>
      </c>
      <c r="F404" s="8" t="s">
        <v>687</v>
      </c>
      <c r="G404" s="8" t="s">
        <v>2007</v>
      </c>
      <c r="H404" s="8" t="s">
        <v>97</v>
      </c>
      <c r="I404" s="8" t="b">
        <f>COUNTIF(Employees[Employee Name],Employees[[#This Row],[Employee Name]])&gt;1</f>
        <v>0</v>
      </c>
    </row>
    <row r="405" spans="1:9" ht="30" hidden="1" customHeight="1" x14ac:dyDescent="0.3">
      <c r="A405" s="44" t="e">
        <f t="shared" si="6"/>
        <v>#VALUE!</v>
      </c>
      <c r="B405" s="8" t="str">
        <f>CONCATENATE(Employees[[#This Row],[Lastname]]," ",Employees[[#This Row],[Firstname]], " ",LEFT(Employees[[#This Row],[Middlename]],1),IF(ISBLANK(Employees[[#This Row],[Middlename]])," ","."))</f>
        <v>MENDOZA NORA A.</v>
      </c>
      <c r="C405" s="8" t="s">
        <v>322</v>
      </c>
      <c r="D405" s="8" t="s">
        <v>507</v>
      </c>
      <c r="E405" s="8" t="s">
        <v>221</v>
      </c>
      <c r="F405" s="8" t="s">
        <v>125</v>
      </c>
      <c r="G405" s="18" t="s">
        <v>2007</v>
      </c>
      <c r="H405" s="8" t="s">
        <v>441</v>
      </c>
      <c r="I405" s="8" t="b">
        <f>COUNTIF(Employees[Employee Name],Employees[[#This Row],[Employee Name]])&gt;1</f>
        <v>0</v>
      </c>
    </row>
    <row r="406" spans="1:9" ht="30" hidden="1" customHeight="1" x14ac:dyDescent="0.3">
      <c r="A406" s="44" t="e">
        <f t="shared" si="6"/>
        <v>#VALUE!</v>
      </c>
      <c r="B406" s="8" t="str">
        <f>CONCATENATE(Employees[[#This Row],[Lastname]]," ",Employees[[#This Row],[Firstname]], " ",LEFT(Employees[[#This Row],[Middlename]],1),IF(ISBLANK(Employees[[#This Row],[Middlename]])," ","."))</f>
        <v>MENDOZA PATRICK O.</v>
      </c>
      <c r="C406" s="8" t="s">
        <v>322</v>
      </c>
      <c r="D406" s="8" t="s">
        <v>1582</v>
      </c>
      <c r="E406" s="8" t="s">
        <v>1583</v>
      </c>
      <c r="F406" s="8" t="s">
        <v>1711</v>
      </c>
      <c r="G406" s="18" t="s">
        <v>1711</v>
      </c>
      <c r="H406" s="8" t="s">
        <v>1712</v>
      </c>
      <c r="I406" s="8" t="b">
        <f>COUNTIF(Employees[Employee Name],Employees[[#This Row],[Employee Name]])&gt;1</f>
        <v>0</v>
      </c>
    </row>
    <row r="407" spans="1:9" ht="30" hidden="1" customHeight="1" x14ac:dyDescent="0.3">
      <c r="A407" s="44" t="e">
        <f t="shared" si="6"/>
        <v>#VALUE!</v>
      </c>
      <c r="B407" s="8" t="str">
        <f>CONCATENATE(Employees[[#This Row],[Lastname]]," ",Employees[[#This Row],[Firstname]], " ",LEFT(Employees[[#This Row],[Middlename]],1),IF(ISBLANK(Employees[[#This Row],[Middlename]])," ","."))</f>
        <v>MENDOZA PRESCILA S.</v>
      </c>
      <c r="C407" s="8" t="s">
        <v>322</v>
      </c>
      <c r="D407" s="8" t="s">
        <v>323</v>
      </c>
      <c r="E407" s="8" t="s">
        <v>161</v>
      </c>
      <c r="F407" s="8" t="s">
        <v>324</v>
      </c>
      <c r="G407" s="18" t="s">
        <v>2007</v>
      </c>
      <c r="H407" s="8" t="s">
        <v>272</v>
      </c>
      <c r="I407" s="8" t="b">
        <f>COUNTIF(Employees[Employee Name],Employees[[#This Row],[Employee Name]])&gt;1</f>
        <v>0</v>
      </c>
    </row>
    <row r="408" spans="1:9" ht="30" hidden="1" customHeight="1" x14ac:dyDescent="0.3">
      <c r="A408" s="44" t="e">
        <f t="shared" si="6"/>
        <v>#VALUE!</v>
      </c>
      <c r="B408" s="8" t="str">
        <f>CONCATENATE(Employees[[#This Row],[Lastname]]," ",Employees[[#This Row],[Firstname]], " ",LEFT(Employees[[#This Row],[Middlename]],1),IF(ISBLANK(Employees[[#This Row],[Middlename]])," ","."))</f>
        <v>MENDOZA ROMEO B.</v>
      </c>
      <c r="C408" s="8" t="s">
        <v>322</v>
      </c>
      <c r="D408" s="8" t="s">
        <v>795</v>
      </c>
      <c r="E408" s="8" t="s">
        <v>98</v>
      </c>
      <c r="F408" s="8" t="s">
        <v>853</v>
      </c>
      <c r="G408" s="8" t="s">
        <v>2007</v>
      </c>
      <c r="H408" s="8" t="s">
        <v>287</v>
      </c>
      <c r="I408" s="8" t="b">
        <f>COUNTIF(Employees[Employee Name],Employees[[#This Row],[Employee Name]])&gt;1</f>
        <v>0</v>
      </c>
    </row>
    <row r="409" spans="1:9" ht="30" hidden="1" customHeight="1" x14ac:dyDescent="0.3">
      <c r="A409" s="44" t="e">
        <f t="shared" si="6"/>
        <v>#VALUE!</v>
      </c>
      <c r="B409" s="8" t="str">
        <f>CONCATENATE(Employees[[#This Row],[Lastname]]," ",Employees[[#This Row],[Firstname]], " ",LEFT(Employees[[#This Row],[Middlename]],1),IF(ISBLANK(Employees[[#This Row],[Middlename]])," ","."))</f>
        <v>MERCADO ARLENNIE D.</v>
      </c>
      <c r="C409" s="8" t="s">
        <v>562</v>
      </c>
      <c r="D409" s="8" t="s">
        <v>1584</v>
      </c>
      <c r="E409" s="8" t="s">
        <v>1585</v>
      </c>
      <c r="F409" s="8" t="s">
        <v>1294</v>
      </c>
      <c r="G409" s="18" t="s">
        <v>1294</v>
      </c>
      <c r="H409" s="8" t="s">
        <v>152</v>
      </c>
      <c r="I409" s="8" t="b">
        <f>COUNTIF(Employees[Employee Name],Employees[[#This Row],[Employee Name]])&gt;1</f>
        <v>0</v>
      </c>
    </row>
    <row r="410" spans="1:9" ht="30" hidden="1" customHeight="1" x14ac:dyDescent="0.3">
      <c r="A410" s="44" t="e">
        <f t="shared" si="6"/>
        <v>#VALUE!</v>
      </c>
      <c r="B410" s="8" t="str">
        <f>CONCATENATE(Employees[[#This Row],[Lastname]]," ",Employees[[#This Row],[Firstname]], " ",LEFT(Employees[[#This Row],[Middlename]],1),IF(ISBLANK(Employees[[#This Row],[Middlename]])," ","."))</f>
        <v xml:space="preserve">MERCADO NAZARIO  </v>
      </c>
      <c r="C410" s="8" t="s">
        <v>562</v>
      </c>
      <c r="D410" s="8" t="s">
        <v>563</v>
      </c>
      <c r="E410" s="8"/>
      <c r="F410" s="18" t="s">
        <v>198</v>
      </c>
      <c r="G410" s="18" t="s">
        <v>2007</v>
      </c>
      <c r="H410" s="8" t="s">
        <v>290</v>
      </c>
      <c r="I410" s="8" t="b">
        <f>COUNTIF(Employees[Employee Name],Employees[[#This Row],[Employee Name]])&gt;1</f>
        <v>0</v>
      </c>
    </row>
    <row r="411" spans="1:9" ht="30" hidden="1" customHeight="1" x14ac:dyDescent="0.3">
      <c r="A411" s="44" t="e">
        <f t="shared" si="6"/>
        <v>#VALUE!</v>
      </c>
      <c r="B411" s="8" t="str">
        <f>CONCATENATE(Employees[[#This Row],[Lastname]]," ",Employees[[#This Row],[Firstname]], " ",LEFT(Employees[[#This Row],[Middlename]],1),IF(ISBLANK(Employees[[#This Row],[Middlename]])," ","."))</f>
        <v>MERCARDO RENGIE M.</v>
      </c>
      <c r="C411" s="8" t="s">
        <v>1586</v>
      </c>
      <c r="D411" s="8" t="s">
        <v>1587</v>
      </c>
      <c r="E411" s="8" t="s">
        <v>322</v>
      </c>
      <c r="F411" s="8" t="s">
        <v>1294</v>
      </c>
      <c r="G411" s="18" t="s">
        <v>1294</v>
      </c>
      <c r="H411" s="8" t="s">
        <v>539</v>
      </c>
      <c r="I411" s="8" t="b">
        <f>COUNTIF(Employees[Employee Name],Employees[[#This Row],[Employee Name]])&gt;1</f>
        <v>0</v>
      </c>
    </row>
    <row r="412" spans="1:9" ht="30" hidden="1" customHeight="1" x14ac:dyDescent="0.3">
      <c r="A412" s="44" t="e">
        <f t="shared" si="6"/>
        <v>#VALUE!</v>
      </c>
      <c r="B412" s="8" t="str">
        <f>CONCATENATE(Employees[[#This Row],[Lastname]]," ",Employees[[#This Row],[Firstname]], " ",LEFT(Employees[[#This Row],[Middlename]],1),IF(ISBLANK(Employees[[#This Row],[Middlename]])," ","."))</f>
        <v xml:space="preserve">MERHAN FRANCISCO  </v>
      </c>
      <c r="C412" s="8" t="s">
        <v>1588</v>
      </c>
      <c r="D412" s="8" t="s">
        <v>1589</v>
      </c>
      <c r="E412" s="8"/>
      <c r="F412" s="8" t="s">
        <v>1294</v>
      </c>
      <c r="G412" s="18" t="s">
        <v>1294</v>
      </c>
      <c r="H412" s="8" t="s">
        <v>290</v>
      </c>
      <c r="I412" s="8" t="b">
        <f>COUNTIF(Employees[Employee Name],Employees[[#This Row],[Employee Name]])&gt;1</f>
        <v>0</v>
      </c>
    </row>
    <row r="413" spans="1:9" ht="30" hidden="1" customHeight="1" x14ac:dyDescent="0.3">
      <c r="A413" s="44" t="e">
        <f t="shared" si="6"/>
        <v>#VALUE!</v>
      </c>
      <c r="B413" s="8" t="str">
        <f>CONCATENATE(Employees[[#This Row],[Lastname]]," ",Employees[[#This Row],[Firstname]], " ",LEFT(Employees[[#This Row],[Middlename]],1),IF(ISBLANK(Employees[[#This Row],[Middlename]])," ","."))</f>
        <v>MERJILLA JEANETTE B.</v>
      </c>
      <c r="C413" s="8" t="s">
        <v>1590</v>
      </c>
      <c r="D413" s="8" t="s">
        <v>1591</v>
      </c>
      <c r="E413" s="8" t="s">
        <v>187</v>
      </c>
      <c r="F413" s="8" t="s">
        <v>1294</v>
      </c>
      <c r="G413" s="18" t="s">
        <v>1294</v>
      </c>
      <c r="H413" s="8" t="s">
        <v>1712</v>
      </c>
      <c r="I413" s="8" t="b">
        <f>COUNTIF(Employees[Employee Name],Employees[[#This Row],[Employee Name]])&gt;1</f>
        <v>0</v>
      </c>
    </row>
    <row r="414" spans="1:9" ht="30" hidden="1" customHeight="1" x14ac:dyDescent="0.3">
      <c r="A414" s="44" t="e">
        <f t="shared" si="6"/>
        <v>#VALUE!</v>
      </c>
      <c r="B414" s="8" t="str">
        <f>CONCATENATE(Employees[[#This Row],[Lastname]]," ",Employees[[#This Row],[Firstname]], " ",LEFT(Employees[[#This Row],[Middlename]],1),IF(ISBLANK(Employees[[#This Row],[Middlename]])," ","."))</f>
        <v>MIRANDA BIENVENIDO D.</v>
      </c>
      <c r="C414" s="8" t="s">
        <v>691</v>
      </c>
      <c r="D414" s="8" t="s">
        <v>1568</v>
      </c>
      <c r="E414" s="8" t="s">
        <v>119</v>
      </c>
      <c r="F414" s="8" t="s">
        <v>125</v>
      </c>
      <c r="G414" s="8"/>
      <c r="H414" s="8" t="s">
        <v>209</v>
      </c>
      <c r="I414" s="8" t="b">
        <f>COUNTIF(Employees[Employee Name],Employees[[#This Row],[Employee Name]])&gt;1</f>
        <v>0</v>
      </c>
    </row>
    <row r="415" spans="1:9" ht="30" hidden="1" customHeight="1" x14ac:dyDescent="0.3">
      <c r="A415" s="44" t="e">
        <f t="shared" si="6"/>
        <v>#VALUE!</v>
      </c>
      <c r="B415" s="8" t="str">
        <f>CONCATENATE(Employees[[#This Row],[Lastname]]," ",Employees[[#This Row],[Firstname]], " ",LEFT(Employees[[#This Row],[Middlename]],1),IF(ISBLANK(Employees[[#This Row],[Middlename]])," ","."))</f>
        <v>MIRANDA MARIA LOIDA M.</v>
      </c>
      <c r="C415" s="8" t="s">
        <v>691</v>
      </c>
      <c r="D415" s="8" t="s">
        <v>872</v>
      </c>
      <c r="E415" s="8" t="s">
        <v>322</v>
      </c>
      <c r="F415" s="8" t="s">
        <v>873</v>
      </c>
      <c r="G415" s="18" t="s">
        <v>2007</v>
      </c>
      <c r="H415" s="8" t="s">
        <v>441</v>
      </c>
      <c r="I415" s="8" t="b">
        <f>COUNTIF(Employees[Employee Name],Employees[[#This Row],[Employee Name]])&gt;1</f>
        <v>0</v>
      </c>
    </row>
    <row r="416" spans="1:9" ht="30" hidden="1" customHeight="1" x14ac:dyDescent="0.3">
      <c r="A416" s="44" t="e">
        <f t="shared" si="6"/>
        <v>#VALUE!</v>
      </c>
      <c r="B416" s="8" t="str">
        <f>CONCATENATE(Employees[[#This Row],[Lastname]]," ",Employees[[#This Row],[Firstname]], " ",LEFT(Employees[[#This Row],[Middlename]],1),IF(ISBLANK(Employees[[#This Row],[Middlename]])," ","."))</f>
        <v>MIRANDA NICOLE MAY B.</v>
      </c>
      <c r="C416" s="8" t="s">
        <v>691</v>
      </c>
      <c r="D416" s="8" t="s">
        <v>1300</v>
      </c>
      <c r="E416" s="8" t="s">
        <v>145</v>
      </c>
      <c r="F416" s="8" t="s">
        <v>125</v>
      </c>
      <c r="G416" s="18" t="s">
        <v>2007</v>
      </c>
      <c r="H416" s="8" t="s">
        <v>103</v>
      </c>
      <c r="I416" s="8" t="b">
        <f>COUNTIF(Employees[Employee Name],Employees[[#This Row],[Employee Name]])&gt;1</f>
        <v>0</v>
      </c>
    </row>
    <row r="417" spans="1:9" ht="30" hidden="1" customHeight="1" x14ac:dyDescent="0.3">
      <c r="A417" s="44" t="e">
        <f t="shared" si="6"/>
        <v>#VALUE!</v>
      </c>
      <c r="B417" s="8" t="str">
        <f>CONCATENATE(Employees[[#This Row],[Lastname]]," ",Employees[[#This Row],[Firstname]], " ",LEFT(Employees[[#This Row],[Middlename]],1),IF(ISBLANK(Employees[[#This Row],[Middlename]])," ","."))</f>
        <v>MIRANDA ROBERTO D.</v>
      </c>
      <c r="C417" s="8" t="s">
        <v>691</v>
      </c>
      <c r="D417" s="8" t="s">
        <v>129</v>
      </c>
      <c r="E417" s="8" t="s">
        <v>119</v>
      </c>
      <c r="F417" s="8" t="s">
        <v>198</v>
      </c>
      <c r="G417" s="18" t="s">
        <v>2007</v>
      </c>
      <c r="H417" s="8" t="s">
        <v>135</v>
      </c>
      <c r="I417" s="8" t="b">
        <f>COUNTIF(Employees[Employee Name],Employees[[#This Row],[Employee Name]])&gt;1</f>
        <v>0</v>
      </c>
    </row>
    <row r="418" spans="1:9" ht="30" hidden="1" customHeight="1" x14ac:dyDescent="0.3">
      <c r="A418" s="44" t="e">
        <f t="shared" si="6"/>
        <v>#VALUE!</v>
      </c>
      <c r="B418" s="8" t="str">
        <f>CONCATENATE(Employees[[#This Row],[Lastname]]," ",Employees[[#This Row],[Firstname]], " ",LEFT(Employees[[#This Row],[Middlename]],1),IF(ISBLANK(Employees[[#This Row],[Middlename]])," ","."))</f>
        <v>MIRANDO EDITH B.</v>
      </c>
      <c r="C418" s="8" t="s">
        <v>689</v>
      </c>
      <c r="D418" s="8" t="s">
        <v>155</v>
      </c>
      <c r="E418" s="8" t="s">
        <v>818</v>
      </c>
      <c r="F418" s="8" t="s">
        <v>192</v>
      </c>
      <c r="G418" s="8" t="s">
        <v>2007</v>
      </c>
      <c r="H418" s="8" t="s">
        <v>135</v>
      </c>
      <c r="I418" s="8" t="b">
        <f>COUNTIF(Employees[Employee Name],Employees[[#This Row],[Employee Name]])&gt;1</f>
        <v>0</v>
      </c>
    </row>
    <row r="419" spans="1:9" ht="30" hidden="1" customHeight="1" x14ac:dyDescent="0.3">
      <c r="A419" s="44" t="e">
        <f t="shared" si="6"/>
        <v>#VALUE!</v>
      </c>
      <c r="B419" s="8" t="str">
        <f>CONCATENATE(Employees[[#This Row],[Lastname]]," ",Employees[[#This Row],[Firstname]], " ",LEFT(Employees[[#This Row],[Middlename]],1),IF(ISBLANK(Employees[[#This Row],[Middlename]])," ","."))</f>
        <v>MOLOD EMMA D.</v>
      </c>
      <c r="C419" s="8" t="s">
        <v>485</v>
      </c>
      <c r="D419" s="8" t="s">
        <v>486</v>
      </c>
      <c r="E419" s="8" t="s">
        <v>487</v>
      </c>
      <c r="F419" s="18" t="s">
        <v>2015</v>
      </c>
      <c r="G419" s="18" t="s">
        <v>2007</v>
      </c>
      <c r="H419" s="8" t="s">
        <v>135</v>
      </c>
      <c r="I419" s="8" t="b">
        <f>COUNTIF(Employees[Employee Name],Employees[[#This Row],[Employee Name]])&gt;1</f>
        <v>0</v>
      </c>
    </row>
    <row r="420" spans="1:9" ht="30" hidden="1" customHeight="1" x14ac:dyDescent="0.3">
      <c r="A420" s="44" t="e">
        <f t="shared" si="6"/>
        <v>#VALUE!</v>
      </c>
      <c r="B420" s="8" t="str">
        <f>CONCATENATE(Employees[[#This Row],[Lastname]]," ",Employees[[#This Row],[Firstname]], " ",LEFT(Employees[[#This Row],[Middlename]],1),IF(ISBLANK(Employees[[#This Row],[Middlename]])," ","."))</f>
        <v>MONTEALEGRE CHARLIE JR. O.</v>
      </c>
      <c r="C420" s="8" t="s">
        <v>933</v>
      </c>
      <c r="D420" s="8" t="s">
        <v>934</v>
      </c>
      <c r="E420" s="8" t="s">
        <v>583</v>
      </c>
      <c r="F420" s="8" t="s">
        <v>96</v>
      </c>
      <c r="G420" s="8" t="s">
        <v>2007</v>
      </c>
      <c r="H420" s="8" t="s">
        <v>97</v>
      </c>
      <c r="I420" s="8" t="b">
        <f>COUNTIF(Employees[Employee Name],Employees[[#This Row],[Employee Name]])&gt;1</f>
        <v>0</v>
      </c>
    </row>
    <row r="421" spans="1:9" ht="30" hidden="1" customHeight="1" x14ac:dyDescent="0.3">
      <c r="A421" s="44" t="e">
        <f t="shared" si="6"/>
        <v>#VALUE!</v>
      </c>
      <c r="B421" s="8" t="str">
        <f>CONCATENATE(Employees[[#This Row],[Lastname]]," ",Employees[[#This Row],[Firstname]], " ",LEFT(Employees[[#This Row],[Middlename]],1),IF(ISBLANK(Employees[[#This Row],[Middlename]])," ","."))</f>
        <v>MONTENEGRO EDWIN D.</v>
      </c>
      <c r="C421" s="8" t="s">
        <v>184</v>
      </c>
      <c r="D421" s="8" t="s">
        <v>251</v>
      </c>
      <c r="E421" s="8" t="s">
        <v>248</v>
      </c>
      <c r="F421" s="18" t="s">
        <v>873</v>
      </c>
      <c r="G421" s="18" t="s">
        <v>2007</v>
      </c>
      <c r="H421" s="8" t="s">
        <v>272</v>
      </c>
      <c r="I421" s="8" t="b">
        <f>COUNTIF(Employees[Employee Name],Employees[[#This Row],[Employee Name]])&gt;1</f>
        <v>0</v>
      </c>
    </row>
    <row r="422" spans="1:9" ht="30" hidden="1" customHeight="1" x14ac:dyDescent="0.3">
      <c r="A422" s="44" t="e">
        <f t="shared" si="6"/>
        <v>#VALUE!</v>
      </c>
      <c r="B422" s="8" t="str">
        <f>CONCATENATE(Employees[[#This Row],[Lastname]]," ",Employees[[#This Row],[Firstname]], " ",LEFT(Employees[[#This Row],[Middlename]],1),IF(ISBLANK(Employees[[#This Row],[Middlename]])," ","."))</f>
        <v>MONTENEGRO HELEN L.</v>
      </c>
      <c r="C422" s="8" t="s">
        <v>184</v>
      </c>
      <c r="D422" s="8" t="s">
        <v>304</v>
      </c>
      <c r="E422" s="8" t="s">
        <v>228</v>
      </c>
      <c r="F422" s="8" t="s">
        <v>198</v>
      </c>
      <c r="G422" s="18" t="s">
        <v>2007</v>
      </c>
      <c r="H422" s="8" t="s">
        <v>297</v>
      </c>
      <c r="I422" s="8" t="b">
        <f>COUNTIF(Employees[Employee Name],Employees[[#This Row],[Employee Name]])&gt;1</f>
        <v>0</v>
      </c>
    </row>
    <row r="423" spans="1:9" ht="30" hidden="1" customHeight="1" x14ac:dyDescent="0.3">
      <c r="A423" s="44" t="e">
        <f t="shared" si="6"/>
        <v>#VALUE!</v>
      </c>
      <c r="B423" s="8" t="str">
        <f>CONCATENATE(Employees[[#This Row],[Lastname]]," ",Employees[[#This Row],[Firstname]], " ",LEFT(Employees[[#This Row],[Middlename]],1),IF(ISBLANK(Employees[[#This Row],[Middlename]])," ","."))</f>
        <v>MONTENEGRO HENRY S.</v>
      </c>
      <c r="C423" s="8" t="s">
        <v>184</v>
      </c>
      <c r="D423" s="8" t="s">
        <v>727</v>
      </c>
      <c r="E423" s="8" t="s">
        <v>161</v>
      </c>
      <c r="F423" s="8" t="s">
        <v>125</v>
      </c>
      <c r="G423" s="18" t="s">
        <v>2007</v>
      </c>
      <c r="H423" s="8" t="s">
        <v>363</v>
      </c>
      <c r="I423" s="8" t="b">
        <f>COUNTIF(Employees[Employee Name],Employees[[#This Row],[Employee Name]])&gt;1</f>
        <v>0</v>
      </c>
    </row>
    <row r="424" spans="1:9" ht="30" hidden="1" customHeight="1" x14ac:dyDescent="0.3">
      <c r="A424" s="44" t="e">
        <f t="shared" si="6"/>
        <v>#VALUE!</v>
      </c>
      <c r="B424" s="8" t="str">
        <f>CONCATENATE(Employees[[#This Row],[Lastname]]," ",Employees[[#This Row],[Firstname]], " ",LEFT(Employees[[#This Row],[Middlename]],1),IF(ISBLANK(Employees[[#This Row],[Middlename]])," ","."))</f>
        <v>MONTENEGRO MARISSA P.</v>
      </c>
      <c r="C424" s="8" t="s">
        <v>184</v>
      </c>
      <c r="D424" s="8" t="s">
        <v>185</v>
      </c>
      <c r="E424" s="8" t="s">
        <v>124</v>
      </c>
      <c r="F424" s="18" t="s">
        <v>873</v>
      </c>
      <c r="G424" s="18" t="s">
        <v>2007</v>
      </c>
      <c r="H424" s="8" t="s">
        <v>182</v>
      </c>
      <c r="I424" s="8" t="b">
        <f>COUNTIF(Employees[Employee Name],Employees[[#This Row],[Employee Name]])&gt;1</f>
        <v>0</v>
      </c>
    </row>
    <row r="425" spans="1:9" ht="30" hidden="1" customHeight="1" x14ac:dyDescent="0.3">
      <c r="A425" s="44" t="e">
        <f t="shared" si="6"/>
        <v>#VALUE!</v>
      </c>
      <c r="B425" s="8" t="str">
        <f>CONCATENATE(Employees[[#This Row],[Lastname]]," ",Employees[[#This Row],[Firstname]], " ",LEFT(Employees[[#This Row],[Middlename]],1),IF(ISBLANK(Employees[[#This Row],[Middlename]])," ","."))</f>
        <v>MONTENEGRO RODELIO A.</v>
      </c>
      <c r="C425" s="8" t="s">
        <v>184</v>
      </c>
      <c r="D425" s="8" t="s">
        <v>700</v>
      </c>
      <c r="E425" s="8" t="s">
        <v>88</v>
      </c>
      <c r="F425" s="8" t="s">
        <v>198</v>
      </c>
      <c r="G425" s="18" t="s">
        <v>2007</v>
      </c>
      <c r="H425" s="8" t="s">
        <v>272</v>
      </c>
      <c r="I425" s="8" t="b">
        <f>COUNTIF(Employees[Employee Name],Employees[[#This Row],[Employee Name]])&gt;1</f>
        <v>0</v>
      </c>
    </row>
    <row r="426" spans="1:9" ht="30" hidden="1" customHeight="1" x14ac:dyDescent="0.3">
      <c r="A426" s="44" t="e">
        <f t="shared" si="6"/>
        <v>#VALUE!</v>
      </c>
      <c r="B426" s="8" t="str">
        <f>CONCATENATE(Employees[[#This Row],[Lastname]]," ",Employees[[#This Row],[Firstname]], " ",LEFT(Employees[[#This Row],[Middlename]],1),IF(ISBLANK(Employees[[#This Row],[Middlename]])," ","."))</f>
        <v>MULINGTAPANG GUILLERMA O.</v>
      </c>
      <c r="C426" s="8" t="s">
        <v>1592</v>
      </c>
      <c r="D426" s="8" t="s">
        <v>715</v>
      </c>
      <c r="E426" s="8" t="s">
        <v>1593</v>
      </c>
      <c r="F426" s="8" t="s">
        <v>1294</v>
      </c>
      <c r="G426" s="18" t="s">
        <v>1294</v>
      </c>
      <c r="H426" s="8" t="s">
        <v>209</v>
      </c>
      <c r="I426" s="8" t="b">
        <f>COUNTIF(Employees[Employee Name],Employees[[#This Row],[Employee Name]])&gt;1</f>
        <v>0</v>
      </c>
    </row>
    <row r="427" spans="1:9" ht="30" hidden="1" customHeight="1" x14ac:dyDescent="0.3">
      <c r="A427" s="44" t="e">
        <f t="shared" si="6"/>
        <v>#VALUE!</v>
      </c>
      <c r="B427" s="8" t="str">
        <f>CONCATENATE(Employees[[#This Row],[Lastname]]," ",Employees[[#This Row],[Firstname]], " ",LEFT(Employees[[#This Row],[Middlename]],1),IF(ISBLANK(Employees[[#This Row],[Middlename]])," ","."))</f>
        <v>NACARIO GLENN B.</v>
      </c>
      <c r="C427" s="8" t="s">
        <v>1594</v>
      </c>
      <c r="D427" s="8" t="s">
        <v>1595</v>
      </c>
      <c r="E427" s="8" t="s">
        <v>344</v>
      </c>
      <c r="F427" s="8" t="s">
        <v>1294</v>
      </c>
      <c r="G427" s="18" t="s">
        <v>1294</v>
      </c>
      <c r="H427" s="8" t="s">
        <v>1306</v>
      </c>
      <c r="I427" s="8" t="b">
        <f>COUNTIF(Employees[Employee Name],Employees[[#This Row],[Employee Name]])&gt;1</f>
        <v>0</v>
      </c>
    </row>
    <row r="428" spans="1:9" ht="30" hidden="1" customHeight="1" x14ac:dyDescent="0.3">
      <c r="A428" s="44" t="e">
        <f t="shared" si="6"/>
        <v>#VALUE!</v>
      </c>
      <c r="B428" s="8" t="str">
        <f>CONCATENATE(Employees[[#This Row],[Lastname]]," ",Employees[[#This Row],[Firstname]], " ",LEFT(Employees[[#This Row],[Middlename]],1),IF(ISBLANK(Employees[[#This Row],[Middlename]])," ","."))</f>
        <v>NATANAUAN MARY JANE G.</v>
      </c>
      <c r="C428" s="8" t="s">
        <v>1596</v>
      </c>
      <c r="D428" s="8" t="s">
        <v>1501</v>
      </c>
      <c r="E428" s="8" t="s">
        <v>1597</v>
      </c>
      <c r="F428" s="8" t="s">
        <v>1294</v>
      </c>
      <c r="G428" s="18" t="s">
        <v>1294</v>
      </c>
      <c r="H428" s="8" t="s">
        <v>199</v>
      </c>
      <c r="I428" s="8" t="b">
        <f>COUNTIF(Employees[Employee Name],Employees[[#This Row],[Employee Name]])&gt;1</f>
        <v>0</v>
      </c>
    </row>
    <row r="429" spans="1:9" ht="30" hidden="1" customHeight="1" x14ac:dyDescent="0.3">
      <c r="A429" s="44" t="e">
        <f t="shared" si="6"/>
        <v>#VALUE!</v>
      </c>
      <c r="B429" s="8" t="str">
        <f>CONCATENATE(Employees[[#This Row],[Lastname]]," ",Employees[[#This Row],[Firstname]], " ",LEFT(Employees[[#This Row],[Middlename]],1),IF(ISBLANK(Employees[[#This Row],[Middlename]])," ","."))</f>
        <v>NAVARRO RITA A.</v>
      </c>
      <c r="C429" s="8" t="s">
        <v>254</v>
      </c>
      <c r="D429" s="8" t="s">
        <v>255</v>
      </c>
      <c r="E429" s="8" t="s">
        <v>1598</v>
      </c>
      <c r="F429" s="8" t="s">
        <v>198</v>
      </c>
      <c r="G429" s="18" t="s">
        <v>2007</v>
      </c>
      <c r="H429" s="8" t="s">
        <v>1068</v>
      </c>
      <c r="I429" s="8" t="b">
        <f>COUNTIF(Employees[Employee Name],Employees[[#This Row],[Employee Name]])&gt;1</f>
        <v>0</v>
      </c>
    </row>
    <row r="430" spans="1:9" ht="30" hidden="1" customHeight="1" x14ac:dyDescent="0.3">
      <c r="A430" s="44" t="e">
        <f t="shared" si="6"/>
        <v>#VALUE!</v>
      </c>
      <c r="B430" s="8" t="str">
        <f>CONCATENATE(Employees[[#This Row],[Lastname]]," ",Employees[[#This Row],[Firstname]], " ",LEFT(Employees[[#This Row],[Middlename]],1),IF(ISBLANK(Employees[[#This Row],[Middlename]])," ","."))</f>
        <v>NELSON CATHERINE L.</v>
      </c>
      <c r="C430" s="8" t="s">
        <v>1335</v>
      </c>
      <c r="D430" s="8" t="s">
        <v>1166</v>
      </c>
      <c r="E430" s="8" t="s">
        <v>235</v>
      </c>
      <c r="F430" s="8" t="s">
        <v>1336</v>
      </c>
      <c r="G430" s="18" t="s">
        <v>2007</v>
      </c>
      <c r="H430" s="8" t="s">
        <v>135</v>
      </c>
      <c r="I430" s="8" t="b">
        <f>COUNTIF(Employees[Employee Name],Employees[[#This Row],[Employee Name]])&gt;1</f>
        <v>0</v>
      </c>
    </row>
    <row r="431" spans="1:9" ht="30" hidden="1" customHeight="1" x14ac:dyDescent="0.3">
      <c r="A431" s="44" t="e">
        <f t="shared" si="6"/>
        <v>#VALUE!</v>
      </c>
      <c r="B431" s="8" t="str">
        <f>CONCATENATE(Employees[[#This Row],[Lastname]]," ",Employees[[#This Row],[Firstname]], " ",LEFT(Employees[[#This Row],[Middlename]],1),IF(ISBLANK(Employees[[#This Row],[Middlename]])," ","."))</f>
        <v>NIBAY ELEONOR E.</v>
      </c>
      <c r="C431" s="8" t="s">
        <v>1544</v>
      </c>
      <c r="D431" s="8" t="s">
        <v>1599</v>
      </c>
      <c r="E431" s="8" t="s">
        <v>1600</v>
      </c>
      <c r="F431" s="8" t="s">
        <v>1294</v>
      </c>
      <c r="G431" s="18" t="s">
        <v>1294</v>
      </c>
      <c r="H431" s="8" t="s">
        <v>135</v>
      </c>
      <c r="I431" s="8" t="b">
        <f>COUNTIF(Employees[Employee Name],Employees[[#This Row],[Employee Name]])&gt;1</f>
        <v>0</v>
      </c>
    </row>
    <row r="432" spans="1:9" ht="30" hidden="1" customHeight="1" x14ac:dyDescent="0.3">
      <c r="A432" s="44" t="e">
        <f t="shared" si="6"/>
        <v>#VALUE!</v>
      </c>
      <c r="B432" s="8" t="str">
        <f>CONCATENATE(Employees[[#This Row],[Lastname]]," ",Employees[[#This Row],[Firstname]], " ",LEFT(Employees[[#This Row],[Middlename]],1),IF(ISBLANK(Employees[[#This Row],[Middlename]])," ","."))</f>
        <v>NOVICIO PERLITA G.</v>
      </c>
      <c r="C432" s="8" t="s">
        <v>326</v>
      </c>
      <c r="D432" s="8" t="s">
        <v>327</v>
      </c>
      <c r="E432" s="8" t="s">
        <v>166</v>
      </c>
      <c r="F432" s="8" t="s">
        <v>170</v>
      </c>
      <c r="G432" s="18" t="s">
        <v>2007</v>
      </c>
      <c r="H432" s="8" t="s">
        <v>328</v>
      </c>
      <c r="I432" s="8" t="b">
        <f>COUNTIF(Employees[Employee Name],Employees[[#This Row],[Employee Name]])&gt;1</f>
        <v>0</v>
      </c>
    </row>
    <row r="433" spans="1:9" ht="30" hidden="1" customHeight="1" x14ac:dyDescent="0.3">
      <c r="A433" s="44" t="e">
        <f t="shared" si="6"/>
        <v>#VALUE!</v>
      </c>
      <c r="B433" s="8" t="str">
        <f>CONCATENATE(Employees[[#This Row],[Lastname]]," ",Employees[[#This Row],[Firstname]], " ",LEFT(Employees[[#This Row],[Middlename]],1),IF(ISBLANK(Employees[[#This Row],[Middlename]])," ","."))</f>
        <v>NUESTRO RICA MAY G.</v>
      </c>
      <c r="C433" s="8" t="s">
        <v>1601</v>
      </c>
      <c r="D433" s="8" t="s">
        <v>1602</v>
      </c>
      <c r="E433" s="8" t="s">
        <v>166</v>
      </c>
      <c r="F433" s="8" t="s">
        <v>1294</v>
      </c>
      <c r="G433" s="18" t="s">
        <v>1294</v>
      </c>
      <c r="H433" s="8" t="s">
        <v>1730</v>
      </c>
      <c r="I433" s="8" t="b">
        <f>COUNTIF(Employees[Employee Name],Employees[[#This Row],[Employee Name]])&gt;1</f>
        <v>0</v>
      </c>
    </row>
    <row r="434" spans="1:9" ht="30" hidden="1" customHeight="1" x14ac:dyDescent="0.3">
      <c r="A434" s="44" t="e">
        <f t="shared" si="6"/>
        <v>#VALUE!</v>
      </c>
      <c r="B434" s="8" t="str">
        <f>CONCATENATE(Employees[[#This Row],[Lastname]]," ",Employees[[#This Row],[Firstname]], " ",LEFT(Employees[[#This Row],[Middlename]],1),IF(ISBLANK(Employees[[#This Row],[Middlename]])," ","."))</f>
        <v>NUÑEZ RUBEN JR J.</v>
      </c>
      <c r="C434" s="8" t="s">
        <v>1603</v>
      </c>
      <c r="D434" s="8" t="s">
        <v>1604</v>
      </c>
      <c r="E434" s="8" t="s">
        <v>1605</v>
      </c>
      <c r="F434" s="8" t="s">
        <v>1711</v>
      </c>
      <c r="G434" s="18" t="s">
        <v>1711</v>
      </c>
      <c r="H434" s="8" t="s">
        <v>1712</v>
      </c>
      <c r="I434" s="8" t="b">
        <f>COUNTIF(Employees[Employee Name],Employees[[#This Row],[Employee Name]])&gt;1</f>
        <v>0</v>
      </c>
    </row>
    <row r="435" spans="1:9" ht="30" hidden="1" customHeight="1" x14ac:dyDescent="0.3">
      <c r="A435" s="44" t="e">
        <f t="shared" si="6"/>
        <v>#VALUE!</v>
      </c>
      <c r="B435" s="8" t="str">
        <f>CONCATENATE(Employees[[#This Row],[Lastname]]," ",Employees[[#This Row],[Firstname]], " ",LEFT(Employees[[#This Row],[Middlename]],1),IF(ISBLANK(Employees[[#This Row],[Middlename]])," ","."))</f>
        <v>OBINA APOLINARIO B.</v>
      </c>
      <c r="C435" s="8" t="s">
        <v>1606</v>
      </c>
      <c r="D435" s="8" t="s">
        <v>1607</v>
      </c>
      <c r="E435" s="8" t="s">
        <v>1608</v>
      </c>
      <c r="F435" s="8" t="s">
        <v>1294</v>
      </c>
      <c r="G435" s="18" t="s">
        <v>1294</v>
      </c>
      <c r="H435" s="8" t="s">
        <v>290</v>
      </c>
      <c r="I435" s="8" t="b">
        <f>COUNTIF(Employees[Employee Name],Employees[[#This Row],[Employee Name]])&gt;1</f>
        <v>0</v>
      </c>
    </row>
    <row r="436" spans="1:9" ht="30" hidden="1" customHeight="1" x14ac:dyDescent="0.3">
      <c r="A436" s="44" t="e">
        <f t="shared" si="6"/>
        <v>#VALUE!</v>
      </c>
      <c r="B436" s="8" t="str">
        <f>CONCATENATE(Employees[[#This Row],[Lastname]]," ",Employees[[#This Row],[Firstname]], " ",LEFT(Employees[[#This Row],[Middlename]],1),IF(ISBLANK(Employees[[#This Row],[Middlename]])," ","."))</f>
        <v xml:space="preserve">OBINA JAIME  </v>
      </c>
      <c r="C436" s="8" t="s">
        <v>1606</v>
      </c>
      <c r="D436" s="8" t="s">
        <v>1372</v>
      </c>
      <c r="E436" s="8"/>
      <c r="F436" s="8" t="s">
        <v>1294</v>
      </c>
      <c r="G436" s="18" t="s">
        <v>1294</v>
      </c>
      <c r="H436" s="8" t="s">
        <v>290</v>
      </c>
      <c r="I436" s="8" t="b">
        <f>COUNTIF(Employees[Employee Name],Employees[[#This Row],[Employee Name]])&gt;1</f>
        <v>0</v>
      </c>
    </row>
    <row r="437" spans="1:9" ht="30" hidden="1" customHeight="1" x14ac:dyDescent="0.3">
      <c r="A437" s="44" t="e">
        <f t="shared" si="6"/>
        <v>#VALUE!</v>
      </c>
      <c r="B437" s="8" t="str">
        <f>CONCATENATE(Employees[[#This Row],[Lastname]]," ",Employees[[#This Row],[Firstname]], " ",LEFT(Employees[[#This Row],[Middlename]],1),IF(ISBLANK(Employees[[#This Row],[Middlename]])," ","."))</f>
        <v>OCAMPO EDRALYN B.</v>
      </c>
      <c r="C437" s="18" t="s">
        <v>841</v>
      </c>
      <c r="D437" s="18" t="s">
        <v>2030</v>
      </c>
      <c r="E437" s="18" t="s">
        <v>2031</v>
      </c>
      <c r="F437" s="18" t="s">
        <v>314</v>
      </c>
      <c r="G437" s="18" t="s">
        <v>2007</v>
      </c>
      <c r="H437" s="18" t="s">
        <v>89</v>
      </c>
      <c r="I437" s="8" t="b">
        <f>COUNTIF(Employees[Employee Name],Employees[[#This Row],[Employee Name]])&gt;1</f>
        <v>0</v>
      </c>
    </row>
    <row r="438" spans="1:9" ht="30" hidden="1" customHeight="1" x14ac:dyDescent="0.3">
      <c r="A438" s="44" t="e">
        <f t="shared" si="6"/>
        <v>#VALUE!</v>
      </c>
      <c r="B438" s="8" t="str">
        <f>CONCATENATE(Employees[[#This Row],[Lastname]]," ",Employees[[#This Row],[Firstname]], " ",LEFT(Employees[[#This Row],[Middlename]],1),IF(ISBLANK(Employees[[#This Row],[Middlename]])," ","."))</f>
        <v>OCAMPO MERLINDA R.</v>
      </c>
      <c r="C438" s="8" t="s">
        <v>841</v>
      </c>
      <c r="D438" s="8" t="s">
        <v>1609</v>
      </c>
      <c r="E438" s="8" t="s">
        <v>154</v>
      </c>
      <c r="F438" s="8" t="s">
        <v>1294</v>
      </c>
      <c r="G438" s="18" t="s">
        <v>1294</v>
      </c>
      <c r="H438" s="8" t="s">
        <v>97</v>
      </c>
      <c r="I438" s="8" t="b">
        <f>COUNTIF(Employees[Employee Name],Employees[[#This Row],[Employee Name]])&gt;1</f>
        <v>0</v>
      </c>
    </row>
    <row r="439" spans="1:9" ht="30" hidden="1" customHeight="1" x14ac:dyDescent="0.3">
      <c r="A439" s="44" t="e">
        <f t="shared" si="6"/>
        <v>#VALUE!</v>
      </c>
      <c r="B439" s="8" t="str">
        <f>CONCATENATE(Employees[[#This Row],[Lastname]]," ",Employees[[#This Row],[Firstname]], " ",LEFT(Employees[[#This Row],[Middlename]],1),IF(ISBLANK(Employees[[#This Row],[Middlename]])," ","."))</f>
        <v>OCAMPO NOVELYN U.</v>
      </c>
      <c r="C439" s="8" t="s">
        <v>841</v>
      </c>
      <c r="D439" s="8" t="s">
        <v>1610</v>
      </c>
      <c r="E439" s="8" t="s">
        <v>1611</v>
      </c>
      <c r="F439" s="8" t="s">
        <v>1294</v>
      </c>
      <c r="G439" s="18" t="s">
        <v>1294</v>
      </c>
      <c r="H439" s="8" t="s">
        <v>213</v>
      </c>
      <c r="I439" s="8" t="b">
        <f>COUNTIF(Employees[Employee Name],Employees[[#This Row],[Employee Name]])&gt;1</f>
        <v>0</v>
      </c>
    </row>
    <row r="440" spans="1:9" ht="30" hidden="1" customHeight="1" x14ac:dyDescent="0.3">
      <c r="A440" s="44" t="e">
        <f t="shared" si="6"/>
        <v>#VALUE!</v>
      </c>
      <c r="B440" s="8" t="str">
        <f>CONCATENATE(Employees[[#This Row],[Lastname]]," ",Employees[[#This Row],[Firstname]], " ",LEFT(Employees[[#This Row],[Middlename]],1),IF(ISBLANK(Employees[[#This Row],[Middlename]])," ","."))</f>
        <v>OCAMPO ORLANDO R.</v>
      </c>
      <c r="C440" s="8" t="s">
        <v>841</v>
      </c>
      <c r="D440" s="8" t="s">
        <v>842</v>
      </c>
      <c r="E440" s="8" t="s">
        <v>332</v>
      </c>
      <c r="F440" s="8" t="s">
        <v>198</v>
      </c>
      <c r="G440" s="18" t="s">
        <v>2007</v>
      </c>
      <c r="H440" s="8" t="s">
        <v>272</v>
      </c>
      <c r="I440" s="8" t="b">
        <f>COUNTIF(Employees[Employee Name],Employees[[#This Row],[Employee Name]])&gt;1</f>
        <v>0</v>
      </c>
    </row>
    <row r="441" spans="1:9" ht="30" hidden="1" customHeight="1" x14ac:dyDescent="0.3">
      <c r="A441" s="44" t="e">
        <f t="shared" si="6"/>
        <v>#VALUE!</v>
      </c>
      <c r="B441" s="8" t="str">
        <f>CONCATENATE(Employees[[#This Row],[Lastname]]," ",Employees[[#This Row],[Firstname]], " ",LEFT(Employees[[#This Row],[Middlename]],1),IF(ISBLANK(Employees[[#This Row],[Middlename]])," ","."))</f>
        <v>OLARTE GREATCHEL B.</v>
      </c>
      <c r="C441" s="8" t="s">
        <v>439</v>
      </c>
      <c r="D441" s="8" t="s">
        <v>440</v>
      </c>
      <c r="E441" s="8" t="s">
        <v>145</v>
      </c>
      <c r="F441" s="8" t="s">
        <v>174</v>
      </c>
      <c r="G441" s="18" t="s">
        <v>2007</v>
      </c>
      <c r="H441" s="8" t="s">
        <v>441</v>
      </c>
      <c r="I441" s="8" t="b">
        <f>COUNTIF(Employees[Employee Name],Employees[[#This Row],[Employee Name]])&gt;1</f>
        <v>0</v>
      </c>
    </row>
    <row r="442" spans="1:9" ht="30" hidden="1" customHeight="1" x14ac:dyDescent="0.3">
      <c r="A442" s="44" t="e">
        <f t="shared" si="6"/>
        <v>#VALUE!</v>
      </c>
      <c r="B442" s="8" t="str">
        <f>CONCATENATE(Employees[[#This Row],[Lastname]]," ",Employees[[#This Row],[Firstname]], " ",LEFT(Employees[[#This Row],[Middlename]],1),IF(ISBLANK(Employees[[#This Row],[Middlename]])," ","."))</f>
        <v>OLAZO LIZA E.</v>
      </c>
      <c r="C442" s="8" t="s">
        <v>1612</v>
      </c>
      <c r="D442" s="8" t="s">
        <v>1613</v>
      </c>
      <c r="E442" s="8" t="s">
        <v>380</v>
      </c>
      <c r="F442" s="8" t="s">
        <v>1711</v>
      </c>
      <c r="G442" s="18" t="s">
        <v>1711</v>
      </c>
      <c r="H442" s="8" t="s">
        <v>438</v>
      </c>
      <c r="I442" s="8" t="b">
        <f>COUNTIF(Employees[Employee Name],Employees[[#This Row],[Employee Name]])&gt;1</f>
        <v>0</v>
      </c>
    </row>
    <row r="443" spans="1:9" ht="30" hidden="1" customHeight="1" x14ac:dyDescent="0.3">
      <c r="A443" s="44" t="e">
        <f t="shared" si="6"/>
        <v>#VALUE!</v>
      </c>
      <c r="B443" s="8" t="str">
        <f>CONCATENATE(Employees[[#This Row],[Lastname]]," ",Employees[[#This Row],[Firstname]], " ",LEFT(Employees[[#This Row],[Middlename]],1),IF(ISBLANK(Employees[[#This Row],[Middlename]])," ","."))</f>
        <v>OLEGARIO LEONARD ERIC B.</v>
      </c>
      <c r="C443" s="8" t="s">
        <v>372</v>
      </c>
      <c r="D443" s="8" t="s">
        <v>1003</v>
      </c>
      <c r="E443" s="8" t="s">
        <v>145</v>
      </c>
      <c r="F443" s="8" t="s">
        <v>1004</v>
      </c>
      <c r="G443" s="18" t="s">
        <v>2007</v>
      </c>
      <c r="H443" s="8" t="s">
        <v>272</v>
      </c>
      <c r="I443" s="8" t="b">
        <f>COUNTIF(Employees[Employee Name],Employees[[#This Row],[Employee Name]])&gt;1</f>
        <v>0</v>
      </c>
    </row>
    <row r="444" spans="1:9" ht="30" hidden="1" customHeight="1" x14ac:dyDescent="0.3">
      <c r="A444" s="44" t="e">
        <f t="shared" si="6"/>
        <v>#VALUE!</v>
      </c>
      <c r="B444" s="8" t="str">
        <f>CONCATENATE(Employees[[#This Row],[Lastname]]," ",Employees[[#This Row],[Firstname]], " ",LEFT(Employees[[#This Row],[Middlename]],1),IF(ISBLANK(Employees[[#This Row],[Middlename]])," ","."))</f>
        <v>OLEGARIO NENITA A.</v>
      </c>
      <c r="C444" s="8" t="s">
        <v>372</v>
      </c>
      <c r="D444" s="8" t="s">
        <v>370</v>
      </c>
      <c r="E444" s="8" t="s">
        <v>88</v>
      </c>
      <c r="F444" s="8" t="s">
        <v>125</v>
      </c>
      <c r="G444" s="18" t="s">
        <v>2007</v>
      </c>
      <c r="H444" s="8" t="s">
        <v>371</v>
      </c>
      <c r="I444" s="8" t="b">
        <f>COUNTIF(Employees[Employee Name],Employees[[#This Row],[Employee Name]])&gt;1</f>
        <v>0</v>
      </c>
    </row>
    <row r="445" spans="1:9" ht="30" hidden="1" customHeight="1" x14ac:dyDescent="0.3">
      <c r="A445" s="44" t="e">
        <f t="shared" si="6"/>
        <v>#VALUE!</v>
      </c>
      <c r="B445" s="8" t="str">
        <f>CONCATENATE(Employees[[#This Row],[Lastname]]," ",Employees[[#This Row],[Firstname]], " ",LEFT(Employees[[#This Row],[Middlename]],1),IF(ISBLANK(Employees[[#This Row],[Middlename]])," ","."))</f>
        <v>OLEGARIO TEOFISTA B.</v>
      </c>
      <c r="C445" s="8" t="s">
        <v>372</v>
      </c>
      <c r="D445" s="8" t="s">
        <v>1082</v>
      </c>
      <c r="E445" s="8" t="s">
        <v>344</v>
      </c>
      <c r="F445" s="8" t="s">
        <v>416</v>
      </c>
      <c r="G445" s="8" t="s">
        <v>2007</v>
      </c>
      <c r="H445" s="8" t="s">
        <v>103</v>
      </c>
      <c r="I445" s="8" t="b">
        <f>COUNTIF(Employees[Employee Name],Employees[[#This Row],[Employee Name]])&gt;1</f>
        <v>0</v>
      </c>
    </row>
    <row r="446" spans="1:9" ht="30" hidden="1" customHeight="1" x14ac:dyDescent="0.3">
      <c r="A446" s="44" t="e">
        <f t="shared" si="6"/>
        <v>#VALUE!</v>
      </c>
      <c r="B446" s="8" t="str">
        <f>CONCATENATE(Employees[[#This Row],[Lastname]]," ",Employees[[#This Row],[Firstname]], " ",LEFT(Employees[[#This Row],[Middlename]],1),IF(ISBLANK(Employees[[#This Row],[Middlename]])," ","."))</f>
        <v>OLIMPO SHARIE MAE M.</v>
      </c>
      <c r="C446" s="18" t="s">
        <v>2081</v>
      </c>
      <c r="D446" s="18" t="s">
        <v>2082</v>
      </c>
      <c r="E446" s="18" t="s">
        <v>84</v>
      </c>
      <c r="F446" s="18" t="s">
        <v>1044</v>
      </c>
      <c r="G446" s="8"/>
      <c r="H446" s="18" t="s">
        <v>2070</v>
      </c>
      <c r="I446" s="8" t="b">
        <f>COUNTIF(Employees[Employee Name],Employees[[#This Row],[Employee Name]])&gt;1</f>
        <v>0</v>
      </c>
    </row>
    <row r="447" spans="1:9" ht="30" hidden="1" customHeight="1" x14ac:dyDescent="0.3">
      <c r="A447" s="44" t="e">
        <f t="shared" si="6"/>
        <v>#VALUE!</v>
      </c>
      <c r="B447" s="8" t="str">
        <f>CONCATENATE(Employees[[#This Row],[Lastname]]," ",Employees[[#This Row],[Firstname]], " ",LEFT(Employees[[#This Row],[Middlename]],1),IF(ISBLANK(Employees[[#This Row],[Middlename]])," ","."))</f>
        <v>OLINO PRECIOSA A.</v>
      </c>
      <c r="C447" s="8" t="s">
        <v>995</v>
      </c>
      <c r="D447" s="8" t="s">
        <v>996</v>
      </c>
      <c r="E447" s="8" t="s">
        <v>997</v>
      </c>
      <c r="F447" s="8" t="s">
        <v>198</v>
      </c>
      <c r="G447" s="18" t="s">
        <v>2007</v>
      </c>
      <c r="H447" s="8" t="s">
        <v>209</v>
      </c>
      <c r="I447" s="8" t="b">
        <f>COUNTIF(Employees[Employee Name],Employees[[#This Row],[Employee Name]])&gt;1</f>
        <v>0</v>
      </c>
    </row>
    <row r="448" spans="1:9" ht="30" hidden="1" customHeight="1" x14ac:dyDescent="0.3">
      <c r="A448" s="44" t="e">
        <f t="shared" si="6"/>
        <v>#VALUE!</v>
      </c>
      <c r="B448" s="8" t="str">
        <f>CONCATENATE(Employees[[#This Row],[Lastname]]," ",Employees[[#This Row],[Firstname]], " ",LEFT(Employees[[#This Row],[Middlename]],1),IF(ISBLANK(Employees[[#This Row],[Middlename]])," ","."))</f>
        <v>OLIVAR MARINA B.</v>
      </c>
      <c r="C448" s="8" t="s">
        <v>494</v>
      </c>
      <c r="D448" s="8" t="s">
        <v>495</v>
      </c>
      <c r="E448" s="8" t="s">
        <v>145</v>
      </c>
      <c r="F448" s="8" t="s">
        <v>125</v>
      </c>
      <c r="G448" s="18" t="s">
        <v>2007</v>
      </c>
      <c r="H448" s="8" t="s">
        <v>483</v>
      </c>
      <c r="I448" s="8" t="b">
        <f>COUNTIF(Employees[Employee Name],Employees[[#This Row],[Employee Name]])&gt;1</f>
        <v>0</v>
      </c>
    </row>
    <row r="449" spans="1:9" ht="30" hidden="1" customHeight="1" x14ac:dyDescent="0.3">
      <c r="A449" s="44" t="e">
        <f t="shared" si="6"/>
        <v>#VALUE!</v>
      </c>
      <c r="B449" s="8" t="str">
        <f>CONCATENATE(Employees[[#This Row],[Lastname]]," ",Employees[[#This Row],[Firstname]], " ",LEFT(Employees[[#This Row],[Middlename]],1),IF(ISBLANK(Employees[[#This Row],[Middlename]])," ","."))</f>
        <v>OPO CONEY V.</v>
      </c>
      <c r="C449" s="8" t="s">
        <v>1593</v>
      </c>
      <c r="D449" s="8" t="s">
        <v>1614</v>
      </c>
      <c r="E449" s="8" t="s">
        <v>725</v>
      </c>
      <c r="F449" s="8" t="s">
        <v>1294</v>
      </c>
      <c r="G449" s="18" t="s">
        <v>1294</v>
      </c>
      <c r="H449" s="8" t="s">
        <v>1731</v>
      </c>
      <c r="I449" s="8" t="b">
        <f>COUNTIF(Employees[Employee Name],Employees[[#This Row],[Employee Name]])&gt;1</f>
        <v>0</v>
      </c>
    </row>
    <row r="450" spans="1:9" ht="30" hidden="1" customHeight="1" x14ac:dyDescent="0.3">
      <c r="A450" s="44" t="e">
        <f t="shared" si="6"/>
        <v>#VALUE!</v>
      </c>
      <c r="B450" s="8" t="str">
        <f>CONCATENATE(Employees[[#This Row],[Lastname]]," ",Employees[[#This Row],[Firstname]], " ",LEFT(Employees[[#This Row],[Middlename]],1),IF(ISBLANK(Employees[[#This Row],[Middlename]])," ","."))</f>
        <v>OPO CORAZON R.</v>
      </c>
      <c r="C450" s="18" t="s">
        <v>1593</v>
      </c>
      <c r="D450" s="18" t="s">
        <v>1445</v>
      </c>
      <c r="E450" s="18" t="s">
        <v>332</v>
      </c>
      <c r="F450" s="18" t="s">
        <v>1294</v>
      </c>
      <c r="G450" s="8"/>
      <c r="H450" s="18" t="s">
        <v>199</v>
      </c>
      <c r="I450" s="8" t="b">
        <f>COUNTIF(Employees[Employee Name],Employees[[#This Row],[Employee Name]])&gt;1</f>
        <v>0</v>
      </c>
    </row>
    <row r="451" spans="1:9" ht="30" hidden="1" customHeight="1" x14ac:dyDescent="0.3">
      <c r="A451" s="44" t="e">
        <f t="shared" si="6"/>
        <v>#VALUE!</v>
      </c>
      <c r="B451" s="8" t="str">
        <f>CONCATENATE(Employees[[#This Row],[Lastname]]," ",Employees[[#This Row],[Firstname]], " ",LEFT(Employees[[#This Row],[Middlename]],1),IF(ISBLANK(Employees[[#This Row],[Middlename]])," ","."))</f>
        <v>ORSAL MARK LESTER B.</v>
      </c>
      <c r="C451" s="8" t="s">
        <v>1104</v>
      </c>
      <c r="D451" s="8" t="s">
        <v>1105</v>
      </c>
      <c r="E451" s="8" t="s">
        <v>818</v>
      </c>
      <c r="F451" s="8" t="s">
        <v>198</v>
      </c>
      <c r="G451" s="18" t="s">
        <v>2007</v>
      </c>
      <c r="H451" s="8" t="s">
        <v>141</v>
      </c>
      <c r="I451" s="8" t="b">
        <f>COUNTIF(Employees[Employee Name],Employees[[#This Row],[Employee Name]])&gt;1</f>
        <v>0</v>
      </c>
    </row>
    <row r="452" spans="1:9" ht="30" hidden="1" customHeight="1" x14ac:dyDescent="0.3">
      <c r="A452" s="44" t="e">
        <f t="shared" si="6"/>
        <v>#VALUE!</v>
      </c>
      <c r="B452" s="8" t="str">
        <f>CONCATENATE(Employees[[#This Row],[Lastname]]," ",Employees[[#This Row],[Firstname]], " ",LEFT(Employees[[#This Row],[Middlename]],1),IF(ISBLANK(Employees[[#This Row],[Middlename]])," ","."))</f>
        <v>ORTIZ TRINIDAD D.</v>
      </c>
      <c r="C452" s="8" t="s">
        <v>533</v>
      </c>
      <c r="D452" s="8" t="s">
        <v>534</v>
      </c>
      <c r="E452" s="8" t="s">
        <v>535</v>
      </c>
      <c r="F452" s="8" t="s">
        <v>125</v>
      </c>
      <c r="G452" s="18" t="s">
        <v>2007</v>
      </c>
      <c r="H452" s="8" t="s">
        <v>209</v>
      </c>
      <c r="I452" s="8" t="b">
        <f>COUNTIF(Employees[Employee Name],Employees[[#This Row],[Employee Name]])&gt;1</f>
        <v>0</v>
      </c>
    </row>
    <row r="453" spans="1:9" ht="30" hidden="1" customHeight="1" x14ac:dyDescent="0.3">
      <c r="A453" s="44" t="e">
        <f t="shared" si="6"/>
        <v>#VALUE!</v>
      </c>
      <c r="B453" s="8" t="str">
        <f>CONCATENATE(Employees[[#This Row],[Lastname]]," ",Employees[[#This Row],[Firstname]], " ",LEFT(Employees[[#This Row],[Middlename]],1),IF(ISBLANK(Employees[[#This Row],[Middlename]])," ","."))</f>
        <v>OSTONAL IVY S.</v>
      </c>
      <c r="C453" s="8" t="s">
        <v>1027</v>
      </c>
      <c r="D453" s="8" t="s">
        <v>777</v>
      </c>
      <c r="E453" s="8" t="s">
        <v>776</v>
      </c>
      <c r="F453" s="8" t="s">
        <v>96</v>
      </c>
      <c r="G453" s="8" t="s">
        <v>2007</v>
      </c>
      <c r="H453" s="8" t="s">
        <v>97</v>
      </c>
      <c r="I453" s="8" t="b">
        <f>COUNTIF(Employees[Employee Name],Employees[[#This Row],[Employee Name]])&gt;1</f>
        <v>0</v>
      </c>
    </row>
    <row r="454" spans="1:9" ht="30" hidden="1" customHeight="1" x14ac:dyDescent="0.3">
      <c r="A454" s="44" t="e">
        <f t="shared" ref="A454:A517" si="7">A453+1</f>
        <v>#VALUE!</v>
      </c>
      <c r="B454" s="8" t="str">
        <f>CONCATENATE(Employees[[#This Row],[Lastname]]," ",Employees[[#This Row],[Firstname]], " ",LEFT(Employees[[#This Row],[Middlename]],1),IF(ISBLANK(Employees[[#This Row],[Middlename]])," ","."))</f>
        <v xml:space="preserve">OTACAN JAY  </v>
      </c>
      <c r="C454" s="8" t="s">
        <v>1615</v>
      </c>
      <c r="D454" s="8" t="s">
        <v>1616</v>
      </c>
      <c r="E454" s="8"/>
      <c r="F454" s="8" t="s">
        <v>1294</v>
      </c>
      <c r="G454" s="18" t="s">
        <v>1294</v>
      </c>
      <c r="H454" s="8" t="s">
        <v>290</v>
      </c>
      <c r="I454" s="8" t="b">
        <f>COUNTIF(Employees[Employee Name],Employees[[#This Row],[Employee Name]])&gt;1</f>
        <v>0</v>
      </c>
    </row>
    <row r="455" spans="1:9" ht="30" hidden="1" customHeight="1" x14ac:dyDescent="0.3">
      <c r="A455" s="44" t="e">
        <f t="shared" si="7"/>
        <v>#VALUE!</v>
      </c>
      <c r="B455" s="8" t="str">
        <f>CONCATENATE(Employees[[#This Row],[Lastname]]," ",Employees[[#This Row],[Firstname]], " ",LEFT(Employees[[#This Row],[Middlename]],1),IF(ISBLANK(Employees[[#This Row],[Middlename]])," ","."))</f>
        <v>PADILLA JANE Z.</v>
      </c>
      <c r="C455" s="8" t="s">
        <v>1617</v>
      </c>
      <c r="D455" s="8" t="s">
        <v>914</v>
      </c>
      <c r="E455" s="8" t="s">
        <v>1618</v>
      </c>
      <c r="F455" s="8" t="s">
        <v>1732</v>
      </c>
      <c r="G455" s="18" t="s">
        <v>2007</v>
      </c>
      <c r="H455" s="8" t="s">
        <v>141</v>
      </c>
      <c r="I455" s="8" t="b">
        <f>COUNTIF(Employees[Employee Name],Employees[[#This Row],[Employee Name]])&gt;1</f>
        <v>0</v>
      </c>
    </row>
    <row r="456" spans="1:9" ht="30" hidden="1" customHeight="1" x14ac:dyDescent="0.3">
      <c r="A456" s="44" t="e">
        <f t="shared" si="7"/>
        <v>#VALUE!</v>
      </c>
      <c r="B456" s="8" t="str">
        <f>CONCATENATE(Employees[[#This Row],[Lastname]]," ",Employees[[#This Row],[Firstname]], " ",LEFT(Employees[[#This Row],[Middlename]],1),IF(ISBLANK(Employees[[#This Row],[Middlename]])," ","."))</f>
        <v>PAGLINAWAN JESSIE M.</v>
      </c>
      <c r="C456" s="8" t="s">
        <v>1619</v>
      </c>
      <c r="D456" s="8" t="s">
        <v>1620</v>
      </c>
      <c r="E456" s="8" t="s">
        <v>84</v>
      </c>
      <c r="F456" s="8" t="s">
        <v>1294</v>
      </c>
      <c r="G456" s="18" t="s">
        <v>1294</v>
      </c>
      <c r="H456" s="8" t="s">
        <v>290</v>
      </c>
      <c r="I456" s="8" t="b">
        <f>COUNTIF(Employees[Employee Name],Employees[[#This Row],[Employee Name]])&gt;1</f>
        <v>0</v>
      </c>
    </row>
    <row r="457" spans="1:9" ht="30" hidden="1" customHeight="1" x14ac:dyDescent="0.3">
      <c r="A457" s="44" t="e">
        <f t="shared" si="7"/>
        <v>#VALUE!</v>
      </c>
      <c r="B457" s="8" t="str">
        <f>CONCATENATE(Employees[[#This Row],[Lastname]]," ",Employees[[#This Row],[Firstname]], " ",LEFT(Employees[[#This Row],[Middlename]],1),IF(ISBLANK(Employees[[#This Row],[Middlename]])," ","."))</f>
        <v>PAITON MARY ANN M.</v>
      </c>
      <c r="C457" s="8" t="s">
        <v>113</v>
      </c>
      <c r="D457" s="8" t="s">
        <v>114</v>
      </c>
      <c r="E457" s="8" t="s">
        <v>84</v>
      </c>
      <c r="F457" s="18" t="s">
        <v>873</v>
      </c>
      <c r="G457" s="18" t="s">
        <v>2007</v>
      </c>
      <c r="H457" s="8" t="s">
        <v>115</v>
      </c>
      <c r="I457" s="8" t="b">
        <f>COUNTIF(Employees[Employee Name],Employees[[#This Row],[Employee Name]])&gt;1</f>
        <v>0</v>
      </c>
    </row>
    <row r="458" spans="1:9" ht="30" hidden="1" customHeight="1" x14ac:dyDescent="0.3">
      <c r="A458" s="44" t="e">
        <f t="shared" si="7"/>
        <v>#VALUE!</v>
      </c>
      <c r="B458" s="8" t="str">
        <f>CONCATENATE(Employees[[#This Row],[Lastname]]," ",Employees[[#This Row],[Firstname]], " ",LEFT(Employees[[#This Row],[Middlename]],1),IF(ISBLANK(Employees[[#This Row],[Middlename]])," ","."))</f>
        <v>PAJENAGO FRANCIS B.</v>
      </c>
      <c r="C458" s="8" t="s">
        <v>1029</v>
      </c>
      <c r="D458" s="8" t="s">
        <v>602</v>
      </c>
      <c r="E458" s="8" t="s">
        <v>145</v>
      </c>
      <c r="F458" s="8" t="s">
        <v>1294</v>
      </c>
      <c r="G458" s="18" t="s">
        <v>1294</v>
      </c>
      <c r="H458" s="8" t="s">
        <v>213</v>
      </c>
      <c r="I458" s="8" t="b">
        <f>COUNTIF(Employees[Employee Name],Employees[[#This Row],[Employee Name]])&gt;1</f>
        <v>0</v>
      </c>
    </row>
    <row r="459" spans="1:9" ht="30" hidden="1" customHeight="1" x14ac:dyDescent="0.3">
      <c r="A459" s="44" t="e">
        <f t="shared" si="7"/>
        <v>#VALUE!</v>
      </c>
      <c r="B459" s="8" t="str">
        <f>CONCATENATE(Employees[[#This Row],[Lastname]]," ",Employees[[#This Row],[Firstname]], " ",LEFT(Employees[[#This Row],[Middlename]],1),IF(ISBLANK(Employees[[#This Row],[Middlename]])," ","."))</f>
        <v>PAJENAGO MAIDEN A.</v>
      </c>
      <c r="C459" s="8" t="s">
        <v>1029</v>
      </c>
      <c r="D459" s="8" t="s">
        <v>1030</v>
      </c>
      <c r="E459" s="8" t="s">
        <v>1031</v>
      </c>
      <c r="F459" s="8" t="s">
        <v>1032</v>
      </c>
      <c r="G459" s="18" t="s">
        <v>1294</v>
      </c>
      <c r="H459" s="8" t="s">
        <v>135</v>
      </c>
      <c r="I459" s="8" t="b">
        <f>COUNTIF(Employees[Employee Name],Employees[[#This Row],[Employee Name]])&gt;1</f>
        <v>0</v>
      </c>
    </row>
    <row r="460" spans="1:9" ht="30" hidden="1" customHeight="1" x14ac:dyDescent="0.3">
      <c r="A460" s="44" t="e">
        <f t="shared" si="7"/>
        <v>#VALUE!</v>
      </c>
      <c r="B460" s="8" t="str">
        <f>CONCATENATE(Employees[[#This Row],[Lastname]]," ",Employees[[#This Row],[Firstname]], " ",LEFT(Employees[[#This Row],[Middlename]],1),IF(ISBLANK(Employees[[#This Row],[Middlename]])," ","."))</f>
        <v>PALAD EMERSON U.</v>
      </c>
      <c r="C460" s="18" t="s">
        <v>2059</v>
      </c>
      <c r="D460" s="18" t="s">
        <v>2060</v>
      </c>
      <c r="E460" s="18" t="s">
        <v>2061</v>
      </c>
      <c r="F460" s="18" t="s">
        <v>2062</v>
      </c>
      <c r="G460" s="8"/>
      <c r="H460" s="18" t="s">
        <v>539</v>
      </c>
      <c r="I460" s="8" t="b">
        <f>COUNTIF(Employees[Employee Name],Employees[[#This Row],[Employee Name]])&gt;1</f>
        <v>0</v>
      </c>
    </row>
    <row r="461" spans="1:9" ht="30" hidden="1" customHeight="1" x14ac:dyDescent="0.3">
      <c r="A461" s="44" t="e">
        <f t="shared" si="7"/>
        <v>#VALUE!</v>
      </c>
      <c r="B461" s="8" t="str">
        <f>CONCATENATE(Employees[[#This Row],[Lastname]]," ",Employees[[#This Row],[Firstname]], " ",LEFT(Employees[[#This Row],[Middlename]],1),IF(ISBLANK(Employees[[#This Row],[Middlename]])," ","."))</f>
        <v>PALADAN EMERSON M.</v>
      </c>
      <c r="C461" s="18" t="s">
        <v>553</v>
      </c>
      <c r="D461" s="18" t="s">
        <v>2060</v>
      </c>
      <c r="E461" s="18" t="s">
        <v>84</v>
      </c>
      <c r="F461" s="18" t="s">
        <v>1294</v>
      </c>
      <c r="G461" s="8"/>
      <c r="H461" s="18" t="s">
        <v>156</v>
      </c>
      <c r="I461" s="8" t="b">
        <f>COUNTIF(Employees[Employee Name],Employees[[#This Row],[Employee Name]])&gt;1</f>
        <v>0</v>
      </c>
    </row>
    <row r="462" spans="1:9" ht="30" hidden="1" customHeight="1" x14ac:dyDescent="0.3">
      <c r="A462" s="44" t="e">
        <f t="shared" si="7"/>
        <v>#VALUE!</v>
      </c>
      <c r="B462" s="8" t="str">
        <f>CONCATENATE(Employees[[#This Row],[Lastname]]," ",Employees[[#This Row],[Firstname]], " ",LEFT(Employees[[#This Row],[Middlename]],1),IF(ISBLANK(Employees[[#This Row],[Middlename]])," ","."))</f>
        <v xml:space="preserve">PALADAN VICENTE  </v>
      </c>
      <c r="C462" s="8" t="s">
        <v>553</v>
      </c>
      <c r="D462" s="8" t="s">
        <v>554</v>
      </c>
      <c r="E462" s="8"/>
      <c r="F462" s="18" t="s">
        <v>873</v>
      </c>
      <c r="G462" s="18" t="s">
        <v>2007</v>
      </c>
      <c r="H462" s="8" t="s">
        <v>290</v>
      </c>
      <c r="I462" s="8" t="b">
        <f>COUNTIF(Employees[Employee Name],Employees[[#This Row],[Employee Name]])&gt;1</f>
        <v>0</v>
      </c>
    </row>
    <row r="463" spans="1:9" ht="30" hidden="1" customHeight="1" x14ac:dyDescent="0.3">
      <c r="A463" s="44" t="e">
        <f t="shared" si="7"/>
        <v>#VALUE!</v>
      </c>
      <c r="B463" s="8" t="str">
        <f>CONCATENATE(Employees[[#This Row],[Lastname]]," ",Employees[[#This Row],[Firstname]], " ",LEFT(Employees[[#This Row],[Middlename]],1),IF(ISBLANK(Employees[[#This Row],[Middlename]])," ","."))</f>
        <v>PALOMA ERICKA SHAYNE E.</v>
      </c>
      <c r="C463" s="8" t="s">
        <v>1621</v>
      </c>
      <c r="D463" s="8" t="s">
        <v>1622</v>
      </c>
      <c r="E463" s="8" t="s">
        <v>380</v>
      </c>
      <c r="F463" s="8" t="s">
        <v>1294</v>
      </c>
      <c r="G463" s="18" t="s">
        <v>1294</v>
      </c>
      <c r="H463" s="8" t="s">
        <v>1712</v>
      </c>
      <c r="I463" s="8" t="b">
        <f>COUNTIF(Employees[Employee Name],Employees[[#This Row],[Employee Name]])&gt;1</f>
        <v>0</v>
      </c>
    </row>
    <row r="464" spans="1:9" ht="30" hidden="1" customHeight="1" x14ac:dyDescent="0.3">
      <c r="A464" s="44" t="e">
        <f t="shared" si="7"/>
        <v>#VALUE!</v>
      </c>
      <c r="B464" s="8" t="str">
        <f>CONCATENATE(Employees[[#This Row],[Lastname]]," ",Employees[[#This Row],[Firstname]], " ",LEFT(Employees[[#This Row],[Middlename]],1),IF(ISBLANK(Employees[[#This Row],[Middlename]])," ","."))</f>
        <v>PAMAT CELESTINA R.</v>
      </c>
      <c r="C464" s="18" t="s">
        <v>2097</v>
      </c>
      <c r="D464" s="18" t="s">
        <v>2098</v>
      </c>
      <c r="E464" s="18" t="s">
        <v>332</v>
      </c>
      <c r="F464" s="18" t="s">
        <v>1294</v>
      </c>
      <c r="G464" s="8"/>
      <c r="H464" s="18" t="s">
        <v>209</v>
      </c>
      <c r="I464" s="8" t="b">
        <f>COUNTIF(Employees[Employee Name],Employees[[#This Row],[Employee Name]])&gt;1</f>
        <v>0</v>
      </c>
    </row>
    <row r="465" spans="1:9" ht="30" hidden="1" customHeight="1" x14ac:dyDescent="0.3">
      <c r="A465" s="44" t="e">
        <f t="shared" si="7"/>
        <v>#VALUE!</v>
      </c>
      <c r="B465" s="8" t="str">
        <f>CONCATENATE(Employees[[#This Row],[Lastname]]," ",Employees[[#This Row],[Firstname]], " ",LEFT(Employees[[#This Row],[Middlename]],1),IF(ISBLANK(Employees[[#This Row],[Middlename]])," ","."))</f>
        <v>PANALIGAN ERICSON R.</v>
      </c>
      <c r="C465" s="8" t="s">
        <v>669</v>
      </c>
      <c r="D465" s="8" t="s">
        <v>1623</v>
      </c>
      <c r="E465" s="8" t="s">
        <v>332</v>
      </c>
      <c r="F465" s="8" t="s">
        <v>1294</v>
      </c>
      <c r="G465" s="18" t="s">
        <v>1294</v>
      </c>
      <c r="H465" s="8" t="s">
        <v>199</v>
      </c>
      <c r="I465" s="8" t="b">
        <f>COUNTIF(Employees[Employee Name],Employees[[#This Row],[Employee Name]])&gt;1</f>
        <v>0</v>
      </c>
    </row>
    <row r="466" spans="1:9" ht="30" hidden="1" customHeight="1" x14ac:dyDescent="0.3">
      <c r="A466" s="44" t="e">
        <f t="shared" si="7"/>
        <v>#VALUE!</v>
      </c>
      <c r="B466" s="8" t="str">
        <f>CONCATENATE(Employees[[#This Row],[Lastname]]," ",Employees[[#This Row],[Firstname]], " ",LEFT(Employees[[#This Row],[Middlename]],1),IF(ISBLANK(Employees[[#This Row],[Middlename]])," ","."))</f>
        <v>PANALIGAN GIL L.</v>
      </c>
      <c r="C466" s="8" t="s">
        <v>669</v>
      </c>
      <c r="D466" s="8" t="s">
        <v>670</v>
      </c>
      <c r="E466" s="8" t="s">
        <v>671</v>
      </c>
      <c r="F466" s="8" t="s">
        <v>198</v>
      </c>
      <c r="G466" s="18" t="s">
        <v>2007</v>
      </c>
      <c r="H466" s="8" t="s">
        <v>644</v>
      </c>
      <c r="I466" s="8" t="b">
        <f>COUNTIF(Employees[Employee Name],Employees[[#This Row],[Employee Name]])&gt;1</f>
        <v>0</v>
      </c>
    </row>
    <row r="467" spans="1:9" ht="30" hidden="1" customHeight="1" x14ac:dyDescent="0.3">
      <c r="A467" s="44" t="e">
        <f t="shared" si="7"/>
        <v>#VALUE!</v>
      </c>
      <c r="B467" s="8" t="str">
        <f>CONCATENATE(Employees[[#This Row],[Lastname]]," ",Employees[[#This Row],[Firstname]], " ",LEFT(Employees[[#This Row],[Middlename]],1),IF(ISBLANK(Employees[[#This Row],[Middlename]])," ","."))</f>
        <v>PANGANIBAN CAROLINA L.</v>
      </c>
      <c r="C467" s="8" t="s">
        <v>176</v>
      </c>
      <c r="D467" s="8" t="s">
        <v>544</v>
      </c>
      <c r="E467" s="8" t="s">
        <v>228</v>
      </c>
      <c r="F467" s="8" t="s">
        <v>1294</v>
      </c>
      <c r="G467" s="18" t="s">
        <v>1294</v>
      </c>
      <c r="H467" s="8" t="s">
        <v>1712</v>
      </c>
      <c r="I467" s="8" t="b">
        <f>COUNTIF(Employees[Employee Name],Employees[[#This Row],[Employee Name]])&gt;1</f>
        <v>0</v>
      </c>
    </row>
    <row r="468" spans="1:9" ht="30" hidden="1" customHeight="1" x14ac:dyDescent="0.3">
      <c r="A468" s="44" t="e">
        <f t="shared" si="7"/>
        <v>#VALUE!</v>
      </c>
      <c r="B468" s="8" t="str">
        <f>CONCATENATE(Employees[[#This Row],[Lastname]]," ",Employees[[#This Row],[Firstname]], " ",LEFT(Employees[[#This Row],[Middlename]],1),IF(ISBLANK(Employees[[#This Row],[Middlename]])," ","."))</f>
        <v>PANGANIBAN CRISTETA M.</v>
      </c>
      <c r="C468" s="8" t="s">
        <v>176</v>
      </c>
      <c r="D468" s="8" t="s">
        <v>177</v>
      </c>
      <c r="E468" s="8" t="s">
        <v>789</v>
      </c>
      <c r="F468" s="8" t="s">
        <v>125</v>
      </c>
      <c r="G468" s="18" t="s">
        <v>2007</v>
      </c>
      <c r="H468" s="8" t="s">
        <v>178</v>
      </c>
      <c r="I468" s="8" t="b">
        <f>COUNTIF(Employees[Employee Name],Employees[[#This Row],[Employee Name]])&gt;1</f>
        <v>0</v>
      </c>
    </row>
    <row r="469" spans="1:9" ht="30" hidden="1" customHeight="1" x14ac:dyDescent="0.3">
      <c r="A469" s="44" t="e">
        <f t="shared" si="7"/>
        <v>#VALUE!</v>
      </c>
      <c r="B469" s="8" t="str">
        <f>CONCATENATE(Employees[[#This Row],[Lastname]]," ",Employees[[#This Row],[Firstname]], " ",LEFT(Employees[[#This Row],[Middlename]],1),IF(ISBLANK(Employees[[#This Row],[Middlename]])," ","."))</f>
        <v>PANGHULAN CONRADO C.</v>
      </c>
      <c r="C469" s="8" t="s">
        <v>2160</v>
      </c>
      <c r="D469" s="8" t="s">
        <v>2161</v>
      </c>
      <c r="E469" s="8" t="s">
        <v>654</v>
      </c>
      <c r="F469" s="8" t="s">
        <v>2162</v>
      </c>
      <c r="G469" s="8"/>
      <c r="H469" s="8" t="s">
        <v>156</v>
      </c>
      <c r="I469" s="8" t="b">
        <f>COUNTIF(Employees[Employee Name],Employees[[#This Row],[Employee Name]])&gt;1</f>
        <v>0</v>
      </c>
    </row>
    <row r="470" spans="1:9" ht="30" hidden="1" customHeight="1" x14ac:dyDescent="0.3">
      <c r="A470" s="44" t="e">
        <f t="shared" si="7"/>
        <v>#VALUE!</v>
      </c>
      <c r="B470" s="8" t="str">
        <f>CONCATENATE(Employees[[#This Row],[Lastname]]," ",Employees[[#This Row],[Firstname]], " ",LEFT(Employees[[#This Row],[Middlename]],1),IF(ISBLANK(Employees[[#This Row],[Middlename]])," ","."))</f>
        <v>PARAISO MARIA LORENA D.</v>
      </c>
      <c r="C470" s="8" t="s">
        <v>1624</v>
      </c>
      <c r="D470" s="8" t="s">
        <v>1625</v>
      </c>
      <c r="E470" s="8" t="s">
        <v>1626</v>
      </c>
      <c r="F470" s="8" t="s">
        <v>1294</v>
      </c>
      <c r="G470" s="18" t="s">
        <v>1294</v>
      </c>
      <c r="H470" s="8" t="s">
        <v>1714</v>
      </c>
      <c r="I470" s="8" t="b">
        <f>COUNTIF(Employees[Employee Name],Employees[[#This Row],[Employee Name]])&gt;1</f>
        <v>0</v>
      </c>
    </row>
    <row r="471" spans="1:9" ht="30" hidden="1" customHeight="1" x14ac:dyDescent="0.3">
      <c r="A471" s="44" t="e">
        <f t="shared" si="7"/>
        <v>#VALUE!</v>
      </c>
      <c r="B471" s="8" t="str">
        <f>CONCATENATE(Employees[[#This Row],[Lastname]]," ",Employees[[#This Row],[Firstname]], " ",LEFT(Employees[[#This Row],[Middlename]],1),IF(ISBLANK(Employees[[#This Row],[Middlename]])," ","."))</f>
        <v>PARAS TEOFILA A.</v>
      </c>
      <c r="C471" s="8" t="s">
        <v>312</v>
      </c>
      <c r="D471" s="8" t="s">
        <v>313</v>
      </c>
      <c r="E471" s="8" t="s">
        <v>88</v>
      </c>
      <c r="F471" s="8" t="s">
        <v>314</v>
      </c>
      <c r="G471" s="18" t="s">
        <v>2007</v>
      </c>
      <c r="H471" s="8" t="s">
        <v>272</v>
      </c>
      <c r="I471" s="8" t="b">
        <f>COUNTIF(Employees[Employee Name],Employees[[#This Row],[Employee Name]])&gt;1</f>
        <v>0</v>
      </c>
    </row>
    <row r="472" spans="1:9" ht="30" hidden="1" customHeight="1" x14ac:dyDescent="0.3">
      <c r="A472" s="44" t="e">
        <f t="shared" si="7"/>
        <v>#VALUE!</v>
      </c>
      <c r="B472" s="8" t="str">
        <f>CONCATENATE(Employees[[#This Row],[Lastname]]," ",Employees[[#This Row],[Firstname]], " ",LEFT(Employees[[#This Row],[Middlename]],1),IF(ISBLANK(Employees[[#This Row],[Middlename]])," ","."))</f>
        <v>PARASDAS OFELIA C.</v>
      </c>
      <c r="C472" s="8" t="s">
        <v>1101</v>
      </c>
      <c r="D472" s="8" t="s">
        <v>197</v>
      </c>
      <c r="E472" s="8" t="s">
        <v>1322</v>
      </c>
      <c r="F472" s="8" t="s">
        <v>198</v>
      </c>
      <c r="G472" s="18" t="s">
        <v>2007</v>
      </c>
      <c r="H472" s="18" t="s">
        <v>368</v>
      </c>
      <c r="I472" s="8" t="b">
        <f>COUNTIF(Employees[Employee Name],Employees[[#This Row],[Employee Name]])&gt;1</f>
        <v>0</v>
      </c>
    </row>
    <row r="473" spans="1:9" ht="30" hidden="1" customHeight="1" x14ac:dyDescent="0.3">
      <c r="A473" s="44" t="e">
        <f t="shared" si="7"/>
        <v>#VALUE!</v>
      </c>
      <c r="B473" s="8" t="str">
        <f>CONCATENATE(Employees[[#This Row],[Lastname]]," ",Employees[[#This Row],[Firstname]], " ",LEFT(Employees[[#This Row],[Middlename]],1),IF(ISBLANK(Employees[[#This Row],[Middlename]])," ","."))</f>
        <v>PARRA LORNA A.</v>
      </c>
      <c r="C473" s="8" t="s">
        <v>226</v>
      </c>
      <c r="D473" s="8" t="s">
        <v>1353</v>
      </c>
      <c r="E473" s="8" t="s">
        <v>88</v>
      </c>
      <c r="F473" s="8" t="s">
        <v>1348</v>
      </c>
      <c r="G473" s="18" t="s">
        <v>2007</v>
      </c>
      <c r="H473" s="8" t="s">
        <v>363</v>
      </c>
      <c r="I473" s="8" t="b">
        <f>COUNTIF(Employees[Employee Name],Employees[[#This Row],[Employee Name]])&gt;1</f>
        <v>0</v>
      </c>
    </row>
    <row r="474" spans="1:9" ht="30" hidden="1" customHeight="1" x14ac:dyDescent="0.3">
      <c r="A474" s="44" t="e">
        <f t="shared" si="7"/>
        <v>#VALUE!</v>
      </c>
      <c r="B474" s="8" t="str">
        <f>CONCATENATE(Employees[[#This Row],[Lastname]]," ",Employees[[#This Row],[Firstname]], " ",LEFT(Employees[[#This Row],[Middlename]],1),IF(ISBLANK(Employees[[#This Row],[Middlename]])," ","."))</f>
        <v>PARRA MARCIANA L.</v>
      </c>
      <c r="C474" s="8" t="s">
        <v>226</v>
      </c>
      <c r="D474" s="8" t="s">
        <v>227</v>
      </c>
      <c r="E474" s="8" t="s">
        <v>228</v>
      </c>
      <c r="F474" s="8" t="s">
        <v>223</v>
      </c>
      <c r="G474" s="8" t="s">
        <v>2007</v>
      </c>
      <c r="H474" s="8" t="s">
        <v>213</v>
      </c>
      <c r="I474" s="8" t="b">
        <f>COUNTIF(Employees[Employee Name],Employees[[#This Row],[Employee Name]])&gt;1</f>
        <v>0</v>
      </c>
    </row>
    <row r="475" spans="1:9" ht="30" hidden="1" customHeight="1" x14ac:dyDescent="0.3">
      <c r="A475" s="44" t="e">
        <f t="shared" si="7"/>
        <v>#VALUE!</v>
      </c>
      <c r="B475" s="8" t="str">
        <f>CONCATENATE(Employees[[#This Row],[Lastname]]," ",Employees[[#This Row],[Firstname]], " ",LEFT(Employees[[#This Row],[Middlename]],1),IF(ISBLANK(Employees[[#This Row],[Middlename]])," ","."))</f>
        <v>PARRA VICTORIA S.</v>
      </c>
      <c r="C475" s="8" t="s">
        <v>226</v>
      </c>
      <c r="D475" s="8" t="s">
        <v>627</v>
      </c>
      <c r="E475" s="8" t="s">
        <v>161</v>
      </c>
      <c r="F475" s="8" t="s">
        <v>198</v>
      </c>
      <c r="G475" s="18" t="s">
        <v>2007</v>
      </c>
      <c r="H475" s="8" t="s">
        <v>287</v>
      </c>
      <c r="I475" s="8" t="b">
        <f>COUNTIF(Employees[Employee Name],Employees[[#This Row],[Employee Name]])&gt;1</f>
        <v>0</v>
      </c>
    </row>
    <row r="476" spans="1:9" ht="30" hidden="1" customHeight="1" x14ac:dyDescent="0.3">
      <c r="A476" s="44" t="e">
        <f t="shared" si="7"/>
        <v>#VALUE!</v>
      </c>
      <c r="B476" s="8" t="str">
        <f>CONCATENATE(Employees[[#This Row],[Lastname]]," ",Employees[[#This Row],[Firstname]], " ",LEFT(Employees[[#This Row],[Middlename]],1),IF(ISBLANK(Employees[[#This Row],[Middlename]])," ","."))</f>
        <v>PARRA VIOLETA C.</v>
      </c>
      <c r="C476" s="8" t="s">
        <v>226</v>
      </c>
      <c r="D476" s="8" t="s">
        <v>99</v>
      </c>
      <c r="E476" s="8" t="s">
        <v>134</v>
      </c>
      <c r="F476" s="8" t="s">
        <v>900</v>
      </c>
      <c r="G476" s="8" t="s">
        <v>2007</v>
      </c>
      <c r="H476" s="8" t="s">
        <v>156</v>
      </c>
      <c r="I476" s="8" t="b">
        <f>COUNTIF(Employees[Employee Name],Employees[[#This Row],[Employee Name]])&gt;1</f>
        <v>0</v>
      </c>
    </row>
    <row r="477" spans="1:9" ht="30" hidden="1" customHeight="1" x14ac:dyDescent="0.3">
      <c r="A477" s="44" t="e">
        <f t="shared" si="7"/>
        <v>#VALUE!</v>
      </c>
      <c r="B477" s="8" t="str">
        <f>CONCATENATE(Employees[[#This Row],[Lastname]]," ",Employees[[#This Row],[Firstname]], " ",LEFT(Employees[[#This Row],[Middlename]],1),IF(ISBLANK(Employees[[#This Row],[Middlename]])," ","."))</f>
        <v>PASCUA LORENA D.</v>
      </c>
      <c r="C477" s="8" t="s">
        <v>190</v>
      </c>
      <c r="D477" s="8" t="s">
        <v>191</v>
      </c>
      <c r="E477" s="8" t="s">
        <v>449</v>
      </c>
      <c r="F477" s="8" t="s">
        <v>192</v>
      </c>
      <c r="G477" s="8" t="s">
        <v>2007</v>
      </c>
      <c r="H477" s="8" t="s">
        <v>97</v>
      </c>
      <c r="I477" s="8" t="b">
        <f>COUNTIF(Employees[Employee Name],Employees[[#This Row],[Employee Name]])&gt;1</f>
        <v>0</v>
      </c>
    </row>
    <row r="478" spans="1:9" ht="30" hidden="1" customHeight="1" x14ac:dyDescent="0.3">
      <c r="A478" s="44" t="e">
        <f t="shared" si="7"/>
        <v>#VALUE!</v>
      </c>
      <c r="B478" s="8" t="str">
        <f>CONCATENATE(Employees[[#This Row],[Lastname]]," ",Employees[[#This Row],[Firstname]], " ",LEFT(Employees[[#This Row],[Middlename]],1),IF(ISBLANK(Employees[[#This Row],[Middlename]])," ","."))</f>
        <v>PASENAGO MAIDEN A.</v>
      </c>
      <c r="C478" s="18" t="s">
        <v>2071</v>
      </c>
      <c r="D478" s="18" t="s">
        <v>1030</v>
      </c>
      <c r="E478" s="18" t="s">
        <v>1031</v>
      </c>
      <c r="F478" s="8"/>
      <c r="G478" s="8"/>
      <c r="H478" s="8"/>
      <c r="I478" s="8" t="b">
        <f>COUNTIF(Employees[Employee Name],Employees[[#This Row],[Employee Name]])&gt;1</f>
        <v>0</v>
      </c>
    </row>
    <row r="479" spans="1:9" ht="30" hidden="1" customHeight="1" x14ac:dyDescent="0.3">
      <c r="A479" s="44" t="e">
        <f t="shared" si="7"/>
        <v>#VALUE!</v>
      </c>
      <c r="B479" s="8" t="str">
        <f>CONCATENATE(Employees[[#This Row],[Lastname]]," ",Employees[[#This Row],[Firstname]], " ",LEFT(Employees[[#This Row],[Middlename]],1),IF(ISBLANK(Employees[[#This Row],[Middlename]])," ","."))</f>
        <v>PATAWE ELMA M.</v>
      </c>
      <c r="C479" s="8" t="s">
        <v>1231</v>
      </c>
      <c r="D479" s="8" t="s">
        <v>1232</v>
      </c>
      <c r="E479" s="8" t="s">
        <v>84</v>
      </c>
      <c r="F479" s="18" t="s">
        <v>2016</v>
      </c>
      <c r="G479" s="18" t="s">
        <v>2007</v>
      </c>
      <c r="H479" s="18" t="s">
        <v>1233</v>
      </c>
      <c r="I479" s="8" t="b">
        <f>COUNTIF(Employees[Employee Name],Employees[[#This Row],[Employee Name]])&gt;1</f>
        <v>0</v>
      </c>
    </row>
    <row r="480" spans="1:9" ht="30" hidden="1" customHeight="1" x14ac:dyDescent="0.3">
      <c r="A480" s="44" t="e">
        <f t="shared" si="7"/>
        <v>#VALUE!</v>
      </c>
      <c r="B480" s="8" t="str">
        <f>CONCATENATE(Employees[[#This Row],[Lastname]]," ",Employees[[#This Row],[Firstname]], " ",LEFT(Employees[[#This Row],[Middlename]],1),IF(ISBLANK(Employees[[#This Row],[Middlename]])," ","."))</f>
        <v>PATERNO MARIA LOURDERS P.</v>
      </c>
      <c r="C480" s="8" t="s">
        <v>635</v>
      </c>
      <c r="D480" s="8" t="s">
        <v>1627</v>
      </c>
      <c r="E480" s="8" t="s">
        <v>124</v>
      </c>
      <c r="F480" s="8" t="s">
        <v>1294</v>
      </c>
      <c r="G480" s="18" t="s">
        <v>1294</v>
      </c>
      <c r="H480" s="8" t="s">
        <v>368</v>
      </c>
      <c r="I480" s="8" t="b">
        <f>COUNTIF(Employees[Employee Name],Employees[[#This Row],[Employee Name]])&gt;1</f>
        <v>0</v>
      </c>
    </row>
    <row r="481" spans="1:9" ht="30" hidden="1" customHeight="1" x14ac:dyDescent="0.3">
      <c r="A481" s="44" t="e">
        <f t="shared" si="7"/>
        <v>#VALUE!</v>
      </c>
      <c r="B481" s="8" t="str">
        <f>CONCATENATE(Employees[[#This Row],[Lastname]]," ",Employees[[#This Row],[Firstname]], " ",LEFT(Employees[[#This Row],[Middlename]],1),IF(ISBLANK(Employees[[#This Row],[Middlename]])," ","."))</f>
        <v>PATERNO PAULINO P.</v>
      </c>
      <c r="C481" s="8" t="s">
        <v>635</v>
      </c>
      <c r="D481" s="8" t="s">
        <v>636</v>
      </c>
      <c r="E481" s="8" t="s">
        <v>124</v>
      </c>
      <c r="F481" s="8" t="s">
        <v>198</v>
      </c>
      <c r="G481" s="18" t="s">
        <v>2007</v>
      </c>
      <c r="H481" s="8" t="s">
        <v>287</v>
      </c>
      <c r="I481" s="8" t="b">
        <f>COUNTIF(Employees[Employee Name],Employees[[#This Row],[Employee Name]])&gt;1</f>
        <v>0</v>
      </c>
    </row>
    <row r="482" spans="1:9" ht="30" hidden="1" customHeight="1" x14ac:dyDescent="0.3">
      <c r="A482" s="44" t="e">
        <f t="shared" si="7"/>
        <v>#VALUE!</v>
      </c>
      <c r="B482" s="8" t="str">
        <f>CONCATENATE(Employees[[#This Row],[Lastname]]," ",Employees[[#This Row],[Firstname]], " ",LEFT(Employees[[#This Row],[Middlename]],1),IF(ISBLANK(Employees[[#This Row],[Middlename]])," ","."))</f>
        <v>PATRICIO APRIL V.</v>
      </c>
      <c r="C482" s="8" t="s">
        <v>1227</v>
      </c>
      <c r="D482" s="8" t="s">
        <v>1228</v>
      </c>
      <c r="E482" s="8" t="s">
        <v>347</v>
      </c>
      <c r="F482" s="18" t="s">
        <v>212</v>
      </c>
      <c r="G482" s="18" t="s">
        <v>2007</v>
      </c>
      <c r="H482" s="8"/>
      <c r="I482" s="8" t="b">
        <f>COUNTIF(Employees[Employee Name],Employees[[#This Row],[Employee Name]])&gt;1</f>
        <v>0</v>
      </c>
    </row>
    <row r="483" spans="1:9" ht="30" hidden="1" customHeight="1" x14ac:dyDescent="0.3">
      <c r="A483" s="44" t="e">
        <f t="shared" si="7"/>
        <v>#VALUE!</v>
      </c>
      <c r="B483" s="8" t="str">
        <f>CONCATENATE(Employees[[#This Row],[Lastname]]," ",Employees[[#This Row],[Firstname]], " ",LEFT(Employees[[#This Row],[Middlename]],1),IF(ISBLANK(Employees[[#This Row],[Middlename]])," ","."))</f>
        <v xml:space="preserve">PAYAD ALEXANDER  </v>
      </c>
      <c r="C483" s="8" t="s">
        <v>459</v>
      </c>
      <c r="D483" s="8" t="s">
        <v>567</v>
      </c>
      <c r="E483" s="8"/>
      <c r="F483" s="18" t="s">
        <v>198</v>
      </c>
      <c r="G483" s="18" t="s">
        <v>2007</v>
      </c>
      <c r="H483" s="8" t="s">
        <v>290</v>
      </c>
      <c r="I483" s="8" t="b">
        <f>COUNTIF(Employees[Employee Name],Employees[[#This Row],[Employee Name]])&gt;1</f>
        <v>0</v>
      </c>
    </row>
    <row r="484" spans="1:9" ht="30" hidden="1" customHeight="1" x14ac:dyDescent="0.3">
      <c r="A484" s="44" t="e">
        <f t="shared" si="7"/>
        <v>#VALUE!</v>
      </c>
      <c r="B484" s="8" t="str">
        <f>CONCATENATE(Employees[[#This Row],[Lastname]]," ",Employees[[#This Row],[Firstname]], " ",LEFT(Employees[[#This Row],[Middlename]],1),IF(ISBLANK(Employees[[#This Row],[Middlename]])," ","."))</f>
        <v>PAYAD EDGARDO F.</v>
      </c>
      <c r="C484" s="8" t="s">
        <v>459</v>
      </c>
      <c r="D484" s="8" t="s">
        <v>1111</v>
      </c>
      <c r="E484" s="8" t="s">
        <v>238</v>
      </c>
      <c r="F484" s="18" t="s">
        <v>125</v>
      </c>
      <c r="G484" s="18" t="s">
        <v>2007</v>
      </c>
      <c r="H484" s="8" t="s">
        <v>290</v>
      </c>
      <c r="I484" s="8" t="b">
        <f>COUNTIF(Employees[Employee Name],Employees[[#This Row],[Employee Name]])&gt;1</f>
        <v>0</v>
      </c>
    </row>
    <row r="485" spans="1:9" ht="30" hidden="1" customHeight="1" x14ac:dyDescent="0.3">
      <c r="A485" s="44" t="e">
        <f t="shared" si="7"/>
        <v>#VALUE!</v>
      </c>
      <c r="B485" s="8" t="str">
        <f>CONCATENATE(Employees[[#This Row],[Lastname]]," ",Employees[[#This Row],[Firstname]], " ",LEFT(Employees[[#This Row],[Middlename]],1),IF(ISBLANK(Employees[[#This Row],[Middlename]])," ","."))</f>
        <v>PAYAD MARICEL  Q.</v>
      </c>
      <c r="C485" s="8" t="s">
        <v>459</v>
      </c>
      <c r="D485" s="8" t="s">
        <v>460</v>
      </c>
      <c r="E485" s="8" t="s">
        <v>1110</v>
      </c>
      <c r="F485" s="18" t="s">
        <v>198</v>
      </c>
      <c r="G485" s="18" t="s">
        <v>2007</v>
      </c>
      <c r="H485" s="8" t="s">
        <v>89</v>
      </c>
      <c r="I485" s="8" t="b">
        <f>COUNTIF(Employees[Employee Name],Employees[[#This Row],[Employee Name]])&gt;1</f>
        <v>0</v>
      </c>
    </row>
    <row r="486" spans="1:9" ht="30" hidden="1" customHeight="1" x14ac:dyDescent="0.3">
      <c r="A486" s="44" t="e">
        <f t="shared" si="7"/>
        <v>#VALUE!</v>
      </c>
      <c r="B486" s="8" t="str">
        <f>CONCATENATE(Employees[[#This Row],[Lastname]]," ",Employees[[#This Row],[Firstname]], " ",LEFT(Employees[[#This Row],[Middlename]],1),IF(ISBLANK(Employees[[#This Row],[Middlename]])," ","."))</f>
        <v xml:space="preserve">PAYAD RONALDO  </v>
      </c>
      <c r="C486" s="8" t="s">
        <v>459</v>
      </c>
      <c r="D486" s="8" t="s">
        <v>1628</v>
      </c>
      <c r="E486" s="8"/>
      <c r="F486" s="8" t="s">
        <v>1294</v>
      </c>
      <c r="G486" s="18" t="s">
        <v>1294</v>
      </c>
      <c r="H486" s="8" t="s">
        <v>290</v>
      </c>
      <c r="I486" s="8" t="b">
        <f>COUNTIF(Employees[Employee Name],Employees[[#This Row],[Employee Name]])&gt;1</f>
        <v>0</v>
      </c>
    </row>
    <row r="487" spans="1:9" ht="30" hidden="1" customHeight="1" x14ac:dyDescent="0.3">
      <c r="A487" s="44" t="e">
        <f t="shared" si="7"/>
        <v>#VALUE!</v>
      </c>
      <c r="B487" s="8" t="str">
        <f>CONCATENATE(Employees[[#This Row],[Lastname]]," ",Employees[[#This Row],[Firstname]], " ",LEFT(Employees[[#This Row],[Middlename]],1),IF(ISBLANK(Employees[[#This Row],[Middlename]])," ","."))</f>
        <v>PAZ JOSUE O.</v>
      </c>
      <c r="C487" s="8" t="s">
        <v>1629</v>
      </c>
      <c r="D487" s="8" t="s">
        <v>1630</v>
      </c>
      <c r="E487" s="8" t="s">
        <v>1631</v>
      </c>
      <c r="F487" s="8" t="s">
        <v>1294</v>
      </c>
      <c r="G487" s="18" t="s">
        <v>1294</v>
      </c>
      <c r="H487" s="8" t="s">
        <v>290</v>
      </c>
      <c r="I487" s="8" t="b">
        <f>COUNTIF(Employees[Employee Name],Employees[[#This Row],[Employee Name]])&gt;1</f>
        <v>0</v>
      </c>
    </row>
    <row r="488" spans="1:9" ht="30" hidden="1" customHeight="1" x14ac:dyDescent="0.3">
      <c r="A488" s="44" t="e">
        <f t="shared" si="7"/>
        <v>#VALUE!</v>
      </c>
      <c r="B488" s="8" t="str">
        <f>CONCATENATE(Employees[[#This Row],[Lastname]]," ",Employees[[#This Row],[Firstname]], " ",LEFT(Employees[[#This Row],[Middlename]],1),IF(ISBLANK(Employees[[#This Row],[Middlename]])," ","."))</f>
        <v>PEJI NARCISO V.</v>
      </c>
      <c r="C488" s="8" t="s">
        <v>869</v>
      </c>
      <c r="D488" s="8" t="s">
        <v>1632</v>
      </c>
      <c r="E488" s="8" t="s">
        <v>864</v>
      </c>
      <c r="F488" s="8" t="s">
        <v>1711</v>
      </c>
      <c r="G488" s="18" t="s">
        <v>1711</v>
      </c>
      <c r="H488" s="8" t="s">
        <v>1716</v>
      </c>
      <c r="I488" s="8" t="b">
        <f>COUNTIF(Employees[Employee Name],Employees[[#This Row],[Employee Name]])&gt;1</f>
        <v>0</v>
      </c>
    </row>
    <row r="489" spans="1:9" ht="30" hidden="1" customHeight="1" x14ac:dyDescent="0.3">
      <c r="A489" s="44" t="e">
        <f t="shared" si="7"/>
        <v>#VALUE!</v>
      </c>
      <c r="B489" s="8" t="str">
        <f>CONCATENATE(Employees[[#This Row],[Lastname]]," ",Employees[[#This Row],[Firstname]], " ",LEFT(Employees[[#This Row],[Middlename]],1),IF(ISBLANK(Employees[[#This Row],[Middlename]])," ","."))</f>
        <v>PEJI REGINE B.</v>
      </c>
      <c r="C489" s="8" t="s">
        <v>869</v>
      </c>
      <c r="D489" s="8" t="s">
        <v>1633</v>
      </c>
      <c r="E489" s="8" t="s">
        <v>1634</v>
      </c>
      <c r="F489" s="8" t="s">
        <v>1294</v>
      </c>
      <c r="G489" s="18" t="s">
        <v>1294</v>
      </c>
      <c r="H489" s="8" t="s">
        <v>126</v>
      </c>
      <c r="I489" s="8" t="b">
        <f>COUNTIF(Employees[Employee Name],Employees[[#This Row],[Employee Name]])&gt;1</f>
        <v>0</v>
      </c>
    </row>
    <row r="490" spans="1:9" ht="30" hidden="1" customHeight="1" x14ac:dyDescent="0.3">
      <c r="A490" s="44" t="e">
        <f t="shared" si="7"/>
        <v>#VALUE!</v>
      </c>
      <c r="B490" s="8" t="str">
        <f>CONCATENATE(Employees[[#This Row],[Lastname]]," ",Employees[[#This Row],[Firstname]], " ",LEFT(Employees[[#This Row],[Middlename]],1),IF(ISBLANK(Employees[[#This Row],[Middlename]])," ","."))</f>
        <v>PELIMBERGO MICHELLE A.</v>
      </c>
      <c r="C490" s="8" t="s">
        <v>1014</v>
      </c>
      <c r="D490" s="8" t="s">
        <v>1015</v>
      </c>
      <c r="E490" s="8" t="s">
        <v>1016</v>
      </c>
      <c r="F490" s="8" t="s">
        <v>212</v>
      </c>
      <c r="G490" s="18" t="s">
        <v>2007</v>
      </c>
      <c r="H490" s="8" t="s">
        <v>213</v>
      </c>
      <c r="I490" s="8" t="b">
        <f>COUNTIF(Employees[Employee Name],Employees[[#This Row],[Employee Name]])&gt;1</f>
        <v>0</v>
      </c>
    </row>
    <row r="491" spans="1:9" ht="30" hidden="1" customHeight="1" x14ac:dyDescent="0.3">
      <c r="A491" s="44" t="e">
        <f t="shared" si="7"/>
        <v>#VALUE!</v>
      </c>
      <c r="B491" s="8" t="str">
        <f>CONCATENATE(Employees[[#This Row],[Lastname]]," ",Employees[[#This Row],[Firstname]], " ",LEFT(Employees[[#This Row],[Middlename]],1),IF(ISBLANK(Employees[[#This Row],[Middlename]])," ","."))</f>
        <v>PEÑAFIEL MELISSA Q.</v>
      </c>
      <c r="C491" s="8" t="s">
        <v>615</v>
      </c>
      <c r="D491" s="8" t="s">
        <v>616</v>
      </c>
      <c r="E491" s="8" t="s">
        <v>1110</v>
      </c>
      <c r="F491" s="8" t="s">
        <v>125</v>
      </c>
      <c r="G491" s="18" t="s">
        <v>2007</v>
      </c>
      <c r="H491" s="8" t="s">
        <v>182</v>
      </c>
      <c r="I491" s="8" t="b">
        <f>COUNTIF(Employees[Employee Name],Employees[[#This Row],[Employee Name]])&gt;1</f>
        <v>0</v>
      </c>
    </row>
    <row r="492" spans="1:9" ht="30" hidden="1" customHeight="1" x14ac:dyDescent="0.3">
      <c r="A492" s="44" t="e">
        <f t="shared" si="7"/>
        <v>#VALUE!</v>
      </c>
      <c r="B492" s="8" t="str">
        <f>CONCATENATE(Employees[[#This Row],[Lastname]]," ",Employees[[#This Row],[Firstname]], " ",LEFT(Employees[[#This Row],[Middlename]],1),IF(ISBLANK(Employees[[#This Row],[Middlename]])," ","."))</f>
        <v>PEÑAFLORIDA LORYN B.</v>
      </c>
      <c r="C492" s="8" t="s">
        <v>741</v>
      </c>
      <c r="D492" s="8" t="s">
        <v>742</v>
      </c>
      <c r="E492" s="8" t="s">
        <v>145</v>
      </c>
      <c r="F492" s="8" t="s">
        <v>212</v>
      </c>
      <c r="G492" s="18" t="s">
        <v>2007</v>
      </c>
      <c r="H492" s="8" t="s">
        <v>213</v>
      </c>
      <c r="I492" s="8" t="b">
        <f>COUNTIF(Employees[Employee Name],Employees[[#This Row],[Employee Name]])&gt;1</f>
        <v>0</v>
      </c>
    </row>
    <row r="493" spans="1:9" ht="30" hidden="1" customHeight="1" x14ac:dyDescent="0.3">
      <c r="A493" s="44" t="e">
        <f t="shared" si="7"/>
        <v>#VALUE!</v>
      </c>
      <c r="B493" s="8" t="str">
        <f>CONCATENATE(Employees[[#This Row],[Lastname]]," ",Employees[[#This Row],[Firstname]], " ",LEFT(Employees[[#This Row],[Middlename]],1),IF(ISBLANK(Employees[[#This Row],[Middlename]])," ","."))</f>
        <v>PENALES GLORIA P.</v>
      </c>
      <c r="C493" s="8" t="s">
        <v>714</v>
      </c>
      <c r="D493" s="8" t="s">
        <v>663</v>
      </c>
      <c r="E493" s="8" t="s">
        <v>124</v>
      </c>
      <c r="F493" s="8" t="s">
        <v>759</v>
      </c>
      <c r="G493" s="8" t="s">
        <v>2007</v>
      </c>
      <c r="H493" s="8" t="s">
        <v>465</v>
      </c>
      <c r="I493" s="8" t="b">
        <f>COUNTIF(Employees[Employee Name],Employees[[#This Row],[Employee Name]])&gt;1</f>
        <v>0</v>
      </c>
    </row>
    <row r="494" spans="1:9" ht="30" hidden="1" customHeight="1" x14ac:dyDescent="0.3">
      <c r="A494" s="44" t="e">
        <f t="shared" si="7"/>
        <v>#VALUE!</v>
      </c>
      <c r="B494" s="8" t="str">
        <f>CONCATENATE(Employees[[#This Row],[Lastname]]," ",Employees[[#This Row],[Firstname]], " ",LEFT(Employees[[#This Row],[Middlename]],1),IF(ISBLANK(Employees[[#This Row],[Middlename]])," ","."))</f>
        <v>PENALES GUILLERMA B.</v>
      </c>
      <c r="C494" s="8" t="s">
        <v>714</v>
      </c>
      <c r="D494" s="8" t="s">
        <v>715</v>
      </c>
      <c r="E494" s="8" t="s">
        <v>145</v>
      </c>
      <c r="F494" s="8" t="s">
        <v>314</v>
      </c>
      <c r="G494" s="18" t="s">
        <v>2007</v>
      </c>
      <c r="H494" s="8" t="s">
        <v>182</v>
      </c>
      <c r="I494" s="8" t="b">
        <f>COUNTIF(Employees[Employee Name],Employees[[#This Row],[Employee Name]])&gt;1</f>
        <v>0</v>
      </c>
    </row>
    <row r="495" spans="1:9" ht="30" hidden="1" customHeight="1" x14ac:dyDescent="0.3">
      <c r="A495" s="44" t="e">
        <f t="shared" si="7"/>
        <v>#VALUE!</v>
      </c>
      <c r="B495" s="8" t="str">
        <f>CONCATENATE(Employees[[#This Row],[Lastname]]," ",Employees[[#This Row],[Firstname]], " ",LEFT(Employees[[#This Row],[Middlename]],1),IF(ISBLANK(Employees[[#This Row],[Middlename]])," ","."))</f>
        <v>PEÑANO DARYL BAMBI B.</v>
      </c>
      <c r="C495" s="8" t="s">
        <v>1317</v>
      </c>
      <c r="D495" s="8" t="s">
        <v>1035</v>
      </c>
      <c r="E495" s="8" t="s">
        <v>1036</v>
      </c>
      <c r="F495" s="8" t="s">
        <v>96</v>
      </c>
      <c r="G495" s="8" t="s">
        <v>2007</v>
      </c>
      <c r="H495" s="8" t="s">
        <v>97</v>
      </c>
      <c r="I495" s="8" t="b">
        <f>COUNTIF(Employees[Employee Name],Employees[[#This Row],[Employee Name]])&gt;1</f>
        <v>0</v>
      </c>
    </row>
    <row r="496" spans="1:9" ht="30" hidden="1" customHeight="1" x14ac:dyDescent="0.3">
      <c r="A496" s="44" t="e">
        <f t="shared" si="7"/>
        <v>#VALUE!</v>
      </c>
      <c r="B496" s="8" t="str">
        <f>CONCATENATE(Employees[[#This Row],[Lastname]]," ",Employees[[#This Row],[Firstname]], " ",LEFT(Employees[[#This Row],[Middlename]],1),IF(ISBLANK(Employees[[#This Row],[Middlename]])," ","."))</f>
        <v>PEÑARANDA MARIA KEREN N.</v>
      </c>
      <c r="C496" s="8" t="s">
        <v>1280</v>
      </c>
      <c r="D496" s="8" t="s">
        <v>1281</v>
      </c>
      <c r="E496" s="8" t="s">
        <v>336</v>
      </c>
      <c r="F496" s="8" t="s">
        <v>1282</v>
      </c>
      <c r="G496" s="8" t="s">
        <v>2007</v>
      </c>
      <c r="H496" s="8"/>
      <c r="I496" s="8" t="b">
        <f>COUNTIF(Employees[Employee Name],Employees[[#This Row],[Employee Name]])&gt;1</f>
        <v>0</v>
      </c>
    </row>
    <row r="497" spans="1:9" ht="30" hidden="1" customHeight="1" x14ac:dyDescent="0.3">
      <c r="A497" s="44" t="e">
        <f t="shared" si="7"/>
        <v>#VALUE!</v>
      </c>
      <c r="B497" s="8" t="str">
        <f>CONCATENATE(Employees[[#This Row],[Lastname]]," ",Employees[[#This Row],[Firstname]], " ",LEFT(Employees[[#This Row],[Middlename]],1),IF(ISBLANK(Employees[[#This Row],[Middlename]])," ","."))</f>
        <v>PEÑERO LILIBETH B.</v>
      </c>
      <c r="C497" s="8" t="s">
        <v>215</v>
      </c>
      <c r="D497" s="8" t="s">
        <v>216</v>
      </c>
      <c r="E497" s="8" t="s">
        <v>145</v>
      </c>
      <c r="F497" s="8" t="s">
        <v>212</v>
      </c>
      <c r="G497" s="18" t="s">
        <v>2007</v>
      </c>
      <c r="H497" s="8" t="s">
        <v>213</v>
      </c>
      <c r="I497" s="8" t="b">
        <f>COUNTIF(Employees[Employee Name],Employees[[#This Row],[Employee Name]])&gt;1</f>
        <v>0</v>
      </c>
    </row>
    <row r="498" spans="1:9" ht="30" hidden="1" customHeight="1" x14ac:dyDescent="0.3">
      <c r="A498" s="44" t="e">
        <f t="shared" si="7"/>
        <v>#VALUE!</v>
      </c>
      <c r="B498" s="8" t="str">
        <f>CONCATENATE(Employees[[#This Row],[Lastname]]," ",Employees[[#This Row],[Firstname]], " ",LEFT(Employees[[#This Row],[Middlename]],1),IF(ISBLANK(Employees[[#This Row],[Middlename]])," ","."))</f>
        <v>PEPA ARIEL N.</v>
      </c>
      <c r="C498" s="8" t="s">
        <v>1635</v>
      </c>
      <c r="D498" s="8" t="s">
        <v>402</v>
      </c>
      <c r="E498" s="8" t="s">
        <v>1596</v>
      </c>
      <c r="F498" s="8" t="s">
        <v>1294</v>
      </c>
      <c r="G498" s="18" t="s">
        <v>1294</v>
      </c>
      <c r="H498" s="8" t="s">
        <v>135</v>
      </c>
      <c r="I498" s="8" t="b">
        <f>COUNTIF(Employees[Employee Name],Employees[[#This Row],[Employee Name]])&gt;1</f>
        <v>0</v>
      </c>
    </row>
    <row r="499" spans="1:9" ht="30" hidden="1" customHeight="1" x14ac:dyDescent="0.3">
      <c r="A499" s="44" t="e">
        <f t="shared" si="7"/>
        <v>#VALUE!</v>
      </c>
      <c r="B499" s="8" t="str">
        <f>CONCATENATE(Employees[[#This Row],[Lastname]]," ",Employees[[#This Row],[Firstname]], " ",LEFT(Employees[[#This Row],[Middlename]],1),IF(ISBLANK(Employees[[#This Row],[Middlename]])," ","."))</f>
        <v>PEREA BABEL G.</v>
      </c>
      <c r="C499" s="8" t="s">
        <v>1636</v>
      </c>
      <c r="D499" s="8" t="s">
        <v>1637</v>
      </c>
      <c r="E499" s="8" t="s">
        <v>166</v>
      </c>
      <c r="F499" s="8" t="s">
        <v>1294</v>
      </c>
      <c r="G499" s="18" t="s">
        <v>1294</v>
      </c>
      <c r="H499" s="8" t="s">
        <v>1731</v>
      </c>
      <c r="I499" s="8" t="b">
        <f>COUNTIF(Employees[Employee Name],Employees[[#This Row],[Employee Name]])&gt;1</f>
        <v>0</v>
      </c>
    </row>
    <row r="500" spans="1:9" ht="30" hidden="1" customHeight="1" x14ac:dyDescent="0.3">
      <c r="A500" s="44" t="e">
        <f t="shared" si="7"/>
        <v>#VALUE!</v>
      </c>
      <c r="B500" s="8" t="str">
        <f>CONCATENATE(Employees[[#This Row],[Lastname]]," ",Employees[[#This Row],[Firstname]], " ",LEFT(Employees[[#This Row],[Middlename]],1),IF(ISBLANK(Employees[[#This Row],[Middlename]])," ","."))</f>
        <v>PERENA RUBILINDA C.</v>
      </c>
      <c r="C500" s="8" t="s">
        <v>698</v>
      </c>
      <c r="D500" s="8" t="s">
        <v>699</v>
      </c>
      <c r="E500" s="8" t="s">
        <v>850</v>
      </c>
      <c r="F500" s="8" t="s">
        <v>851</v>
      </c>
      <c r="G500" s="8" t="s">
        <v>2007</v>
      </c>
      <c r="H500" s="8" t="s">
        <v>126</v>
      </c>
      <c r="I500" s="8" t="b">
        <f>COUNTIF(Employees[Employee Name],Employees[[#This Row],[Employee Name]])&gt;1</f>
        <v>0</v>
      </c>
    </row>
    <row r="501" spans="1:9" ht="30" hidden="1" customHeight="1" x14ac:dyDescent="0.3">
      <c r="A501" s="44" t="e">
        <f t="shared" si="7"/>
        <v>#VALUE!</v>
      </c>
      <c r="B501" s="8" t="str">
        <f>CONCATENATE(Employees[[#This Row],[Lastname]]," ",Employees[[#This Row],[Firstname]], " ",LEFT(Employees[[#This Row],[Middlename]],1),IF(ISBLANK(Employees[[#This Row],[Middlename]])," ","."))</f>
        <v>PEREÑA VERGILIO R.</v>
      </c>
      <c r="C501" s="8" t="s">
        <v>839</v>
      </c>
      <c r="D501" s="8" t="s">
        <v>1638</v>
      </c>
      <c r="E501" s="8" t="s">
        <v>332</v>
      </c>
      <c r="F501" s="8" t="s">
        <v>1294</v>
      </c>
      <c r="G501" s="18" t="s">
        <v>1294</v>
      </c>
      <c r="H501" s="8" t="s">
        <v>1712</v>
      </c>
      <c r="I501" s="8" t="b">
        <f>COUNTIF(Employees[Employee Name],Employees[[#This Row],[Employee Name]])&gt;1</f>
        <v>0</v>
      </c>
    </row>
    <row r="502" spans="1:9" ht="30" hidden="1" customHeight="1" x14ac:dyDescent="0.3">
      <c r="A502" s="44" t="e">
        <f t="shared" si="7"/>
        <v>#VALUE!</v>
      </c>
      <c r="B502" s="8" t="str">
        <f>CONCATENATE(Employees[[#This Row],[Lastname]]," ",Employees[[#This Row],[Firstname]], " ",LEFT(Employees[[#This Row],[Middlename]],1),IF(ISBLANK(Employees[[#This Row],[Middlename]])," ","."))</f>
        <v>PEREY AIRENE O.</v>
      </c>
      <c r="C502" s="8" t="s">
        <v>581</v>
      </c>
      <c r="D502" s="8" t="s">
        <v>582</v>
      </c>
      <c r="E502" s="8" t="s">
        <v>583</v>
      </c>
      <c r="F502" s="8" t="s">
        <v>584</v>
      </c>
      <c r="G502" s="18" t="s">
        <v>2007</v>
      </c>
      <c r="H502" s="8" t="s">
        <v>368</v>
      </c>
      <c r="I502" s="8" t="b">
        <f>COUNTIF(Employees[Employee Name],Employees[[#This Row],[Employee Name]])&gt;1</f>
        <v>0</v>
      </c>
    </row>
    <row r="503" spans="1:9" ht="30" hidden="1" customHeight="1" x14ac:dyDescent="0.3">
      <c r="A503" s="44" t="e">
        <f t="shared" si="7"/>
        <v>#VALUE!</v>
      </c>
      <c r="B503" s="8" t="str">
        <f>CONCATENATE(Employees[[#This Row],[Lastname]]," ",Employees[[#This Row],[Firstname]], " ",LEFT(Employees[[#This Row],[Middlename]],1),IF(ISBLANK(Employees[[#This Row],[Middlename]])," ","."))</f>
        <v>PEREY EDWIN M.</v>
      </c>
      <c r="C503" s="8" t="s">
        <v>581</v>
      </c>
      <c r="D503" s="8" t="s">
        <v>251</v>
      </c>
      <c r="E503" s="8" t="s">
        <v>84</v>
      </c>
      <c r="F503" s="8" t="s">
        <v>1294</v>
      </c>
      <c r="G503" s="18" t="s">
        <v>1294</v>
      </c>
      <c r="H503" s="8" t="s">
        <v>1716</v>
      </c>
      <c r="I503" s="8" t="b">
        <f>COUNTIF(Employees[Employee Name],Employees[[#This Row],[Employee Name]])&gt;1</f>
        <v>0</v>
      </c>
    </row>
    <row r="504" spans="1:9" ht="30" hidden="1" customHeight="1" x14ac:dyDescent="0.3">
      <c r="A504" s="44" t="e">
        <f t="shared" si="7"/>
        <v>#VALUE!</v>
      </c>
      <c r="B504" s="8" t="str">
        <f>CONCATENATE(Employees[[#This Row],[Lastname]]," ",Employees[[#This Row],[Firstname]], " ",LEFT(Employees[[#This Row],[Middlename]],1),IF(ISBLANK(Employees[[#This Row],[Middlename]])," ","."))</f>
        <v xml:space="preserve">PEREY GENNILYN  </v>
      </c>
      <c r="C504" s="8" t="s">
        <v>581</v>
      </c>
      <c r="D504" s="8" t="s">
        <v>846</v>
      </c>
      <c r="E504" s="8"/>
      <c r="F504" s="18" t="s">
        <v>1294</v>
      </c>
      <c r="G504" s="18" t="s">
        <v>1294</v>
      </c>
      <c r="H504" s="8" t="s">
        <v>368</v>
      </c>
      <c r="I504" s="8" t="b">
        <f>COUNTIF(Employees[Employee Name],Employees[[#This Row],[Employee Name]])&gt;1</f>
        <v>0</v>
      </c>
    </row>
    <row r="505" spans="1:9" ht="30" hidden="1" customHeight="1" x14ac:dyDescent="0.3">
      <c r="A505" s="44" t="e">
        <f t="shared" si="7"/>
        <v>#VALUE!</v>
      </c>
      <c r="B505" s="8" t="str">
        <f>CONCATENATE(Employees[[#This Row],[Lastname]]," ",Employees[[#This Row],[Firstname]], " ",LEFT(Employees[[#This Row],[Middlename]],1),IF(ISBLANK(Employees[[#This Row],[Middlename]])," ","."))</f>
        <v>PEREY GENNILYN M.</v>
      </c>
      <c r="C505" s="8" t="s">
        <v>581</v>
      </c>
      <c r="D505" s="8" t="s">
        <v>846</v>
      </c>
      <c r="E505" s="8" t="s">
        <v>148</v>
      </c>
      <c r="F505" s="8" t="s">
        <v>1294</v>
      </c>
      <c r="G505" s="18" t="s">
        <v>1294</v>
      </c>
      <c r="H505" s="8" t="s">
        <v>368</v>
      </c>
      <c r="I505" s="8" t="b">
        <f>COUNTIF(Employees[Employee Name],Employees[[#This Row],[Employee Name]])&gt;1</f>
        <v>0</v>
      </c>
    </row>
    <row r="506" spans="1:9" ht="30" hidden="1" customHeight="1" x14ac:dyDescent="0.3">
      <c r="A506" s="44" t="e">
        <f t="shared" si="7"/>
        <v>#VALUE!</v>
      </c>
      <c r="B506" s="8" t="str">
        <f>CONCATENATE(Employees[[#This Row],[Lastname]]," ",Employees[[#This Row],[Firstname]], " ",LEFT(Employees[[#This Row],[Middlename]],1),IF(ISBLANK(Employees[[#This Row],[Middlename]])," ","."))</f>
        <v>PEREY LUCIANA B.</v>
      </c>
      <c r="C506" s="18" t="s">
        <v>581</v>
      </c>
      <c r="D506" s="18" t="s">
        <v>1641</v>
      </c>
      <c r="E506" s="18" t="s">
        <v>880</v>
      </c>
      <c r="F506" s="18" t="s">
        <v>2106</v>
      </c>
      <c r="G506" s="8"/>
      <c r="H506" s="18" t="s">
        <v>2070</v>
      </c>
      <c r="I506" s="8" t="b">
        <f>COUNTIF(Employees[Employee Name],Employees[[#This Row],[Employee Name]])&gt;1</f>
        <v>0</v>
      </c>
    </row>
    <row r="507" spans="1:9" ht="30" hidden="1" customHeight="1" x14ac:dyDescent="0.3">
      <c r="A507" s="44" t="e">
        <f t="shared" si="7"/>
        <v>#VALUE!</v>
      </c>
      <c r="B507" s="8" t="str">
        <f>CONCATENATE(Employees[[#This Row],[Lastname]]," ",Employees[[#This Row],[Firstname]], " ",LEFT(Employees[[#This Row],[Middlename]],1),IF(ISBLANK(Employees[[#This Row],[Middlename]])," ","."))</f>
        <v>PERIDO BEVERLY T.</v>
      </c>
      <c r="C507" s="8" t="s">
        <v>244</v>
      </c>
      <c r="D507" s="8" t="s">
        <v>1311</v>
      </c>
      <c r="E507" s="8" t="s">
        <v>107</v>
      </c>
      <c r="F507" s="8" t="s">
        <v>198</v>
      </c>
      <c r="G507" s="18" t="s">
        <v>2007</v>
      </c>
      <c r="H507" s="8" t="s">
        <v>103</v>
      </c>
      <c r="I507" s="8" t="b">
        <f>COUNTIF(Employees[Employee Name],Employees[[#This Row],[Employee Name]])&gt;1</f>
        <v>0</v>
      </c>
    </row>
    <row r="508" spans="1:9" ht="30" hidden="1" customHeight="1" x14ac:dyDescent="0.3">
      <c r="A508" s="44" t="e">
        <f t="shared" si="7"/>
        <v>#VALUE!</v>
      </c>
      <c r="B508" s="8" t="str">
        <f>CONCATENATE(Employees[[#This Row],[Lastname]]," ",Employees[[#This Row],[Firstname]], " ",LEFT(Employees[[#This Row],[Middlename]],1),IF(ISBLANK(Employees[[#This Row],[Middlename]])," ","."))</f>
        <v>PERIDO EDWIN A.</v>
      </c>
      <c r="C508" s="8" t="s">
        <v>244</v>
      </c>
      <c r="D508" s="8" t="s">
        <v>251</v>
      </c>
      <c r="E508" s="8" t="s">
        <v>88</v>
      </c>
      <c r="F508" s="8" t="s">
        <v>198</v>
      </c>
      <c r="G508" s="18" t="s">
        <v>2007</v>
      </c>
      <c r="H508" s="8" t="s">
        <v>209</v>
      </c>
      <c r="I508" s="8" t="b">
        <f>COUNTIF(Employees[Employee Name],Employees[[#This Row],[Employee Name]])&gt;1</f>
        <v>0</v>
      </c>
    </row>
    <row r="509" spans="1:9" ht="30" hidden="1" customHeight="1" x14ac:dyDescent="0.3">
      <c r="A509" s="44" t="e">
        <f t="shared" si="7"/>
        <v>#VALUE!</v>
      </c>
      <c r="B509" s="8" t="str">
        <f>CONCATENATE(Employees[[#This Row],[Lastname]]," ",Employees[[#This Row],[Firstname]], " ",LEFT(Employees[[#This Row],[Middlename]],1),IF(ISBLANK(Employees[[#This Row],[Middlename]])," ","."))</f>
        <v>PERIDO MARITES V.</v>
      </c>
      <c r="C509" s="8" t="s">
        <v>244</v>
      </c>
      <c r="D509" s="8" t="s">
        <v>245</v>
      </c>
      <c r="E509" s="8" t="s">
        <v>864</v>
      </c>
      <c r="F509" s="8" t="s">
        <v>246</v>
      </c>
      <c r="G509" s="18" t="s">
        <v>2007</v>
      </c>
      <c r="H509" s="8" t="s">
        <v>242</v>
      </c>
      <c r="I509" s="8" t="b">
        <f>COUNTIF(Employees[Employee Name],Employees[[#This Row],[Employee Name]])&gt;1</f>
        <v>0</v>
      </c>
    </row>
    <row r="510" spans="1:9" ht="30" hidden="1" customHeight="1" x14ac:dyDescent="0.3">
      <c r="A510" s="44" t="e">
        <f t="shared" si="7"/>
        <v>#VALUE!</v>
      </c>
      <c r="B510" s="8" t="str">
        <f>CONCATENATE(Employees[[#This Row],[Lastname]]," ",Employees[[#This Row],[Firstname]], " ",LEFT(Employees[[#This Row],[Middlename]],1),IF(ISBLANK(Employees[[#This Row],[Middlename]])," ","."))</f>
        <v>PETIL GLENDA D.</v>
      </c>
      <c r="C510" s="8" t="s">
        <v>577</v>
      </c>
      <c r="D510" s="8" t="s">
        <v>578</v>
      </c>
      <c r="E510" s="8" t="s">
        <v>339</v>
      </c>
      <c r="F510" s="8" t="s">
        <v>579</v>
      </c>
      <c r="G510" s="18" t="s">
        <v>2007</v>
      </c>
      <c r="H510" s="8" t="s">
        <v>368</v>
      </c>
      <c r="I510" s="8" t="b">
        <f>COUNTIF(Employees[Employee Name],Employees[[#This Row],[Employee Name]])&gt;1</f>
        <v>0</v>
      </c>
    </row>
    <row r="511" spans="1:9" ht="30" hidden="1" customHeight="1" x14ac:dyDescent="0.3">
      <c r="A511" s="44" t="e">
        <f t="shared" si="7"/>
        <v>#VALUE!</v>
      </c>
      <c r="B511" s="8" t="str">
        <f>CONCATENATE(Employees[[#This Row],[Lastname]]," ",Employees[[#This Row],[Firstname]], " ",LEFT(Employees[[#This Row],[Middlename]],1),IF(ISBLANK(Employees[[#This Row],[Middlename]])," ","."))</f>
        <v>PRIMO GRACE M.</v>
      </c>
      <c r="C511" s="8" t="s">
        <v>1639</v>
      </c>
      <c r="D511" s="8" t="s">
        <v>1465</v>
      </c>
      <c r="E511" s="8" t="s">
        <v>84</v>
      </c>
      <c r="F511" s="8" t="s">
        <v>1294</v>
      </c>
      <c r="G511" s="18" t="s">
        <v>1294</v>
      </c>
      <c r="H511" s="8" t="s">
        <v>1714</v>
      </c>
      <c r="I511" s="8" t="b">
        <f>COUNTIF(Employees[Employee Name],Employees[[#This Row],[Employee Name]])&gt;1</f>
        <v>0</v>
      </c>
    </row>
    <row r="512" spans="1:9" ht="30" hidden="1" customHeight="1" x14ac:dyDescent="0.3">
      <c r="A512" s="44" t="e">
        <f t="shared" si="7"/>
        <v>#VALUE!</v>
      </c>
      <c r="B512" s="8" t="str">
        <f>CONCATENATE(Employees[[#This Row],[Lastname]]," ",Employees[[#This Row],[Firstname]], " ",LEFT(Employees[[#This Row],[Middlename]],1),IF(ISBLANK(Employees[[#This Row],[Middlename]])," ","."))</f>
        <v>PUNZALAN LUCIANA A.</v>
      </c>
      <c r="C512" s="8" t="s">
        <v>1640</v>
      </c>
      <c r="D512" s="8" t="s">
        <v>1641</v>
      </c>
      <c r="E512" s="8" t="s">
        <v>88</v>
      </c>
      <c r="F512" s="8" t="s">
        <v>1294</v>
      </c>
      <c r="G512" s="18" t="s">
        <v>1294</v>
      </c>
      <c r="H512" s="8" t="s">
        <v>1306</v>
      </c>
      <c r="I512" s="8" t="b">
        <f>COUNTIF(Employees[Employee Name],Employees[[#This Row],[Employee Name]])&gt;1</f>
        <v>0</v>
      </c>
    </row>
    <row r="513" spans="1:9" ht="30" hidden="1" customHeight="1" x14ac:dyDescent="0.3">
      <c r="A513" s="44" t="e">
        <f t="shared" si="7"/>
        <v>#VALUE!</v>
      </c>
      <c r="B513" s="8" t="str">
        <f>CONCATENATE(Employees[[#This Row],[Lastname]]," ",Employees[[#This Row],[Firstname]], " ",LEFT(Employees[[#This Row],[Middlename]],1),IF(ISBLANK(Employees[[#This Row],[Middlename]])," ","."))</f>
        <v>QUIAMBAO ERICSON B.</v>
      </c>
      <c r="C513" s="8" t="s">
        <v>1642</v>
      </c>
      <c r="D513" s="8" t="s">
        <v>1623</v>
      </c>
      <c r="E513" s="8" t="s">
        <v>98</v>
      </c>
      <c r="F513" s="8" t="s">
        <v>1711</v>
      </c>
      <c r="G513" s="18" t="s">
        <v>1711</v>
      </c>
      <c r="H513" s="8" t="s">
        <v>1712</v>
      </c>
      <c r="I513" s="8" t="b">
        <f>COUNTIF(Employees[Employee Name],Employees[[#This Row],[Employee Name]])&gt;1</f>
        <v>0</v>
      </c>
    </row>
    <row r="514" spans="1:9" ht="30" hidden="1" customHeight="1" x14ac:dyDescent="0.3">
      <c r="A514" s="44" t="e">
        <f t="shared" si="7"/>
        <v>#VALUE!</v>
      </c>
      <c r="B514" s="8" t="str">
        <f>CONCATENATE(Employees[[#This Row],[Lastname]]," ",Employees[[#This Row],[Firstname]], " ",LEFT(Employees[[#This Row],[Middlename]],1),IF(ISBLANK(Employees[[#This Row],[Middlename]])," ","."))</f>
        <v>QUILAO REYVI E.</v>
      </c>
      <c r="C514" s="8" t="s">
        <v>1110</v>
      </c>
      <c r="D514" s="8" t="s">
        <v>1346</v>
      </c>
      <c r="E514" s="8" t="s">
        <v>1347</v>
      </c>
      <c r="F514" s="8" t="s">
        <v>1348</v>
      </c>
      <c r="G514" s="18" t="s">
        <v>2007</v>
      </c>
      <c r="H514" s="8" t="s">
        <v>363</v>
      </c>
      <c r="I514" s="8" t="b">
        <f>COUNTIF(Employees[Employee Name],Employees[[#This Row],[Employee Name]])&gt;1</f>
        <v>0</v>
      </c>
    </row>
    <row r="515" spans="1:9" ht="30" hidden="1" customHeight="1" x14ac:dyDescent="0.3">
      <c r="A515" s="44" t="e">
        <f t="shared" si="7"/>
        <v>#VALUE!</v>
      </c>
      <c r="B515" s="8" t="str">
        <f>CONCATENATE(Employees[[#This Row],[Lastname]]," ",Employees[[#This Row],[Firstname]], " ",LEFT(Employees[[#This Row],[Middlename]],1),IF(ISBLANK(Employees[[#This Row],[Middlename]])," ","."))</f>
        <v>RAMA RAQUEL J.</v>
      </c>
      <c r="C515" s="8" t="s">
        <v>1643</v>
      </c>
      <c r="D515" s="8" t="s">
        <v>1644</v>
      </c>
      <c r="E515" s="8" t="s">
        <v>139</v>
      </c>
      <c r="F515" s="8" t="s">
        <v>1294</v>
      </c>
      <c r="G515" s="18" t="s">
        <v>1294</v>
      </c>
      <c r="H515" s="8" t="s">
        <v>333</v>
      </c>
      <c r="I515" s="8" t="b">
        <f>COUNTIF(Employees[Employee Name],Employees[[#This Row],[Employee Name]])&gt;1</f>
        <v>0</v>
      </c>
    </row>
    <row r="516" spans="1:9" ht="30" hidden="1" customHeight="1" x14ac:dyDescent="0.3">
      <c r="A516" s="44" t="e">
        <f t="shared" si="7"/>
        <v>#VALUE!</v>
      </c>
      <c r="B516" s="8" t="str">
        <f>CONCATENATE(Employees[[#This Row],[Lastname]]," ",Employees[[#This Row],[Firstname]], " ",LEFT(Employees[[#This Row],[Middlename]],1),IF(ISBLANK(Employees[[#This Row],[Middlename]])," ","."))</f>
        <v>REGINALDO MARISSA C.</v>
      </c>
      <c r="C516" s="8" t="s">
        <v>1645</v>
      </c>
      <c r="D516" s="8" t="s">
        <v>185</v>
      </c>
      <c r="E516" s="8" t="s">
        <v>134</v>
      </c>
      <c r="F516" s="8" t="s">
        <v>1718</v>
      </c>
      <c r="G516" s="8" t="s">
        <v>1711</v>
      </c>
      <c r="H516" s="8" t="s">
        <v>1716</v>
      </c>
      <c r="I516" s="8" t="b">
        <f>COUNTIF(Employees[Employee Name],Employees[[#This Row],[Employee Name]])&gt;1</f>
        <v>0</v>
      </c>
    </row>
    <row r="517" spans="1:9" ht="30" hidden="1" customHeight="1" x14ac:dyDescent="0.3">
      <c r="A517" s="44" t="e">
        <f t="shared" si="7"/>
        <v>#VALUE!</v>
      </c>
      <c r="B517" s="8" t="str">
        <f>CONCATENATE(Employees[[#This Row],[Lastname]]," ",Employees[[#This Row],[Firstname]], " ",LEFT(Employees[[#This Row],[Middlename]],1),IF(ISBLANK(Employees[[#This Row],[Middlename]])," ","."))</f>
        <v>REMOLLENO MICHELLE U.</v>
      </c>
      <c r="C517" s="8" t="s">
        <v>1323</v>
      </c>
      <c r="D517" s="8" t="s">
        <v>1015</v>
      </c>
      <c r="E517" s="8" t="s">
        <v>1324</v>
      </c>
      <c r="F517" s="8" t="s">
        <v>96</v>
      </c>
      <c r="G517" s="8" t="s">
        <v>2007</v>
      </c>
      <c r="H517" s="8" t="s">
        <v>135</v>
      </c>
      <c r="I517" s="8" t="b">
        <f>COUNTIF(Employees[Employee Name],Employees[[#This Row],[Employee Name]])&gt;1</f>
        <v>0</v>
      </c>
    </row>
    <row r="518" spans="1:9" ht="30" hidden="1" customHeight="1" x14ac:dyDescent="0.3">
      <c r="A518" s="44" t="e">
        <f t="shared" ref="A518:A581" si="8">A517+1</f>
        <v>#VALUE!</v>
      </c>
      <c r="B518" s="8" t="str">
        <f>CONCATENATE(Employees[[#This Row],[Lastname]]," ",Employees[[#This Row],[Firstname]], " ",LEFT(Employees[[#This Row],[Middlename]],1),IF(ISBLANK(Employees[[#This Row],[Middlename]])," ","."))</f>
        <v>REOSA CECILIA A.</v>
      </c>
      <c r="C518" s="8" t="s">
        <v>730</v>
      </c>
      <c r="D518" s="8" t="s">
        <v>731</v>
      </c>
      <c r="E518" s="8" t="s">
        <v>88</v>
      </c>
      <c r="F518" s="8" t="s">
        <v>125</v>
      </c>
      <c r="G518" s="18" t="s">
        <v>2007</v>
      </c>
      <c r="H518" s="8" t="s">
        <v>363</v>
      </c>
      <c r="I518" s="8" t="b">
        <f>COUNTIF(Employees[Employee Name],Employees[[#This Row],[Employee Name]])&gt;1</f>
        <v>0</v>
      </c>
    </row>
    <row r="519" spans="1:9" ht="30" hidden="1" customHeight="1" x14ac:dyDescent="0.3">
      <c r="A519" s="44" t="e">
        <f t="shared" si="8"/>
        <v>#VALUE!</v>
      </c>
      <c r="B519" s="8" t="str">
        <f>CONCATENATE(Employees[[#This Row],[Lastname]]," ",Employees[[#This Row],[Firstname]], " ",LEFT(Employees[[#This Row],[Middlename]],1),IF(ISBLANK(Employees[[#This Row],[Middlename]])," ","."))</f>
        <v>REPILLO AMMY LOU M.</v>
      </c>
      <c r="C519" s="8" t="s">
        <v>405</v>
      </c>
      <c r="D519" s="8" t="s">
        <v>406</v>
      </c>
      <c r="E519" s="8" t="s">
        <v>84</v>
      </c>
      <c r="F519" s="8" t="s">
        <v>125</v>
      </c>
      <c r="G519" s="18" t="s">
        <v>2007</v>
      </c>
      <c r="H519" s="8" t="s">
        <v>103</v>
      </c>
      <c r="I519" s="8" t="b">
        <f>COUNTIF(Employees[Employee Name],Employees[[#This Row],[Employee Name]])&gt;1</f>
        <v>0</v>
      </c>
    </row>
    <row r="520" spans="1:9" ht="30" hidden="1" customHeight="1" x14ac:dyDescent="0.3">
      <c r="A520" s="44" t="e">
        <f t="shared" si="8"/>
        <v>#VALUE!</v>
      </c>
      <c r="B520" s="8" t="str">
        <f>CONCATENATE(Employees[[#This Row],[Lastname]]," ",Employees[[#This Row],[Firstname]], " ",LEFT(Employees[[#This Row],[Middlename]],1),IF(ISBLANK(Employees[[#This Row],[Middlename]])," ","."))</f>
        <v>REYES ELSA T.</v>
      </c>
      <c r="C520" s="8" t="s">
        <v>674</v>
      </c>
      <c r="D520" s="8" t="s">
        <v>675</v>
      </c>
      <c r="E520" s="8" t="s">
        <v>676</v>
      </c>
      <c r="F520" s="8" t="s">
        <v>120</v>
      </c>
      <c r="G520" s="18" t="s">
        <v>2007</v>
      </c>
      <c r="H520" s="8" t="s">
        <v>363</v>
      </c>
      <c r="I520" s="8" t="b">
        <f>COUNTIF(Employees[Employee Name],Employees[[#This Row],[Employee Name]])&gt;1</f>
        <v>0</v>
      </c>
    </row>
    <row r="521" spans="1:9" ht="30" hidden="1" customHeight="1" x14ac:dyDescent="0.3">
      <c r="A521" s="44" t="e">
        <f t="shared" si="8"/>
        <v>#VALUE!</v>
      </c>
      <c r="B521" s="8" t="str">
        <f>CONCATENATE(Employees[[#This Row],[Lastname]]," ",Employees[[#This Row],[Firstname]], " ",LEFT(Employees[[#This Row],[Middlename]],1),IF(ISBLANK(Employees[[#This Row],[Middlename]])," ","."))</f>
        <v>REYES GERARDO GABRIEL C.</v>
      </c>
      <c r="C521" s="18" t="s">
        <v>674</v>
      </c>
      <c r="D521" s="18" t="s">
        <v>2188</v>
      </c>
      <c r="E521" s="18" t="s">
        <v>134</v>
      </c>
      <c r="F521" s="8"/>
      <c r="G521" s="8"/>
      <c r="H521" s="18" t="s">
        <v>2189</v>
      </c>
      <c r="I521" s="8" t="b">
        <f>COUNTIF(Employees[Employee Name],Employees[[#This Row],[Employee Name]])&gt;1</f>
        <v>0</v>
      </c>
    </row>
    <row r="522" spans="1:9" ht="30" hidden="1" customHeight="1" x14ac:dyDescent="0.3">
      <c r="A522" s="44" t="e">
        <f t="shared" si="8"/>
        <v>#VALUE!</v>
      </c>
      <c r="B522" s="8" t="str">
        <f>CONCATENATE(Employees[[#This Row],[Lastname]]," ",Employees[[#This Row],[Firstname]], " ",LEFT(Employees[[#This Row],[Middlename]],1),IF(ISBLANK(Employees[[#This Row],[Middlename]])," ","."))</f>
        <v>REYES JOSEPHINE J.</v>
      </c>
      <c r="C522" s="8" t="s">
        <v>674</v>
      </c>
      <c r="D522" s="8" t="s">
        <v>408</v>
      </c>
      <c r="E522" s="8" t="s">
        <v>139</v>
      </c>
      <c r="F522" s="8" t="s">
        <v>1294</v>
      </c>
      <c r="G522" s="18" t="s">
        <v>1294</v>
      </c>
      <c r="H522" s="8" t="s">
        <v>363</v>
      </c>
      <c r="I522" s="8" t="b">
        <f>COUNTIF(Employees[Employee Name],Employees[[#This Row],[Employee Name]])&gt;1</f>
        <v>0</v>
      </c>
    </row>
    <row r="523" spans="1:9" ht="30" hidden="1" customHeight="1" x14ac:dyDescent="0.3">
      <c r="A523" s="44" t="e">
        <f t="shared" si="8"/>
        <v>#VALUE!</v>
      </c>
      <c r="B523" s="8" t="str">
        <f>CONCATENATE(Employees[[#This Row],[Lastname]]," ",Employees[[#This Row],[Firstname]], " ",LEFT(Employees[[#This Row],[Middlename]],1),IF(ISBLANK(Employees[[#This Row],[Middlename]])," ","."))</f>
        <v>REYES JUANITO P.</v>
      </c>
      <c r="C523" s="8" t="s">
        <v>674</v>
      </c>
      <c r="D523" s="8" t="s">
        <v>550</v>
      </c>
      <c r="E523" s="8" t="s">
        <v>124</v>
      </c>
      <c r="F523" s="8" t="s">
        <v>883</v>
      </c>
      <c r="G523" s="8" t="s">
        <v>2007</v>
      </c>
      <c r="H523" s="8" t="s">
        <v>884</v>
      </c>
      <c r="I523" s="8" t="b">
        <f>COUNTIF(Employees[Employee Name],Employees[[#This Row],[Employee Name]])&gt;1</f>
        <v>0</v>
      </c>
    </row>
    <row r="524" spans="1:9" ht="30" hidden="1" customHeight="1" x14ac:dyDescent="0.3">
      <c r="A524" s="44" t="e">
        <f t="shared" si="8"/>
        <v>#VALUE!</v>
      </c>
      <c r="B524" s="8" t="str">
        <f>CONCATENATE(Employees[[#This Row],[Lastname]]," ",Employees[[#This Row],[Firstname]], " ",LEFT(Employees[[#This Row],[Middlename]],1),IF(ISBLANK(Employees[[#This Row],[Middlename]])," ","."))</f>
        <v>REYES NORALYN B.</v>
      </c>
      <c r="C524" s="8" t="s">
        <v>674</v>
      </c>
      <c r="D524" s="8" t="s">
        <v>735</v>
      </c>
      <c r="E524" s="8" t="s">
        <v>1646</v>
      </c>
      <c r="F524" s="8" t="s">
        <v>736</v>
      </c>
      <c r="G524" s="18" t="s">
        <v>2007</v>
      </c>
      <c r="H524" s="8" t="s">
        <v>363</v>
      </c>
      <c r="I524" s="8" t="b">
        <f>COUNTIF(Employees[Employee Name],Employees[[#This Row],[Employee Name]])&gt;1</f>
        <v>0</v>
      </c>
    </row>
    <row r="525" spans="1:9" ht="30" hidden="1" customHeight="1" x14ac:dyDescent="0.3">
      <c r="A525" s="44" t="e">
        <f t="shared" si="8"/>
        <v>#VALUE!</v>
      </c>
      <c r="B525" s="8" t="str">
        <f>CONCATENATE(Employees[[#This Row],[Lastname]]," ",Employees[[#This Row],[Firstname]], " ",LEFT(Employees[[#This Row],[Middlename]],1),IF(ISBLANK(Employees[[#This Row],[Middlename]])," ","."))</f>
        <v>ROBINO OFELIA M.</v>
      </c>
      <c r="C525" s="8" t="s">
        <v>196</v>
      </c>
      <c r="D525" s="8" t="s">
        <v>197</v>
      </c>
      <c r="E525" s="8" t="s">
        <v>84</v>
      </c>
      <c r="F525" s="8" t="s">
        <v>198</v>
      </c>
      <c r="G525" s="18" t="s">
        <v>2007</v>
      </c>
      <c r="H525" s="8" t="s">
        <v>199</v>
      </c>
      <c r="I525" s="8" t="b">
        <f>COUNTIF(Employees[Employee Name],Employees[[#This Row],[Employee Name]])&gt;1</f>
        <v>0</v>
      </c>
    </row>
    <row r="526" spans="1:9" ht="30" hidden="1" customHeight="1" x14ac:dyDescent="0.3">
      <c r="A526" s="44" t="e">
        <f t="shared" si="8"/>
        <v>#VALUE!</v>
      </c>
      <c r="B526" s="8" t="str">
        <f>CONCATENATE(Employees[[#This Row],[Lastname]]," ",Employees[[#This Row],[Firstname]], " ",LEFT(Employees[[#This Row],[Middlename]],1),IF(ISBLANK(Employees[[#This Row],[Middlename]])," ","."))</f>
        <v>ROCILLO CECILLA A.</v>
      </c>
      <c r="C526" s="8" t="s">
        <v>516</v>
      </c>
      <c r="D526" s="8" t="s">
        <v>517</v>
      </c>
      <c r="E526" s="8" t="s">
        <v>474</v>
      </c>
      <c r="F526" s="8" t="s">
        <v>120</v>
      </c>
      <c r="G526" s="18" t="s">
        <v>2007</v>
      </c>
      <c r="H526" s="8" t="s">
        <v>441</v>
      </c>
      <c r="I526" s="8" t="b">
        <f>COUNTIF(Employees[Employee Name],Employees[[#This Row],[Employee Name]])&gt;1</f>
        <v>0</v>
      </c>
    </row>
    <row r="527" spans="1:9" ht="30" hidden="1" customHeight="1" x14ac:dyDescent="0.3">
      <c r="A527" s="44" t="e">
        <f t="shared" si="8"/>
        <v>#VALUE!</v>
      </c>
      <c r="B527" s="8" t="str">
        <f>CONCATENATE(Employees[[#This Row],[Lastname]]," ",Employees[[#This Row],[Firstname]], " ",LEFT(Employees[[#This Row],[Middlename]],1),IF(ISBLANK(Employees[[#This Row],[Middlename]])," ","."))</f>
        <v xml:space="preserve">ROCILLO JUNE BYRONN  </v>
      </c>
      <c r="C527" s="8" t="s">
        <v>516</v>
      </c>
      <c r="D527" s="8" t="s">
        <v>1647</v>
      </c>
      <c r="E527" s="8"/>
      <c r="F527" s="8" t="s">
        <v>1711</v>
      </c>
      <c r="G527" s="18" t="s">
        <v>1711</v>
      </c>
      <c r="H527" s="8" t="s">
        <v>1712</v>
      </c>
      <c r="I527" s="8" t="b">
        <f>COUNTIF(Employees[Employee Name],Employees[[#This Row],[Employee Name]])&gt;1</f>
        <v>0</v>
      </c>
    </row>
    <row r="528" spans="1:9" ht="30" hidden="1" customHeight="1" x14ac:dyDescent="0.3">
      <c r="A528" s="44" t="e">
        <f t="shared" si="8"/>
        <v>#VALUE!</v>
      </c>
      <c r="B528" s="8" t="str">
        <f>CONCATENATE(Employees[[#This Row],[Lastname]]," ",Employees[[#This Row],[Firstname]], " ",LEFT(Employees[[#This Row],[Middlename]],1),IF(ISBLANK(Employees[[#This Row],[Middlename]])," ","."))</f>
        <v xml:space="preserve">RODENAS ALBERT RAPHAEL  </v>
      </c>
      <c r="C528" s="8" t="s">
        <v>1648</v>
      </c>
      <c r="D528" s="8" t="s">
        <v>1649</v>
      </c>
      <c r="E528" s="8"/>
      <c r="F528" s="8" t="s">
        <v>1294</v>
      </c>
      <c r="G528" s="18" t="s">
        <v>1294</v>
      </c>
      <c r="H528" s="8" t="s">
        <v>290</v>
      </c>
      <c r="I528" s="8" t="b">
        <f>COUNTIF(Employees[Employee Name],Employees[[#This Row],[Employee Name]])&gt;1</f>
        <v>0</v>
      </c>
    </row>
    <row r="529" spans="1:9" ht="30" hidden="1" customHeight="1" x14ac:dyDescent="0.3">
      <c r="A529" s="44" t="e">
        <f t="shared" si="8"/>
        <v>#VALUE!</v>
      </c>
      <c r="B529" s="8" t="str">
        <f>CONCATENATE(Employees[[#This Row],[Lastname]]," ",Employees[[#This Row],[Firstname]], " ",LEFT(Employees[[#This Row],[Middlename]],1),IF(ISBLANK(Employees[[#This Row],[Middlename]])," ","."))</f>
        <v xml:space="preserve">RODRIGUEZ ARNEL  </v>
      </c>
      <c r="C529" s="8" t="s">
        <v>559</v>
      </c>
      <c r="D529" s="8" t="s">
        <v>1650</v>
      </c>
      <c r="E529" s="8"/>
      <c r="F529" s="8" t="s">
        <v>1294</v>
      </c>
      <c r="G529" s="18" t="s">
        <v>1294</v>
      </c>
      <c r="H529" s="8" t="s">
        <v>290</v>
      </c>
      <c r="I529" s="8" t="b">
        <f>COUNTIF(Employees[Employee Name],Employees[[#This Row],[Employee Name]])&gt;1</f>
        <v>0</v>
      </c>
    </row>
    <row r="530" spans="1:9" ht="30" hidden="1" customHeight="1" x14ac:dyDescent="0.3">
      <c r="A530" s="44" t="e">
        <f t="shared" si="8"/>
        <v>#VALUE!</v>
      </c>
      <c r="B530" s="8" t="str">
        <f>CONCATENATE(Employees[[#This Row],[Lastname]]," ",Employees[[#This Row],[Firstname]], " ",LEFT(Employees[[#This Row],[Middlename]],1),IF(ISBLANK(Employees[[#This Row],[Middlename]])," ","."))</f>
        <v xml:space="preserve">RODRIGUEZ GREGORIO  </v>
      </c>
      <c r="C530" s="8" t="s">
        <v>559</v>
      </c>
      <c r="D530" s="8" t="s">
        <v>560</v>
      </c>
      <c r="E530" s="8"/>
      <c r="F530" s="18" t="s">
        <v>198</v>
      </c>
      <c r="G530" s="18" t="s">
        <v>2007</v>
      </c>
      <c r="H530" s="8" t="s">
        <v>290</v>
      </c>
      <c r="I530" s="8" t="b">
        <f>COUNTIF(Employees[Employee Name],Employees[[#This Row],[Employee Name]])&gt;1</f>
        <v>0</v>
      </c>
    </row>
    <row r="531" spans="1:9" ht="30" hidden="1" customHeight="1" x14ac:dyDescent="0.3">
      <c r="A531" s="44" t="e">
        <f t="shared" si="8"/>
        <v>#VALUE!</v>
      </c>
      <c r="B531" s="8" t="str">
        <f>CONCATENATE(Employees[[#This Row],[Lastname]]," ",Employees[[#This Row],[Firstname]], " ",LEFT(Employees[[#This Row],[Middlename]],1),IF(ISBLANK(Employees[[#This Row],[Middlename]])," ","."))</f>
        <v xml:space="preserve">RODRIGUEZ IGNACIO  </v>
      </c>
      <c r="C531" s="8" t="s">
        <v>559</v>
      </c>
      <c r="D531" s="8" t="s">
        <v>565</v>
      </c>
      <c r="E531" s="8"/>
      <c r="F531" s="18" t="s">
        <v>198</v>
      </c>
      <c r="G531" s="18" t="s">
        <v>2007</v>
      </c>
      <c r="H531" s="8" t="s">
        <v>290</v>
      </c>
      <c r="I531" s="8" t="b">
        <f>COUNTIF(Employees[Employee Name],Employees[[#This Row],[Employee Name]])&gt;1</f>
        <v>0</v>
      </c>
    </row>
    <row r="532" spans="1:9" ht="30" hidden="1" customHeight="1" x14ac:dyDescent="0.3">
      <c r="A532" s="44" t="e">
        <f t="shared" si="8"/>
        <v>#VALUE!</v>
      </c>
      <c r="B532" s="8" t="str">
        <f>CONCATENATE(Employees[[#This Row],[Lastname]]," ",Employees[[#This Row],[Firstname]], " ",LEFT(Employees[[#This Row],[Middlename]],1),IF(ISBLANK(Employees[[#This Row],[Middlename]])," ","."))</f>
        <v xml:space="preserve">RODRIGUEZ JERALD  </v>
      </c>
      <c r="C532" s="8" t="s">
        <v>559</v>
      </c>
      <c r="D532" s="8" t="s">
        <v>1651</v>
      </c>
      <c r="E532" s="8"/>
      <c r="F532" s="8" t="s">
        <v>1294</v>
      </c>
      <c r="G532" s="18" t="s">
        <v>1294</v>
      </c>
      <c r="H532" s="8" t="s">
        <v>290</v>
      </c>
      <c r="I532" s="8" t="b">
        <f>COUNTIF(Employees[Employee Name],Employees[[#This Row],[Employee Name]])&gt;1</f>
        <v>0</v>
      </c>
    </row>
    <row r="533" spans="1:9" ht="30" hidden="1" customHeight="1" x14ac:dyDescent="0.3">
      <c r="A533" s="44" t="e">
        <f t="shared" si="8"/>
        <v>#VALUE!</v>
      </c>
      <c r="B533" s="8" t="str">
        <f>CONCATENATE(Employees[[#This Row],[Lastname]]," ",Employees[[#This Row],[Firstname]], " ",LEFT(Employees[[#This Row],[Middlename]],1),IF(ISBLANK(Employees[[#This Row],[Middlename]])," ","."))</f>
        <v xml:space="preserve">RODRIGUEZ JOEL  </v>
      </c>
      <c r="C533" s="8" t="s">
        <v>559</v>
      </c>
      <c r="D533" s="8" t="s">
        <v>793</v>
      </c>
      <c r="E533" s="8"/>
      <c r="F533" s="18" t="s">
        <v>198</v>
      </c>
      <c r="G533" s="18" t="s">
        <v>2007</v>
      </c>
      <c r="H533" s="8" t="s">
        <v>290</v>
      </c>
      <c r="I533" s="8" t="b">
        <f>COUNTIF(Employees[Employee Name],Employees[[#This Row],[Employee Name]])&gt;1</f>
        <v>0</v>
      </c>
    </row>
    <row r="534" spans="1:9" ht="30" hidden="1" customHeight="1" x14ac:dyDescent="0.3">
      <c r="A534" s="44" t="e">
        <f t="shared" si="8"/>
        <v>#VALUE!</v>
      </c>
      <c r="B534" s="8" t="str">
        <f>CONCATENATE(Employees[[#This Row],[Lastname]]," ",Employees[[#This Row],[Firstname]], " ",LEFT(Employees[[#This Row],[Middlename]],1),IF(ISBLANK(Employees[[#This Row],[Middlename]])," ","."))</f>
        <v>RODRIGUEZ JOSEPHINE R.</v>
      </c>
      <c r="C534" s="8" t="s">
        <v>559</v>
      </c>
      <c r="D534" s="8" t="s">
        <v>408</v>
      </c>
      <c r="E534" s="8" t="s">
        <v>332</v>
      </c>
      <c r="F534" s="8" t="s">
        <v>1294</v>
      </c>
      <c r="G534" s="18" t="s">
        <v>1294</v>
      </c>
      <c r="H534" s="8" t="s">
        <v>1712</v>
      </c>
      <c r="I534" s="8" t="b">
        <f>COUNTIF(Employees[Employee Name],Employees[[#This Row],[Employee Name]])&gt;1</f>
        <v>0</v>
      </c>
    </row>
    <row r="535" spans="1:9" ht="30" hidden="1" customHeight="1" x14ac:dyDescent="0.3">
      <c r="A535" s="44" t="e">
        <f t="shared" si="8"/>
        <v>#VALUE!</v>
      </c>
      <c r="B535" s="8" t="str">
        <f>CONCATENATE(Employees[[#This Row],[Lastname]]," ",Employees[[#This Row],[Firstname]], " ",LEFT(Employees[[#This Row],[Middlename]],1),IF(ISBLANK(Employees[[#This Row],[Middlename]])," ","."))</f>
        <v xml:space="preserve">RODRIGUEZ MANNY  </v>
      </c>
      <c r="C535" s="8" t="s">
        <v>559</v>
      </c>
      <c r="D535" s="8" t="s">
        <v>1652</v>
      </c>
      <c r="E535" s="8"/>
      <c r="F535" s="8" t="s">
        <v>1294</v>
      </c>
      <c r="G535" s="18" t="s">
        <v>1294</v>
      </c>
      <c r="H535" s="8" t="s">
        <v>290</v>
      </c>
      <c r="I535" s="8" t="b">
        <f>COUNTIF(Employees[Employee Name],Employees[[#This Row],[Employee Name]])&gt;1</f>
        <v>0</v>
      </c>
    </row>
    <row r="536" spans="1:9" ht="30" hidden="1" customHeight="1" x14ac:dyDescent="0.3">
      <c r="A536" s="44" t="e">
        <f t="shared" si="8"/>
        <v>#VALUE!</v>
      </c>
      <c r="B536" s="8" t="str">
        <f>CONCATENATE(Employees[[#This Row],[Lastname]]," ",Employees[[#This Row],[Firstname]], " ",LEFT(Employees[[#This Row],[Middlename]],1),IF(ISBLANK(Employees[[#This Row],[Middlename]])," ","."))</f>
        <v>RODRIGUEZ NARCISCO E.</v>
      </c>
      <c r="C536" s="8" t="s">
        <v>559</v>
      </c>
      <c r="D536" s="8" t="s">
        <v>1653</v>
      </c>
      <c r="E536" s="8" t="s">
        <v>122</v>
      </c>
      <c r="F536" s="8" t="s">
        <v>1294</v>
      </c>
      <c r="G536" s="18" t="s">
        <v>1294</v>
      </c>
      <c r="H536" s="8" t="s">
        <v>1714</v>
      </c>
      <c r="I536" s="8" t="b">
        <f>COUNTIF(Employees[Employee Name],Employees[[#This Row],[Employee Name]])&gt;1</f>
        <v>0</v>
      </c>
    </row>
    <row r="537" spans="1:9" ht="30" hidden="1" customHeight="1" x14ac:dyDescent="0.3">
      <c r="A537" s="44" t="e">
        <f t="shared" si="8"/>
        <v>#VALUE!</v>
      </c>
      <c r="B537" s="8" t="str">
        <f>CONCATENATE(Employees[[#This Row],[Lastname]]," ",Employees[[#This Row],[Firstname]], " ",LEFT(Employees[[#This Row],[Middlename]],1),IF(ISBLANK(Employees[[#This Row],[Middlename]])," ","."))</f>
        <v xml:space="preserve">RODRIGUEZ RAYMUNDO  </v>
      </c>
      <c r="C537" s="8" t="s">
        <v>559</v>
      </c>
      <c r="D537" s="8" t="s">
        <v>1654</v>
      </c>
      <c r="E537" s="8"/>
      <c r="F537" s="8" t="s">
        <v>1294</v>
      </c>
      <c r="G537" s="18" t="s">
        <v>1294</v>
      </c>
      <c r="H537" s="8" t="s">
        <v>290</v>
      </c>
      <c r="I537" s="8" t="b">
        <f>COUNTIF(Employees[Employee Name],Employees[[#This Row],[Employee Name]])&gt;1</f>
        <v>0</v>
      </c>
    </row>
    <row r="538" spans="1:9" ht="30" hidden="1" customHeight="1" x14ac:dyDescent="0.3">
      <c r="A538" s="44" t="e">
        <f t="shared" si="8"/>
        <v>#VALUE!</v>
      </c>
      <c r="B538" s="8" t="str">
        <f>CONCATENATE(Employees[[#This Row],[Lastname]]," ",Employees[[#This Row],[Firstname]], " ",LEFT(Employees[[#This Row],[Middlename]],1),IF(ISBLANK(Employees[[#This Row],[Middlename]])," ","."))</f>
        <v>RODRIGUEZ REIMART L.</v>
      </c>
      <c r="C538" s="8" t="s">
        <v>559</v>
      </c>
      <c r="D538" s="8" t="s">
        <v>1655</v>
      </c>
      <c r="E538" s="8" t="s">
        <v>1545</v>
      </c>
      <c r="F538" s="8" t="s">
        <v>1294</v>
      </c>
      <c r="G538" s="18" t="s">
        <v>1294</v>
      </c>
      <c r="H538" s="8" t="s">
        <v>1068</v>
      </c>
      <c r="I538" s="8" t="b">
        <f>COUNTIF(Employees[Employee Name],Employees[[#This Row],[Employee Name]])&gt;1</f>
        <v>0</v>
      </c>
    </row>
    <row r="539" spans="1:9" ht="30" hidden="1" customHeight="1" x14ac:dyDescent="0.3">
      <c r="A539" s="44" t="e">
        <f t="shared" si="8"/>
        <v>#VALUE!</v>
      </c>
      <c r="B539" s="8" t="str">
        <f>CONCATENATE(Employees[[#This Row],[Lastname]]," ",Employees[[#This Row],[Firstname]], " ",LEFT(Employees[[#This Row],[Middlename]],1),IF(ISBLANK(Employees[[#This Row],[Middlename]])," ","."))</f>
        <v xml:space="preserve">RODRIGUEZ RUEL  </v>
      </c>
      <c r="C539" s="8" t="s">
        <v>559</v>
      </c>
      <c r="D539" s="8" t="s">
        <v>1048</v>
      </c>
      <c r="E539" s="8"/>
      <c r="F539" s="8" t="s">
        <v>198</v>
      </c>
      <c r="G539" s="18" t="s">
        <v>2007</v>
      </c>
      <c r="H539" s="8" t="s">
        <v>290</v>
      </c>
      <c r="I539" s="8" t="b">
        <f>COUNTIF(Employees[Employee Name],Employees[[#This Row],[Employee Name]])&gt;1</f>
        <v>0</v>
      </c>
    </row>
    <row r="540" spans="1:9" ht="30" hidden="1" customHeight="1" x14ac:dyDescent="0.3">
      <c r="A540" s="44" t="e">
        <f t="shared" si="8"/>
        <v>#VALUE!</v>
      </c>
      <c r="B540" s="8" t="str">
        <f>CONCATENATE(Employees[[#This Row],[Lastname]]," ",Employees[[#This Row],[Firstname]], " ",LEFT(Employees[[#This Row],[Middlename]],1),IF(ISBLANK(Employees[[#This Row],[Middlename]])," ","."))</f>
        <v>ROLLE CARIZA P.</v>
      </c>
      <c r="C540" s="8" t="s">
        <v>1656</v>
      </c>
      <c r="D540" s="8" t="s">
        <v>1657</v>
      </c>
      <c r="E540" s="8" t="s">
        <v>1317</v>
      </c>
      <c r="F540" s="8" t="s">
        <v>1294</v>
      </c>
      <c r="G540" s="18" t="s">
        <v>1294</v>
      </c>
      <c r="H540" s="8" t="s">
        <v>135</v>
      </c>
      <c r="I540" s="8" t="b">
        <f>COUNTIF(Employees[Employee Name],Employees[[#This Row],[Employee Name]])&gt;1</f>
        <v>0</v>
      </c>
    </row>
    <row r="541" spans="1:9" ht="30" hidden="1" customHeight="1" x14ac:dyDescent="0.3">
      <c r="A541" s="44" t="e">
        <f t="shared" si="8"/>
        <v>#VALUE!</v>
      </c>
      <c r="B541" s="8" t="str">
        <f>CONCATENATE(Employees[[#This Row],[Lastname]]," ",Employees[[#This Row],[Firstname]], " ",LEFT(Employees[[#This Row],[Middlename]],1),IF(ISBLANK(Employees[[#This Row],[Middlename]])," ","."))</f>
        <v>ROLLE MICHELLYN G.</v>
      </c>
      <c r="C541" s="8" t="s">
        <v>1656</v>
      </c>
      <c r="D541" s="8" t="s">
        <v>1658</v>
      </c>
      <c r="E541" s="8" t="s">
        <v>1659</v>
      </c>
      <c r="F541" s="8" t="s">
        <v>1294</v>
      </c>
      <c r="G541" s="18" t="s">
        <v>1294</v>
      </c>
      <c r="H541" s="8" t="s">
        <v>97</v>
      </c>
      <c r="I541" s="8" t="b">
        <f>COUNTIF(Employees[Employee Name],Employees[[#This Row],[Employee Name]])&gt;1</f>
        <v>0</v>
      </c>
    </row>
    <row r="542" spans="1:9" ht="30" hidden="1" customHeight="1" x14ac:dyDescent="0.3">
      <c r="A542" s="44" t="e">
        <f t="shared" si="8"/>
        <v>#VALUE!</v>
      </c>
      <c r="B542" s="8" t="str">
        <f>CONCATENATE(Employees[[#This Row],[Lastname]]," ",Employees[[#This Row],[Firstname]], " ",LEFT(Employees[[#This Row],[Middlename]],1),IF(ISBLANK(Employees[[#This Row],[Middlename]])," ","."))</f>
        <v>ROMILLA EDITH D.</v>
      </c>
      <c r="C542" s="8" t="s">
        <v>154</v>
      </c>
      <c r="D542" s="8" t="s">
        <v>155</v>
      </c>
      <c r="E542" s="8" t="s">
        <v>119</v>
      </c>
      <c r="F542" s="8" t="s">
        <v>120</v>
      </c>
      <c r="G542" s="18" t="s">
        <v>2007</v>
      </c>
      <c r="H542" s="8" t="s">
        <v>156</v>
      </c>
      <c r="I542" s="8" t="b">
        <f>COUNTIF(Employees[Employee Name],Employees[[#This Row],[Employee Name]])&gt;1</f>
        <v>0</v>
      </c>
    </row>
    <row r="543" spans="1:9" ht="30" hidden="1" customHeight="1" x14ac:dyDescent="0.3">
      <c r="A543" s="44" t="e">
        <f t="shared" si="8"/>
        <v>#VALUE!</v>
      </c>
      <c r="B543" s="8" t="str">
        <f>CONCATENATE(Employees[[#This Row],[Lastname]]," ",Employees[[#This Row],[Firstname]], " ",LEFT(Employees[[#This Row],[Middlename]],1),IF(ISBLANK(Employees[[#This Row],[Middlename]])," ","."))</f>
        <v>ROMILLA MARIBEL P.</v>
      </c>
      <c r="C543" s="8" t="s">
        <v>154</v>
      </c>
      <c r="D543" s="8" t="s">
        <v>1660</v>
      </c>
      <c r="E543" s="8" t="s">
        <v>1661</v>
      </c>
      <c r="F543" s="8" t="s">
        <v>1294</v>
      </c>
      <c r="G543" s="18" t="s">
        <v>1294</v>
      </c>
      <c r="H543" s="8" t="s">
        <v>441</v>
      </c>
      <c r="I543" s="8" t="b">
        <f>COUNTIF(Employees[Employee Name],Employees[[#This Row],[Employee Name]])&gt;1</f>
        <v>0</v>
      </c>
    </row>
    <row r="544" spans="1:9" ht="30" hidden="1" customHeight="1" x14ac:dyDescent="0.3">
      <c r="A544" s="44" t="e">
        <f t="shared" si="8"/>
        <v>#VALUE!</v>
      </c>
      <c r="B544" s="8" t="str">
        <f>CONCATENATE(Employees[[#This Row],[Lastname]]," ",Employees[[#This Row],[Firstname]], " ",LEFT(Employees[[#This Row],[Middlename]],1),IF(ISBLANK(Employees[[#This Row],[Middlename]])," ","."))</f>
        <v>ROQUITE MAIRECAR L.</v>
      </c>
      <c r="C544" s="8" t="s">
        <v>1662</v>
      </c>
      <c r="D544" s="8" t="s">
        <v>1663</v>
      </c>
      <c r="E544" s="8" t="s">
        <v>228</v>
      </c>
      <c r="F544" s="8" t="s">
        <v>1294</v>
      </c>
      <c r="G544" s="18" t="s">
        <v>1294</v>
      </c>
      <c r="H544" s="8" t="s">
        <v>368</v>
      </c>
      <c r="I544" s="8" t="b">
        <f>COUNTIF(Employees[Employee Name],Employees[[#This Row],[Employee Name]])&gt;1</f>
        <v>0</v>
      </c>
    </row>
    <row r="545" spans="1:9" ht="30" hidden="1" customHeight="1" x14ac:dyDescent="0.3">
      <c r="A545" s="44" t="e">
        <f t="shared" si="8"/>
        <v>#VALUE!</v>
      </c>
      <c r="B545" s="8" t="str">
        <f>CONCATENATE(Employees[[#This Row],[Lastname]]," ",Employees[[#This Row],[Firstname]], " ",LEFT(Employees[[#This Row],[Middlename]],1),IF(ISBLANK(Employees[[#This Row],[Middlename]])," ","."))</f>
        <v>ROZUL FLORENCIA M.</v>
      </c>
      <c r="C545" s="8" t="s">
        <v>748</v>
      </c>
      <c r="D545" s="8" t="s">
        <v>749</v>
      </c>
      <c r="E545" s="8" t="s">
        <v>84</v>
      </c>
      <c r="F545" s="8" t="s">
        <v>750</v>
      </c>
      <c r="G545" s="8" t="s">
        <v>2007</v>
      </c>
      <c r="H545" s="8" t="s">
        <v>213</v>
      </c>
      <c r="I545" s="8" t="b">
        <f>COUNTIF(Employees[Employee Name],Employees[[#This Row],[Employee Name]])&gt;1</f>
        <v>0</v>
      </c>
    </row>
    <row r="546" spans="1:9" ht="30" hidden="1" customHeight="1" x14ac:dyDescent="0.3">
      <c r="A546" s="44" t="e">
        <f t="shared" si="8"/>
        <v>#VALUE!</v>
      </c>
      <c r="B546" s="8" t="str">
        <f>CONCATENATE(Employees[[#This Row],[Lastname]]," ",Employees[[#This Row],[Firstname]], " ",LEFT(Employees[[#This Row],[Middlename]],1),IF(ISBLANK(Employees[[#This Row],[Middlename]])," ","."))</f>
        <v>SABULAAN MARIA LEAH M.</v>
      </c>
      <c r="C546" s="8" t="s">
        <v>1664</v>
      </c>
      <c r="D546" s="8" t="s">
        <v>1665</v>
      </c>
      <c r="E546" s="8" t="s">
        <v>556</v>
      </c>
      <c r="F546" s="8" t="s">
        <v>1294</v>
      </c>
      <c r="G546" s="18" t="s">
        <v>1294</v>
      </c>
      <c r="H546" s="8" t="s">
        <v>141</v>
      </c>
      <c r="I546" s="8" t="b">
        <f>COUNTIF(Employees[Employee Name],Employees[[#This Row],[Employee Name]])&gt;1</f>
        <v>0</v>
      </c>
    </row>
    <row r="547" spans="1:9" ht="30" hidden="1" customHeight="1" x14ac:dyDescent="0.3">
      <c r="A547" s="44" t="e">
        <f t="shared" si="8"/>
        <v>#VALUE!</v>
      </c>
      <c r="B547" s="8" t="str">
        <f>CONCATENATE(Employees[[#This Row],[Lastname]]," ",Employees[[#This Row],[Firstname]], " ",LEFT(Employees[[#This Row],[Middlename]],1),IF(ISBLANK(Employees[[#This Row],[Middlename]])," ","."))</f>
        <v>SALAZAR FRANCIS D.</v>
      </c>
      <c r="C547" s="8" t="s">
        <v>954</v>
      </c>
      <c r="D547" s="8" t="s">
        <v>602</v>
      </c>
      <c r="E547" s="8" t="s">
        <v>119</v>
      </c>
      <c r="F547" s="8" t="s">
        <v>1294</v>
      </c>
      <c r="G547" s="8"/>
      <c r="H547" s="8" t="s">
        <v>290</v>
      </c>
      <c r="I547" s="8" t="b">
        <f>COUNTIF(Employees[Employee Name],Employees[[#This Row],[Employee Name]])&gt;1</f>
        <v>0</v>
      </c>
    </row>
    <row r="548" spans="1:9" ht="30" hidden="1" customHeight="1" x14ac:dyDescent="0.3">
      <c r="A548" s="44" t="e">
        <f t="shared" si="8"/>
        <v>#VALUE!</v>
      </c>
      <c r="B548" s="8" t="str">
        <f>CONCATENATE(Employees[[#This Row],[Lastname]]," ",Employees[[#This Row],[Firstname]], " ",LEFT(Employees[[#This Row],[Middlename]],1),IF(ISBLANK(Employees[[#This Row],[Middlename]])," ","."))</f>
        <v>SALONGA LUCY M.</v>
      </c>
      <c r="C548" s="8" t="s">
        <v>421</v>
      </c>
      <c r="D548" s="8" t="s">
        <v>948</v>
      </c>
      <c r="E548" s="8" t="s">
        <v>84</v>
      </c>
      <c r="F548" s="8" t="s">
        <v>351</v>
      </c>
      <c r="G548" s="8" t="s">
        <v>2007</v>
      </c>
      <c r="H548" s="8" t="s">
        <v>287</v>
      </c>
      <c r="I548" s="8" t="b">
        <f>COUNTIF(Employees[Employee Name],Employees[[#This Row],[Employee Name]])&gt;1</f>
        <v>0</v>
      </c>
    </row>
    <row r="549" spans="1:9" ht="30" hidden="1" customHeight="1" x14ac:dyDescent="0.3">
      <c r="A549" s="44" t="e">
        <f t="shared" si="8"/>
        <v>#VALUE!</v>
      </c>
      <c r="B549" s="8" t="str">
        <f>CONCATENATE(Employees[[#This Row],[Lastname]]," ",Employees[[#This Row],[Firstname]], " ",LEFT(Employees[[#This Row],[Middlename]],1),IF(ISBLANK(Employees[[#This Row],[Middlename]])," ","."))</f>
        <v>SAN JUAN EVA RUTH M.</v>
      </c>
      <c r="C549" s="8" t="s">
        <v>1666</v>
      </c>
      <c r="D549" s="8" t="s">
        <v>1667</v>
      </c>
      <c r="E549" s="8" t="s">
        <v>1668</v>
      </c>
      <c r="F549" s="8" t="s">
        <v>1294</v>
      </c>
      <c r="G549" s="18" t="s">
        <v>1294</v>
      </c>
      <c r="H549" s="8" t="s">
        <v>199</v>
      </c>
      <c r="I549" s="8" t="b">
        <f>COUNTIF(Employees[Employee Name],Employees[[#This Row],[Employee Name]])&gt;1</f>
        <v>0</v>
      </c>
    </row>
    <row r="550" spans="1:9" ht="30" hidden="1" customHeight="1" x14ac:dyDescent="0.3">
      <c r="A550" s="44" t="e">
        <f t="shared" si="8"/>
        <v>#VALUE!</v>
      </c>
      <c r="B550" s="8" t="str">
        <f>CONCATENATE(Employees[[#This Row],[Lastname]]," ",Employees[[#This Row],[Firstname]], " ",LEFT(Employees[[#This Row],[Middlename]],1),IF(ISBLANK(Employees[[#This Row],[Middlename]])," ","."))</f>
        <v>SANARES DAN T.</v>
      </c>
      <c r="C550" s="8" t="s">
        <v>1263</v>
      </c>
      <c r="D550" s="8" t="s">
        <v>1264</v>
      </c>
      <c r="E550" s="8" t="s">
        <v>462</v>
      </c>
      <c r="F550" s="8" t="s">
        <v>681</v>
      </c>
      <c r="G550" s="8" t="s">
        <v>2007</v>
      </c>
      <c r="H550" s="8" t="s">
        <v>135</v>
      </c>
      <c r="I550" s="8" t="b">
        <f>COUNTIF(Employees[Employee Name],Employees[[#This Row],[Employee Name]])&gt;1</f>
        <v>0</v>
      </c>
    </row>
    <row r="551" spans="1:9" ht="30" hidden="1" customHeight="1" x14ac:dyDescent="0.3">
      <c r="A551" s="44" t="e">
        <f t="shared" si="8"/>
        <v>#VALUE!</v>
      </c>
      <c r="B551" s="8" t="str">
        <f>CONCATENATE(Employees[[#This Row],[Lastname]]," ",Employees[[#This Row],[Firstname]], " ",LEFT(Employees[[#This Row],[Middlename]],1),IF(ISBLANK(Employees[[#This Row],[Middlename]])," ","."))</f>
        <v>SANTERA MARICRIS S.</v>
      </c>
      <c r="C551" s="8" t="s">
        <v>204</v>
      </c>
      <c r="D551" s="8" t="s">
        <v>205</v>
      </c>
      <c r="E551" s="8" t="s">
        <v>161</v>
      </c>
      <c r="F551" s="8" t="s">
        <v>96</v>
      </c>
      <c r="G551" s="8" t="s">
        <v>2007</v>
      </c>
      <c r="H551" s="8" t="s">
        <v>97</v>
      </c>
      <c r="I551" s="8" t="b">
        <f>COUNTIF(Employees[Employee Name],Employees[[#This Row],[Employee Name]])&gt;1</f>
        <v>0</v>
      </c>
    </row>
    <row r="552" spans="1:9" ht="30" hidden="1" customHeight="1" x14ac:dyDescent="0.3">
      <c r="A552" s="44" t="e">
        <f t="shared" si="8"/>
        <v>#VALUE!</v>
      </c>
      <c r="B552" s="8" t="str">
        <f>CONCATENATE(Employees[[#This Row],[Lastname]]," ",Employees[[#This Row],[Firstname]], " ",LEFT(Employees[[#This Row],[Middlename]],1),IF(ISBLANK(Employees[[#This Row],[Middlename]])," ","."))</f>
        <v>SARDINOLA  GINABLETH J.</v>
      </c>
      <c r="C552" s="8" t="s">
        <v>981</v>
      </c>
      <c r="D552" s="8" t="s">
        <v>982</v>
      </c>
      <c r="E552" s="8" t="s">
        <v>139</v>
      </c>
      <c r="F552" s="8" t="s">
        <v>125</v>
      </c>
      <c r="G552" s="18" t="s">
        <v>2007</v>
      </c>
      <c r="H552" s="8" t="s">
        <v>126</v>
      </c>
      <c r="I552" s="8" t="b">
        <f>COUNTIF(Employees[Employee Name],Employees[[#This Row],[Employee Name]])&gt;1</f>
        <v>0</v>
      </c>
    </row>
    <row r="553" spans="1:9" ht="30" hidden="1" customHeight="1" x14ac:dyDescent="0.3">
      <c r="A553" s="44" t="e">
        <f t="shared" si="8"/>
        <v>#VALUE!</v>
      </c>
      <c r="B553" s="8" t="str">
        <f>CONCATENATE(Employees[[#This Row],[Lastname]]," ",Employees[[#This Row],[Firstname]], " ",LEFT(Employees[[#This Row],[Middlename]],1),IF(ISBLANK(Employees[[#This Row],[Middlename]])," ","."))</f>
        <v>SARDIÑOLA REBECCA C.</v>
      </c>
      <c r="C553" s="8" t="s">
        <v>1669</v>
      </c>
      <c r="D553" s="8" t="s">
        <v>1670</v>
      </c>
      <c r="E553" s="8" t="s">
        <v>1671</v>
      </c>
      <c r="F553" s="8" t="s">
        <v>1294</v>
      </c>
      <c r="G553" s="18" t="s">
        <v>1294</v>
      </c>
      <c r="H553" s="8" t="s">
        <v>363</v>
      </c>
      <c r="I553" s="8" t="b">
        <f>COUNTIF(Employees[Employee Name],Employees[[#This Row],[Employee Name]])&gt;1</f>
        <v>0</v>
      </c>
    </row>
    <row r="554" spans="1:9" ht="30" hidden="1" customHeight="1" x14ac:dyDescent="0.3">
      <c r="A554" s="44" t="e">
        <f t="shared" si="8"/>
        <v>#VALUE!</v>
      </c>
      <c r="B554" s="8" t="str">
        <f>CONCATENATE(Employees[[#This Row],[Lastname]]," ",Employees[[#This Row],[Firstname]], " ",LEFT(Employees[[#This Row],[Middlename]],1),IF(ISBLANK(Employees[[#This Row],[Middlename]])," ","."))</f>
        <v>SARMIENTO TERESA E.</v>
      </c>
      <c r="C554" s="8" t="s">
        <v>1672</v>
      </c>
      <c r="D554" s="8" t="s">
        <v>1673</v>
      </c>
      <c r="E554" s="8" t="s">
        <v>1674</v>
      </c>
      <c r="F554" s="8" t="s">
        <v>1733</v>
      </c>
      <c r="G554" s="18" t="s">
        <v>1294</v>
      </c>
      <c r="H554" s="8" t="s">
        <v>97</v>
      </c>
      <c r="I554" s="8" t="b">
        <f>COUNTIF(Employees[Employee Name],Employees[[#This Row],[Employee Name]])&gt;1</f>
        <v>0</v>
      </c>
    </row>
    <row r="555" spans="1:9" ht="30" hidden="1" customHeight="1" x14ac:dyDescent="0.3">
      <c r="A555" s="44" t="e">
        <f t="shared" si="8"/>
        <v>#VALUE!</v>
      </c>
      <c r="B555" s="8" t="str">
        <f>CONCATENATE(Employees[[#This Row],[Lastname]]," ",Employees[[#This Row],[Firstname]], " ",LEFT(Employees[[#This Row],[Middlename]],1),IF(ISBLANK(Employees[[#This Row],[Middlename]])," ","."))</f>
        <v>SEDUCON ESTELITO D.</v>
      </c>
      <c r="C555" s="18" t="s">
        <v>491</v>
      </c>
      <c r="D555" s="18" t="s">
        <v>2185</v>
      </c>
      <c r="E555" s="18" t="s">
        <v>119</v>
      </c>
      <c r="F555" s="18" t="s">
        <v>2186</v>
      </c>
      <c r="G555" s="8"/>
      <c r="H555" s="18" t="s">
        <v>2070</v>
      </c>
      <c r="I555" s="8" t="b">
        <f>COUNTIF(Employees[Employee Name],Employees[[#This Row],[Employee Name]])&gt;1</f>
        <v>0</v>
      </c>
    </row>
    <row r="556" spans="1:9" ht="30" hidden="1" customHeight="1" x14ac:dyDescent="0.3">
      <c r="A556" s="44" t="e">
        <f t="shared" si="8"/>
        <v>#VALUE!</v>
      </c>
      <c r="B556" s="8" t="str">
        <f>CONCATENATE(Employees[[#This Row],[Lastname]]," ",Employees[[#This Row],[Firstname]], " ",LEFT(Employees[[#This Row],[Middlename]],1),IF(ISBLANK(Employees[[#This Row],[Middlename]])," ","."))</f>
        <v>SEDUCON LUCIO F.</v>
      </c>
      <c r="C556" s="8" t="s">
        <v>491</v>
      </c>
      <c r="D556" s="8" t="s">
        <v>492</v>
      </c>
      <c r="E556" s="8" t="s">
        <v>787</v>
      </c>
      <c r="F556" s="18" t="s">
        <v>120</v>
      </c>
      <c r="G556" s="18" t="s">
        <v>2007</v>
      </c>
      <c r="H556" s="8" t="s">
        <v>483</v>
      </c>
      <c r="I556" s="8" t="b">
        <f>COUNTIF(Employees[Employee Name],Employees[[#This Row],[Employee Name]])&gt;1</f>
        <v>0</v>
      </c>
    </row>
    <row r="557" spans="1:9" ht="30" hidden="1" customHeight="1" x14ac:dyDescent="0.3">
      <c r="A557" s="44" t="e">
        <f t="shared" si="8"/>
        <v>#VALUE!</v>
      </c>
      <c r="B557" s="8" t="str">
        <f>CONCATENATE(Employees[[#This Row],[Lastname]]," ",Employees[[#This Row],[Firstname]], " ",LEFT(Employees[[#This Row],[Middlename]],1),IF(ISBLANK(Employees[[#This Row],[Middlename]])," ","."))</f>
        <v>SEMBRANA JENNIE S.</v>
      </c>
      <c r="C557" s="8" t="s">
        <v>1675</v>
      </c>
      <c r="D557" s="8" t="s">
        <v>1676</v>
      </c>
      <c r="E557" s="8" t="s">
        <v>1677</v>
      </c>
      <c r="F557" s="8" t="s">
        <v>1711</v>
      </c>
      <c r="G557" s="18" t="s">
        <v>1711</v>
      </c>
      <c r="H557" s="8" t="s">
        <v>135</v>
      </c>
      <c r="I557" s="8" t="b">
        <f>COUNTIF(Employees[Employee Name],Employees[[#This Row],[Employee Name]])&gt;1</f>
        <v>0</v>
      </c>
    </row>
    <row r="558" spans="1:9" ht="30" hidden="1" customHeight="1" x14ac:dyDescent="0.3">
      <c r="A558" s="44" t="e">
        <f t="shared" si="8"/>
        <v>#VALUE!</v>
      </c>
      <c r="B558" s="8" t="str">
        <f>CONCATENATE(Employees[[#This Row],[Lastname]]," ",Employees[[#This Row],[Firstname]], " ",LEFT(Employees[[#This Row],[Middlename]],1),IF(ISBLANK(Employees[[#This Row],[Middlename]])," ","."))</f>
        <v>SEÑA MARILYN B.</v>
      </c>
      <c r="C558" s="8" t="s">
        <v>755</v>
      </c>
      <c r="D558" s="8" t="s">
        <v>756</v>
      </c>
      <c r="E558" s="8" t="s">
        <v>145</v>
      </c>
      <c r="F558" s="8" t="s">
        <v>198</v>
      </c>
      <c r="G558" s="18" t="s">
        <v>2007</v>
      </c>
      <c r="H558" s="8" t="s">
        <v>261</v>
      </c>
      <c r="I558" s="8" t="b">
        <f>COUNTIF(Employees[Employee Name],Employees[[#This Row],[Employee Name]])&gt;1</f>
        <v>0</v>
      </c>
    </row>
    <row r="559" spans="1:9" ht="30" hidden="1" customHeight="1" x14ac:dyDescent="0.3">
      <c r="A559" s="44" t="e">
        <f t="shared" si="8"/>
        <v>#VALUE!</v>
      </c>
      <c r="B559" s="8" t="str">
        <f>CONCATENATE(Employees[[#This Row],[Lastname]]," ",Employees[[#This Row],[Firstname]], " ",LEFT(Employees[[#This Row],[Middlename]],1),IF(ISBLANK(Employees[[#This Row],[Middlename]])," ","."))</f>
        <v>SEPINO BRIGIDA M.</v>
      </c>
      <c r="C559" s="8" t="s">
        <v>1074</v>
      </c>
      <c r="D559" s="8" t="s">
        <v>752</v>
      </c>
      <c r="E559" s="8" t="s">
        <v>691</v>
      </c>
      <c r="F559" s="8" t="s">
        <v>212</v>
      </c>
      <c r="G559" s="18" t="s">
        <v>2007</v>
      </c>
      <c r="H559" s="8" t="s">
        <v>213</v>
      </c>
      <c r="I559" s="8" t="b">
        <f>COUNTIF(Employees[Employee Name],Employees[[#This Row],[Employee Name]])&gt;1</f>
        <v>0</v>
      </c>
    </row>
    <row r="560" spans="1:9" ht="30" hidden="1" customHeight="1" x14ac:dyDescent="0.3">
      <c r="A560" s="44" t="e">
        <f t="shared" si="8"/>
        <v>#VALUE!</v>
      </c>
      <c r="B560" s="8" t="str">
        <f>CONCATENATE(Employees[[#This Row],[Lastname]]," ",Employees[[#This Row],[Firstname]], " ",LEFT(Employees[[#This Row],[Middlename]],1),IF(ISBLANK(Employees[[#This Row],[Middlename]])," ","."))</f>
        <v>SESMA LAZARO C.</v>
      </c>
      <c r="C560" s="8" t="s">
        <v>1344</v>
      </c>
      <c r="D560" s="8" t="s">
        <v>1678</v>
      </c>
      <c r="E560" s="8" t="s">
        <v>134</v>
      </c>
      <c r="F560" s="8" t="s">
        <v>1294</v>
      </c>
      <c r="G560" s="18" t="s">
        <v>1294</v>
      </c>
      <c r="H560" s="8" t="s">
        <v>199</v>
      </c>
      <c r="I560" s="8" t="b">
        <f>COUNTIF(Employees[Employee Name],Employees[[#This Row],[Employee Name]])&gt;1</f>
        <v>0</v>
      </c>
    </row>
    <row r="561" spans="1:9" ht="30" hidden="1" customHeight="1" x14ac:dyDescent="0.3">
      <c r="A561" s="44" t="e">
        <f t="shared" si="8"/>
        <v>#VALUE!</v>
      </c>
      <c r="B561" s="8" t="str">
        <f>CONCATENATE(Employees[[#This Row],[Lastname]]," ",Employees[[#This Row],[Firstname]], " ",LEFT(Employees[[#This Row],[Middlename]],1),IF(ISBLANK(Employees[[#This Row],[Middlename]])," ","."))</f>
        <v xml:space="preserve">SIERRA SALVADOR  </v>
      </c>
      <c r="C561" s="8" t="s">
        <v>1679</v>
      </c>
      <c r="D561" s="8" t="s">
        <v>1680</v>
      </c>
      <c r="E561" s="8"/>
      <c r="F561" s="8" t="s">
        <v>1294</v>
      </c>
      <c r="G561" s="18" t="s">
        <v>1294</v>
      </c>
      <c r="H561" s="8" t="s">
        <v>199</v>
      </c>
      <c r="I561" s="8" t="b">
        <f>COUNTIF(Employees[Employee Name],Employees[[#This Row],[Employee Name]])&gt;1</f>
        <v>0</v>
      </c>
    </row>
    <row r="562" spans="1:9" ht="30" hidden="1" customHeight="1" x14ac:dyDescent="0.3">
      <c r="A562" s="44" t="e">
        <f t="shared" si="8"/>
        <v>#VALUE!</v>
      </c>
      <c r="B562" s="8" t="str">
        <f>CONCATENATE(Employees[[#This Row],[Lastname]]," ",Employees[[#This Row],[Firstname]], " ",LEFT(Employees[[#This Row],[Middlename]],1),IF(ISBLANK(Employees[[#This Row],[Middlename]])," ","."))</f>
        <v>SIM JO RITZELLE C.</v>
      </c>
      <c r="C562" s="8" t="s">
        <v>1053</v>
      </c>
      <c r="D562" s="8" t="s">
        <v>1054</v>
      </c>
      <c r="E562" s="8" t="s">
        <v>586</v>
      </c>
      <c r="F562" s="8" t="s">
        <v>1717</v>
      </c>
      <c r="G562" s="18" t="s">
        <v>1294</v>
      </c>
      <c r="H562" s="8" t="s">
        <v>135</v>
      </c>
      <c r="I562" s="8" t="b">
        <f>COUNTIF(Employees[Employee Name],Employees[[#This Row],[Employee Name]])&gt;1</f>
        <v>0</v>
      </c>
    </row>
    <row r="563" spans="1:9" ht="30" hidden="1" customHeight="1" x14ac:dyDescent="0.3">
      <c r="A563" s="44" t="e">
        <f t="shared" si="8"/>
        <v>#VALUE!</v>
      </c>
      <c r="B563" s="8" t="str">
        <f>CONCATENATE(Employees[[#This Row],[Lastname]]," ",Employees[[#This Row],[Firstname]], " ",LEFT(Employees[[#This Row],[Middlename]],1),IF(ISBLANK(Employees[[#This Row],[Middlename]])," ","."))</f>
        <v xml:space="preserve">SOLANOY KARENE  </v>
      </c>
      <c r="C563" s="8" t="s">
        <v>704</v>
      </c>
      <c r="D563" s="8" t="s">
        <v>705</v>
      </c>
      <c r="E563" s="8"/>
      <c r="F563" s="18" t="s">
        <v>2017</v>
      </c>
      <c r="G563" s="18" t="s">
        <v>2007</v>
      </c>
      <c r="H563" s="8" t="s">
        <v>97</v>
      </c>
      <c r="I563" s="8" t="b">
        <f>COUNTIF(Employees[Employee Name],Employees[[#This Row],[Employee Name]])&gt;1</f>
        <v>0</v>
      </c>
    </row>
    <row r="564" spans="1:9" ht="30" hidden="1" customHeight="1" x14ac:dyDescent="0.3">
      <c r="A564" s="44" t="e">
        <f t="shared" si="8"/>
        <v>#VALUE!</v>
      </c>
      <c r="B564" s="8" t="str">
        <f>CONCATENATE(Employees[[#This Row],[Lastname]]," ",Employees[[#This Row],[Firstname]], " ",LEFT(Employees[[#This Row],[Middlename]],1),IF(ISBLANK(Employees[[#This Row],[Middlename]])," ","."))</f>
        <v>SOLIS ANGELA MARI M.</v>
      </c>
      <c r="C564" s="18" t="s">
        <v>2191</v>
      </c>
      <c r="D564" s="18" t="s">
        <v>2192</v>
      </c>
      <c r="E564" s="18" t="s">
        <v>84</v>
      </c>
      <c r="F564" s="18" t="s">
        <v>895</v>
      </c>
      <c r="G564" s="8"/>
      <c r="H564" s="18" t="s">
        <v>2070</v>
      </c>
      <c r="I564" s="8" t="b">
        <f>COUNTIF(Employees[Employee Name],Employees[[#This Row],[Employee Name]])&gt;1</f>
        <v>0</v>
      </c>
    </row>
    <row r="565" spans="1:9" ht="30" hidden="1" customHeight="1" x14ac:dyDescent="0.3">
      <c r="A565" s="44" t="e">
        <f t="shared" si="8"/>
        <v>#VALUE!</v>
      </c>
      <c r="B565" s="8" t="str">
        <f>CONCATENATE(Employees[[#This Row],[Lastname]]," ",Employees[[#This Row],[Firstname]], " ",LEFT(Employees[[#This Row],[Middlename]],1),IF(ISBLANK(Employees[[#This Row],[Middlename]])," ","."))</f>
        <v>SORIANO FRANCISCO O.</v>
      </c>
      <c r="C565" s="8" t="s">
        <v>1681</v>
      </c>
      <c r="D565" s="8" t="s">
        <v>1589</v>
      </c>
      <c r="E565" s="8" t="s">
        <v>533</v>
      </c>
      <c r="F565" s="8" t="s">
        <v>1294</v>
      </c>
      <c r="G565" s="18" t="s">
        <v>1294</v>
      </c>
      <c r="H565" s="8" t="s">
        <v>1712</v>
      </c>
      <c r="I565" s="8" t="b">
        <f>COUNTIF(Employees[Employee Name],Employees[[#This Row],[Employee Name]])&gt;1</f>
        <v>0</v>
      </c>
    </row>
    <row r="566" spans="1:9" ht="30" hidden="1" customHeight="1" x14ac:dyDescent="0.3">
      <c r="A566" s="44" t="e">
        <f t="shared" si="8"/>
        <v>#VALUE!</v>
      </c>
      <c r="B566" s="8" t="str">
        <f>CONCATENATE(Employees[[#This Row],[Lastname]]," ",Employees[[#This Row],[Firstname]], " ",LEFT(Employees[[#This Row],[Middlename]],1),IF(ISBLANK(Employees[[#This Row],[Middlename]])," ","."))</f>
        <v>SUMAGUI DESZERIE ANN A.</v>
      </c>
      <c r="C566" s="8" t="s">
        <v>316</v>
      </c>
      <c r="D566" s="8" t="s">
        <v>1682</v>
      </c>
      <c r="E566" s="8" t="s">
        <v>1377</v>
      </c>
      <c r="F566" s="8" t="s">
        <v>1728</v>
      </c>
      <c r="G566" s="8" t="s">
        <v>2007</v>
      </c>
      <c r="H566" s="8" t="s">
        <v>97</v>
      </c>
      <c r="I566" s="8" t="b">
        <f>COUNTIF(Employees[Employee Name],Employees[[#This Row],[Employee Name]])&gt;1</f>
        <v>0</v>
      </c>
    </row>
    <row r="567" spans="1:9" ht="30" hidden="1" customHeight="1" x14ac:dyDescent="0.3">
      <c r="A567" s="44" t="e">
        <f t="shared" si="8"/>
        <v>#VALUE!</v>
      </c>
      <c r="B567" s="8" t="str">
        <f>CONCATENATE(Employees[[#This Row],[Lastname]]," ",Employees[[#This Row],[Firstname]], " ",LEFT(Employees[[#This Row],[Middlename]],1),IF(ISBLANK(Employees[[#This Row],[Middlename]])," ","."))</f>
        <v>SUMAGUI FELICITAS M.</v>
      </c>
      <c r="C567" s="8" t="s">
        <v>316</v>
      </c>
      <c r="D567" s="8" t="s">
        <v>1683</v>
      </c>
      <c r="E567" s="8" t="s">
        <v>84</v>
      </c>
      <c r="F567" s="8" t="s">
        <v>1294</v>
      </c>
      <c r="G567" s="18" t="s">
        <v>1294</v>
      </c>
      <c r="H567" s="8" t="s">
        <v>213</v>
      </c>
      <c r="I567" s="8" t="b">
        <f>COUNTIF(Employees[Employee Name],Employees[[#This Row],[Employee Name]])&gt;1</f>
        <v>0</v>
      </c>
    </row>
    <row r="568" spans="1:9" ht="30" hidden="1" customHeight="1" x14ac:dyDescent="0.3">
      <c r="A568" s="44" t="e">
        <f t="shared" si="8"/>
        <v>#VALUE!</v>
      </c>
      <c r="B568" s="8" t="str">
        <f>CONCATENATE(Employees[[#This Row],[Lastname]]," ",Employees[[#This Row],[Firstname]], " ",LEFT(Employees[[#This Row],[Middlename]],1),IF(ISBLANK(Employees[[#This Row],[Middlename]])," ","."))</f>
        <v>SUMAGUI LORENA P.</v>
      </c>
      <c r="C568" s="8" t="s">
        <v>316</v>
      </c>
      <c r="D568" s="8" t="s">
        <v>191</v>
      </c>
      <c r="E568" s="8" t="s">
        <v>1684</v>
      </c>
      <c r="F568" s="8" t="s">
        <v>1294</v>
      </c>
      <c r="G568" s="18" t="s">
        <v>1294</v>
      </c>
      <c r="H568" s="8" t="s">
        <v>1734</v>
      </c>
      <c r="I568" s="8" t="b">
        <f>COUNTIF(Employees[Employee Name],Employees[[#This Row],[Employee Name]])&gt;1</f>
        <v>0</v>
      </c>
    </row>
    <row r="569" spans="1:9" ht="30" hidden="1" customHeight="1" x14ac:dyDescent="0.3">
      <c r="A569" s="44" t="e">
        <f t="shared" si="8"/>
        <v>#VALUE!</v>
      </c>
      <c r="B569" s="8" t="str">
        <f>CONCATENATE(Employees[[#This Row],[Lastname]]," ",Employees[[#This Row],[Firstname]], " ",LEFT(Employees[[#This Row],[Middlename]],1),IF(ISBLANK(Employees[[#This Row],[Middlename]])," ","."))</f>
        <v>SUMAGUI MARISSA D.</v>
      </c>
      <c r="C569" s="8" t="s">
        <v>316</v>
      </c>
      <c r="D569" s="8" t="s">
        <v>185</v>
      </c>
      <c r="E569" s="8" t="s">
        <v>100</v>
      </c>
      <c r="F569" s="8" t="s">
        <v>198</v>
      </c>
      <c r="G569" s="18" t="s">
        <v>2007</v>
      </c>
      <c r="H569" s="8" t="s">
        <v>272</v>
      </c>
      <c r="I569" s="8" t="b">
        <f>COUNTIF(Employees[Employee Name],Employees[[#This Row],[Employee Name]])&gt;1</f>
        <v>0</v>
      </c>
    </row>
    <row r="570" spans="1:9" ht="30" hidden="1" customHeight="1" x14ac:dyDescent="0.3">
      <c r="A570" s="44" t="e">
        <f t="shared" si="8"/>
        <v>#VALUE!</v>
      </c>
      <c r="B570" s="8" t="str">
        <f>CONCATENATE(Employees[[#This Row],[Lastname]]," ",Employees[[#This Row],[Firstname]], " ",LEFT(Employees[[#This Row],[Middlename]],1),IF(ISBLANK(Employees[[#This Row],[Middlename]])," ","."))</f>
        <v xml:space="preserve">SUMAONG DANILO  </v>
      </c>
      <c r="C570" s="8" t="s">
        <v>307</v>
      </c>
      <c r="D570" s="8" t="s">
        <v>308</v>
      </c>
      <c r="E570" s="8"/>
      <c r="F570" s="8" t="s">
        <v>309</v>
      </c>
      <c r="G570" s="18" t="s">
        <v>2007</v>
      </c>
      <c r="H570" s="8" t="s">
        <v>310</v>
      </c>
      <c r="I570" s="8" t="b">
        <f>COUNTIF(Employees[Employee Name],Employees[[#This Row],[Employee Name]])&gt;1</f>
        <v>0</v>
      </c>
    </row>
    <row r="571" spans="1:9" ht="30" hidden="1" customHeight="1" x14ac:dyDescent="0.3">
      <c r="A571" s="44" t="e">
        <f t="shared" si="8"/>
        <v>#VALUE!</v>
      </c>
      <c r="B571" s="8" t="str">
        <f>CONCATENATE(Employees[[#This Row],[Lastname]]," ",Employees[[#This Row],[Firstname]], " ",LEFT(Employees[[#This Row],[Middlename]],1),IF(ISBLANK(Employees[[#This Row],[Middlename]])," ","."))</f>
        <v>SUÑIGA CARLOS J.</v>
      </c>
      <c r="C571" s="8" t="s">
        <v>137</v>
      </c>
      <c r="D571" s="8" t="s">
        <v>138</v>
      </c>
      <c r="E571" s="8" t="s">
        <v>193</v>
      </c>
      <c r="F571" s="8" t="s">
        <v>140</v>
      </c>
      <c r="G571" s="8" t="s">
        <v>2007</v>
      </c>
      <c r="H571" s="8" t="s">
        <v>141</v>
      </c>
      <c r="I571" s="8" t="b">
        <f>COUNTIF(Employees[Employee Name],Employees[[#This Row],[Employee Name]])&gt;1</f>
        <v>0</v>
      </c>
    </row>
    <row r="572" spans="1:9" ht="30" hidden="1" customHeight="1" x14ac:dyDescent="0.3">
      <c r="A572" s="44" t="e">
        <f t="shared" si="8"/>
        <v>#VALUE!</v>
      </c>
      <c r="B572" s="8" t="str">
        <f>CONCATENATE(Employees[[#This Row],[Lastname]]," ",Employees[[#This Row],[Firstname]], " ",LEFT(Employees[[#This Row],[Middlename]],1),IF(ISBLANK(Employees[[#This Row],[Middlename]])," ","."))</f>
        <v>MONREAL GREGORIO M.</v>
      </c>
      <c r="C572" s="8" t="s">
        <v>2196</v>
      </c>
      <c r="D572" s="8" t="s">
        <v>560</v>
      </c>
      <c r="E572" s="18" t="s">
        <v>2197</v>
      </c>
      <c r="F572" s="8" t="s">
        <v>2198</v>
      </c>
      <c r="G572" s="8" t="s">
        <v>2008</v>
      </c>
      <c r="H572" s="8" t="s">
        <v>126</v>
      </c>
      <c r="I572" s="8" t="b">
        <f>COUNTIF(Employees[Employee Name],Employees[[#This Row],[Employee Name]])&gt;1</f>
        <v>0</v>
      </c>
    </row>
    <row r="573" spans="1:9" ht="30" hidden="1" customHeight="1" x14ac:dyDescent="0.3">
      <c r="A573" s="44" t="e">
        <f t="shared" si="8"/>
        <v>#VALUE!</v>
      </c>
      <c r="B573" s="8" t="str">
        <f>CONCATENATE(Employees[[#This Row],[Lastname]]," ",Employees[[#This Row],[Firstname]], " ",LEFT(Employees[[#This Row],[Middlename]],1),IF(ISBLANK(Employees[[#This Row],[Middlename]])," ","."))</f>
        <v>SUSA NANETE B.</v>
      </c>
      <c r="C573" s="8" t="s">
        <v>798</v>
      </c>
      <c r="D573" s="8" t="s">
        <v>799</v>
      </c>
      <c r="E573" s="8" t="s">
        <v>145</v>
      </c>
      <c r="F573" s="8" t="s">
        <v>800</v>
      </c>
      <c r="G573" s="18" t="s">
        <v>2007</v>
      </c>
      <c r="H573" s="8" t="s">
        <v>97</v>
      </c>
      <c r="I573" s="8" t="b">
        <f>COUNTIF(Employees[Employee Name],Employees[[#This Row],[Employee Name]])&gt;1</f>
        <v>0</v>
      </c>
    </row>
    <row r="574" spans="1:9" ht="30" hidden="1" customHeight="1" x14ac:dyDescent="0.3">
      <c r="A574" s="44" t="e">
        <f t="shared" si="8"/>
        <v>#VALUE!</v>
      </c>
      <c r="B574" s="8" t="str">
        <f>CONCATENATE(Employees[[#This Row],[Lastname]]," ",Employees[[#This Row],[Firstname]], " ",LEFT(Employees[[#This Row],[Middlename]],1),IF(ISBLANK(Employees[[#This Row],[Middlename]])," ","."))</f>
        <v>TAMAYO MARIA ELLAINE III B.</v>
      </c>
      <c r="C574" s="8" t="s">
        <v>1060</v>
      </c>
      <c r="D574" s="8" t="s">
        <v>1061</v>
      </c>
      <c r="E574" s="8" t="s">
        <v>880</v>
      </c>
      <c r="F574" s="8" t="s">
        <v>198</v>
      </c>
      <c r="G574" s="18" t="s">
        <v>2007</v>
      </c>
      <c r="H574" s="18" t="s">
        <v>103</v>
      </c>
      <c r="I574" s="8" t="b">
        <f>COUNTIF(Employees[Employee Name],Employees[[#This Row],[Employee Name]])&gt;1</f>
        <v>0</v>
      </c>
    </row>
    <row r="575" spans="1:9" ht="30" hidden="1" customHeight="1" x14ac:dyDescent="0.3">
      <c r="A575" s="44" t="e">
        <f t="shared" si="8"/>
        <v>#VALUE!</v>
      </c>
      <c r="B575" s="8" t="str">
        <f>CONCATENATE(Employees[[#This Row],[Lastname]]," ",Employees[[#This Row],[Firstname]], " ",LEFT(Employees[[#This Row],[Middlename]],1),IF(ISBLANK(Employees[[#This Row],[Middlename]])," ","."))</f>
        <v>TAÑEDO MARIA EVELYN C.</v>
      </c>
      <c r="C575" s="8" t="s">
        <v>612</v>
      </c>
      <c r="D575" s="8" t="s">
        <v>613</v>
      </c>
      <c r="E575" s="8" t="s">
        <v>1331</v>
      </c>
      <c r="F575" s="8" t="s">
        <v>125</v>
      </c>
      <c r="G575" s="18" t="s">
        <v>2007</v>
      </c>
      <c r="H575" s="18" t="s">
        <v>182</v>
      </c>
      <c r="I575" s="8" t="b">
        <f>COUNTIF(Employees[Employee Name],Employees[[#This Row],[Employee Name]])&gt;1</f>
        <v>0</v>
      </c>
    </row>
    <row r="576" spans="1:9" ht="30" hidden="1" customHeight="1" x14ac:dyDescent="0.3">
      <c r="A576" s="44" t="e">
        <f t="shared" si="8"/>
        <v>#VALUE!</v>
      </c>
      <c r="B576" s="8" t="str">
        <f>CONCATENATE(Employees[[#This Row],[Lastname]]," ",Employees[[#This Row],[Firstname]], " ",LEFT(Employees[[#This Row],[Middlename]],1),IF(ISBLANK(Employees[[#This Row],[Middlename]])," ","."))</f>
        <v xml:space="preserve">TAPAY EDWARD  </v>
      </c>
      <c r="C576" s="8" t="s">
        <v>1685</v>
      </c>
      <c r="D576" s="8" t="s">
        <v>1686</v>
      </c>
      <c r="E576" s="8"/>
      <c r="F576" s="8" t="s">
        <v>1294</v>
      </c>
      <c r="G576" s="18" t="s">
        <v>1294</v>
      </c>
      <c r="H576" s="18" t="s">
        <v>290</v>
      </c>
      <c r="I576" s="8" t="b">
        <f>COUNTIF(Employees[Employee Name],Employees[[#This Row],[Employee Name]])&gt;1</f>
        <v>0</v>
      </c>
    </row>
    <row r="577" spans="1:9" ht="30" hidden="1" customHeight="1" x14ac:dyDescent="0.3">
      <c r="A577" s="44" t="e">
        <f t="shared" si="8"/>
        <v>#VALUE!</v>
      </c>
      <c r="B577" s="8" t="str">
        <f>CONCATENATE(Employees[[#This Row],[Lastname]]," ",Employees[[#This Row],[Firstname]], " ",LEFT(Employees[[#This Row],[Middlename]],1),IF(ISBLANK(Employees[[#This Row],[Middlename]])," ","."))</f>
        <v>TIBAYAN EUFEMIA O.</v>
      </c>
      <c r="C577" s="8" t="s">
        <v>955</v>
      </c>
      <c r="D577" s="8" t="s">
        <v>1687</v>
      </c>
      <c r="E577" s="8" t="s">
        <v>494</v>
      </c>
      <c r="F577" s="8" t="s">
        <v>1294</v>
      </c>
      <c r="G577" s="18" t="s">
        <v>1294</v>
      </c>
      <c r="H577" s="8" t="s">
        <v>135</v>
      </c>
      <c r="I577" s="8" t="b">
        <f>COUNTIF(Employees[Employee Name],Employees[[#This Row],[Employee Name]])&gt;1</f>
        <v>0</v>
      </c>
    </row>
    <row r="578" spans="1:9" ht="30" hidden="1" customHeight="1" x14ac:dyDescent="0.3">
      <c r="A578" s="44" t="e">
        <f t="shared" si="8"/>
        <v>#VALUE!</v>
      </c>
      <c r="B578" s="8" t="str">
        <f>CONCATENATE(Employees[[#This Row],[Lastname]]," ",Employees[[#This Row],[Firstname]], " ",LEFT(Employees[[#This Row],[Middlename]],1),IF(ISBLANK(Employees[[#This Row],[Middlename]])," ","."))</f>
        <v>TIMPLE ALLAN R.</v>
      </c>
      <c r="C578" s="8" t="s">
        <v>1688</v>
      </c>
      <c r="D578" s="8" t="s">
        <v>1438</v>
      </c>
      <c r="E578" s="8" t="s">
        <v>674</v>
      </c>
      <c r="F578" s="8" t="s">
        <v>1294</v>
      </c>
      <c r="G578" s="18" t="s">
        <v>1294</v>
      </c>
      <c r="H578" s="8" t="s">
        <v>1716</v>
      </c>
      <c r="I578" s="8" t="b">
        <f>COUNTIF(Employees[Employee Name],Employees[[#This Row],[Employee Name]])&gt;1</f>
        <v>0</v>
      </c>
    </row>
    <row r="579" spans="1:9" ht="30" hidden="1" customHeight="1" x14ac:dyDescent="0.3">
      <c r="A579" s="44" t="e">
        <f t="shared" si="8"/>
        <v>#VALUE!</v>
      </c>
      <c r="B579" s="8" t="str">
        <f>CONCATENATE(Employees[[#This Row],[Lastname]]," ",Employees[[#This Row],[Firstname]], " ",LEFT(Employees[[#This Row],[Middlename]],1),IF(ISBLANK(Employees[[#This Row],[Middlename]])," ","."))</f>
        <v>TINAZA JHOANNA MARIE D.</v>
      </c>
      <c r="C579" s="8" t="s">
        <v>1689</v>
      </c>
      <c r="D579" s="8" t="s">
        <v>1690</v>
      </c>
      <c r="E579" s="8" t="s">
        <v>100</v>
      </c>
      <c r="F579" s="8" t="s">
        <v>1294</v>
      </c>
      <c r="G579" s="18" t="s">
        <v>1294</v>
      </c>
      <c r="H579" s="8" t="s">
        <v>97</v>
      </c>
      <c r="I579" s="8" t="b">
        <f>COUNTIF(Employees[Employee Name],Employees[[#This Row],[Employee Name]])&gt;1</f>
        <v>0</v>
      </c>
    </row>
    <row r="580" spans="1:9" ht="30" hidden="1" customHeight="1" x14ac:dyDescent="0.3">
      <c r="A580" s="44" t="e">
        <f t="shared" si="8"/>
        <v>#VALUE!</v>
      </c>
      <c r="B580" s="8" t="str">
        <f>CONCATENATE(Employees[[#This Row],[Lastname]]," ",Employees[[#This Row],[Firstname]], " ",LEFT(Employees[[#This Row],[Middlename]],1),IF(ISBLANK(Employees[[#This Row],[Middlename]])," ","."))</f>
        <v>TOLENTINO CAROLINA E.</v>
      </c>
      <c r="C580" s="8" t="s">
        <v>282</v>
      </c>
      <c r="D580" s="8" t="s">
        <v>544</v>
      </c>
      <c r="E580" s="8" t="s">
        <v>959</v>
      </c>
      <c r="F580" s="8" t="s">
        <v>198</v>
      </c>
      <c r="G580" s="18" t="s">
        <v>2007</v>
      </c>
      <c r="H580" s="8" t="s">
        <v>539</v>
      </c>
      <c r="I580" s="8" t="b">
        <f>COUNTIF(Employees[Employee Name],Employees[[#This Row],[Employee Name]])&gt;1</f>
        <v>0</v>
      </c>
    </row>
    <row r="581" spans="1:9" ht="30" hidden="1" customHeight="1" x14ac:dyDescent="0.3">
      <c r="A581" s="44" t="e">
        <f t="shared" si="8"/>
        <v>#VALUE!</v>
      </c>
      <c r="B581" s="8" t="str">
        <f>CONCATENATE(Employees[[#This Row],[Lastname]]," ",Employees[[#This Row],[Firstname]], " ",LEFT(Employees[[#This Row],[Middlename]],1),IF(ISBLANK(Employees[[#This Row],[Middlename]])," ","."))</f>
        <v>TOLENTINO FE M.</v>
      </c>
      <c r="C581" s="8" t="s">
        <v>282</v>
      </c>
      <c r="D581" s="8" t="s">
        <v>283</v>
      </c>
      <c r="E581" s="8" t="s">
        <v>84</v>
      </c>
      <c r="F581" s="8" t="s">
        <v>125</v>
      </c>
      <c r="G581" s="18" t="s">
        <v>2007</v>
      </c>
      <c r="H581" s="8" t="s">
        <v>199</v>
      </c>
      <c r="I581" s="8" t="b">
        <f>COUNTIF(Employees[Employee Name],Employees[[#This Row],[Employee Name]])&gt;1</f>
        <v>0</v>
      </c>
    </row>
    <row r="582" spans="1:9" ht="30" hidden="1" customHeight="1" x14ac:dyDescent="0.3">
      <c r="A582" s="44" t="e">
        <f t="shared" ref="A582:A617" si="9">A581+1</f>
        <v>#VALUE!</v>
      </c>
      <c r="B582" s="8" t="str">
        <f>CONCATENATE(Employees[[#This Row],[Lastname]]," ",Employees[[#This Row],[Firstname]], " ",LEFT(Employees[[#This Row],[Middlename]],1),IF(ISBLANK(Employees[[#This Row],[Middlename]])," ","."))</f>
        <v>TOPACIO ABEGAIL P.</v>
      </c>
      <c r="C582" s="8" t="s">
        <v>1302</v>
      </c>
      <c r="D582" s="8" t="s">
        <v>1303</v>
      </c>
      <c r="E582" s="8" t="s">
        <v>176</v>
      </c>
      <c r="F582" s="8" t="s">
        <v>1722</v>
      </c>
      <c r="G582" s="18" t="s">
        <v>1294</v>
      </c>
      <c r="H582" s="18" t="s">
        <v>97</v>
      </c>
      <c r="I582" s="8" t="b">
        <f>COUNTIF(Employees[Employee Name],Employees[[#This Row],[Employee Name]])&gt;1</f>
        <v>0</v>
      </c>
    </row>
    <row r="583" spans="1:9" ht="30" hidden="1" customHeight="1" x14ac:dyDescent="0.3">
      <c r="A583" s="44" t="e">
        <f t="shared" si="9"/>
        <v>#VALUE!</v>
      </c>
      <c r="B583" s="8" t="str">
        <f>CONCATENATE(Employees[[#This Row],[Lastname]]," ",Employees[[#This Row],[Firstname]], " ",LEFT(Employees[[#This Row],[Middlename]],1),IF(ISBLANK(Employees[[#This Row],[Middlename]])," ","."))</f>
        <v xml:space="preserve">TORRES  ALLAN  </v>
      </c>
      <c r="C583" s="8" t="s">
        <v>2178</v>
      </c>
      <c r="D583" s="8" t="s">
        <v>1438</v>
      </c>
      <c r="E583" s="8"/>
      <c r="F583" s="8" t="s">
        <v>1294</v>
      </c>
      <c r="G583" s="8"/>
      <c r="H583" s="8" t="s">
        <v>2179</v>
      </c>
      <c r="I583" s="8" t="b">
        <f>COUNTIF(Employees[Employee Name],Employees[[#This Row],[Employee Name]])&gt;1</f>
        <v>0</v>
      </c>
    </row>
    <row r="584" spans="1:9" ht="30" hidden="1" customHeight="1" x14ac:dyDescent="0.3">
      <c r="A584" s="44" t="e">
        <f t="shared" si="9"/>
        <v>#VALUE!</v>
      </c>
      <c r="B584" s="8" t="str">
        <f>CONCATENATE(Employees[[#This Row],[Lastname]]," ",Employees[[#This Row],[Firstname]], " ",LEFT(Employees[[#This Row],[Middlename]],1),IF(ISBLANK(Employees[[#This Row],[Middlename]])," ","."))</f>
        <v>TORRES DINAH G.</v>
      </c>
      <c r="C584" s="8" t="s">
        <v>462</v>
      </c>
      <c r="D584" s="8" t="s">
        <v>806</v>
      </c>
      <c r="E584" s="8" t="s">
        <v>365</v>
      </c>
      <c r="F584" s="8" t="s">
        <v>807</v>
      </c>
      <c r="G584" s="18" t="s">
        <v>2007</v>
      </c>
      <c r="H584" s="8" t="s">
        <v>368</v>
      </c>
      <c r="I584" s="8" t="b">
        <f>COUNTIF(Employees[Employee Name],Employees[[#This Row],[Employee Name]])&gt;1</f>
        <v>0</v>
      </c>
    </row>
    <row r="585" spans="1:9" ht="30" hidden="1" customHeight="1" x14ac:dyDescent="0.3">
      <c r="A585" s="44" t="e">
        <f t="shared" si="9"/>
        <v>#VALUE!</v>
      </c>
      <c r="B585" s="8" t="str">
        <f>CONCATENATE(Employees[[#This Row],[Lastname]]," ",Employees[[#This Row],[Firstname]], " ",LEFT(Employees[[#This Row],[Middlename]],1),IF(ISBLANK(Employees[[#This Row],[Middlename]])," ","."))</f>
        <v>TORRES MOISES Q.</v>
      </c>
      <c r="C585" s="8" t="s">
        <v>462</v>
      </c>
      <c r="D585" s="8" t="s">
        <v>1691</v>
      </c>
      <c r="E585" s="8" t="s">
        <v>278</v>
      </c>
      <c r="F585" s="8" t="s">
        <v>1294</v>
      </c>
      <c r="G585" s="18" t="s">
        <v>1294</v>
      </c>
      <c r="H585" s="8" t="s">
        <v>592</v>
      </c>
      <c r="I585" s="8" t="b">
        <f>COUNTIF(Employees[Employee Name],Employees[[#This Row],[Employee Name]])&gt;1</f>
        <v>0</v>
      </c>
    </row>
    <row r="586" spans="1:9" ht="30" hidden="1" customHeight="1" x14ac:dyDescent="0.3">
      <c r="A586" s="44" t="e">
        <f t="shared" si="9"/>
        <v>#VALUE!</v>
      </c>
      <c r="B586" s="8" t="str">
        <f>CONCATENATE(Employees[[#This Row],[Lastname]]," ",Employees[[#This Row],[Firstname]], " ",LEFT(Employees[[#This Row],[Middlename]],1),IF(ISBLANK(Employees[[#This Row],[Middlename]])," ","."))</f>
        <v>TORRES SONIA M.</v>
      </c>
      <c r="C586" s="8" t="s">
        <v>462</v>
      </c>
      <c r="D586" s="8" t="s">
        <v>463</v>
      </c>
      <c r="E586" s="8" t="s">
        <v>84</v>
      </c>
      <c r="F586" s="8" t="s">
        <v>464</v>
      </c>
      <c r="G586" s="18" t="s">
        <v>2007</v>
      </c>
      <c r="H586" s="8" t="s">
        <v>465</v>
      </c>
      <c r="I586" s="8" t="b">
        <f>COUNTIF(Employees[Employee Name],Employees[[#This Row],[Employee Name]])&gt;1</f>
        <v>0</v>
      </c>
    </row>
    <row r="587" spans="1:9" ht="30" hidden="1" customHeight="1" x14ac:dyDescent="0.3">
      <c r="A587" s="44" t="e">
        <f t="shared" si="9"/>
        <v>#VALUE!</v>
      </c>
      <c r="B587" s="8" t="str">
        <f>CONCATENATE(Employees[[#This Row],[Lastname]]," ",Employees[[#This Row],[Firstname]], " ",LEFT(Employees[[#This Row],[Middlename]],1),IF(ISBLANK(Employees[[#This Row],[Middlename]])," ","."))</f>
        <v>TULIAO FLORDELIZA M.</v>
      </c>
      <c r="C587" s="8" t="s">
        <v>952</v>
      </c>
      <c r="D587" s="8" t="s">
        <v>355</v>
      </c>
      <c r="E587" s="8" t="s">
        <v>84</v>
      </c>
      <c r="F587" s="8" t="s">
        <v>120</v>
      </c>
      <c r="G587" s="18" t="s">
        <v>2007</v>
      </c>
      <c r="H587" s="8" t="s">
        <v>441</v>
      </c>
      <c r="I587" s="8" t="b">
        <f>COUNTIF(Employees[Employee Name],Employees[[#This Row],[Employee Name]])&gt;1</f>
        <v>0</v>
      </c>
    </row>
    <row r="588" spans="1:9" ht="30" hidden="1" customHeight="1" x14ac:dyDescent="0.3">
      <c r="A588" s="44" t="e">
        <f t="shared" si="9"/>
        <v>#VALUE!</v>
      </c>
      <c r="B588" s="8" t="str">
        <f>CONCATENATE(Employees[[#This Row],[Lastname]]," ",Employees[[#This Row],[Firstname]], " ",LEFT(Employees[[#This Row],[Middlename]],1),IF(ISBLANK(Employees[[#This Row],[Middlename]])," ","."))</f>
        <v>UNTALAN DIVINA R.</v>
      </c>
      <c r="C588" s="8" t="s">
        <v>660</v>
      </c>
      <c r="D588" s="8" t="s">
        <v>661</v>
      </c>
      <c r="E588" s="8" t="s">
        <v>332</v>
      </c>
      <c r="F588" s="8" t="s">
        <v>198</v>
      </c>
      <c r="G588" s="18" t="s">
        <v>2007</v>
      </c>
      <c r="H588" s="8" t="s">
        <v>103</v>
      </c>
      <c r="I588" s="8" t="b">
        <f>COUNTIF(Employees[Employee Name],Employees[[#This Row],[Employee Name]])&gt;1</f>
        <v>0</v>
      </c>
    </row>
    <row r="589" spans="1:9" ht="30" hidden="1" customHeight="1" x14ac:dyDescent="0.3">
      <c r="A589" s="44" t="e">
        <f t="shared" si="9"/>
        <v>#VALUE!</v>
      </c>
      <c r="B589" s="8" t="str">
        <f>CONCATENATE(Employees[[#This Row],[Lastname]]," ",Employees[[#This Row],[Firstname]], " ",LEFT(Employees[[#This Row],[Middlename]],1),IF(ISBLANK(Employees[[#This Row],[Middlename]])," ","."))</f>
        <v>VALDEZ JACKILYN A.</v>
      </c>
      <c r="C589" s="8" t="s">
        <v>1309</v>
      </c>
      <c r="D589" s="8" t="s">
        <v>1692</v>
      </c>
      <c r="E589" s="8" t="s">
        <v>1693</v>
      </c>
      <c r="F589" s="8" t="s">
        <v>1294</v>
      </c>
      <c r="G589" s="18" t="s">
        <v>1294</v>
      </c>
      <c r="H589" s="8" t="s">
        <v>199</v>
      </c>
      <c r="I589" s="8" t="b">
        <f>COUNTIF(Employees[Employee Name],Employees[[#This Row],[Employee Name]])&gt;1</f>
        <v>0</v>
      </c>
    </row>
    <row r="590" spans="1:9" ht="30" hidden="1" customHeight="1" x14ac:dyDescent="0.3">
      <c r="A590" s="44" t="e">
        <f t="shared" si="9"/>
        <v>#VALUE!</v>
      </c>
      <c r="B590" s="8" t="str">
        <f>CONCATENATE(Employees[[#This Row],[Lastname]]," ",Employees[[#This Row],[Firstname]], " ",LEFT(Employees[[#This Row],[Middlename]],1),IF(ISBLANK(Employees[[#This Row],[Middlename]])," ","."))</f>
        <v>VARGAS ARNOLD A.</v>
      </c>
      <c r="C590" s="8" t="s">
        <v>786</v>
      </c>
      <c r="D590" s="8" t="s">
        <v>1402</v>
      </c>
      <c r="E590" s="8" t="s">
        <v>88</v>
      </c>
      <c r="F590" s="8" t="s">
        <v>1294</v>
      </c>
      <c r="G590" s="18" t="s">
        <v>1294</v>
      </c>
      <c r="H590" s="8" t="s">
        <v>97</v>
      </c>
      <c r="I590" s="8" t="b">
        <f>COUNTIF(Employees[Employee Name],Employees[[#This Row],[Employee Name]])&gt;1</f>
        <v>0</v>
      </c>
    </row>
    <row r="591" spans="1:9" ht="30" hidden="1" customHeight="1" x14ac:dyDescent="0.3">
      <c r="A591" s="44" t="e">
        <f t="shared" si="9"/>
        <v>#VALUE!</v>
      </c>
      <c r="B591" s="8" t="str">
        <f>CONCATENATE(Employees[[#This Row],[Lastname]]," ",Employees[[#This Row],[Firstname]], " ",LEFT(Employees[[#This Row],[Middlename]],1),IF(ISBLANK(Employees[[#This Row],[Middlename]])," ","."))</f>
        <v>VARGAS MELINDA M.</v>
      </c>
      <c r="C591" s="8" t="s">
        <v>786</v>
      </c>
      <c r="D591" s="8" t="s">
        <v>505</v>
      </c>
      <c r="E591" s="8" t="s">
        <v>1694</v>
      </c>
      <c r="F591" s="8" t="s">
        <v>1294</v>
      </c>
      <c r="G591" s="18" t="s">
        <v>1294</v>
      </c>
      <c r="H591" s="8" t="s">
        <v>213</v>
      </c>
      <c r="I591" s="8" t="b">
        <f>COUNTIF(Employees[Employee Name],Employees[[#This Row],[Employee Name]])&gt;1</f>
        <v>0</v>
      </c>
    </row>
    <row r="592" spans="1:9" ht="30" hidden="1" customHeight="1" x14ac:dyDescent="0.3">
      <c r="A592" s="44" t="e">
        <f t="shared" si="9"/>
        <v>#VALUE!</v>
      </c>
      <c r="B592" s="8" t="str">
        <f>CONCATENATE(Employees[[#This Row],[Lastname]]," ",Employees[[#This Row],[Firstname]], " ",LEFT(Employees[[#This Row],[Middlename]],1),IF(ISBLANK(Employees[[#This Row],[Middlename]])," ","."))</f>
        <v xml:space="preserve">VASQUEZ JAYSON  </v>
      </c>
      <c r="C592" s="8" t="s">
        <v>1695</v>
      </c>
      <c r="D592" s="8" t="s">
        <v>1696</v>
      </c>
      <c r="E592" s="8"/>
      <c r="F592" s="8" t="s">
        <v>1711</v>
      </c>
      <c r="G592" s="18" t="s">
        <v>1711</v>
      </c>
      <c r="H592" s="8" t="s">
        <v>1712</v>
      </c>
      <c r="I592" s="8" t="b">
        <f>COUNTIF(Employees[Employee Name],Employees[[#This Row],[Employee Name]])&gt;1</f>
        <v>0</v>
      </c>
    </row>
    <row r="593" spans="1:9" ht="30" hidden="1" customHeight="1" x14ac:dyDescent="0.3">
      <c r="A593" s="44" t="e">
        <f t="shared" si="9"/>
        <v>#VALUE!</v>
      </c>
      <c r="B593" s="8" t="str">
        <f>CONCATENATE(Employees[[#This Row],[Lastname]]," ",Employees[[#This Row],[Firstname]], " ",LEFT(Employees[[#This Row],[Middlename]],1),IF(ISBLANK(Employees[[#This Row],[Middlename]])," ","."))</f>
        <v>VELUZ DORMILUNA E.</v>
      </c>
      <c r="C593" s="8" t="s">
        <v>378</v>
      </c>
      <c r="D593" s="8" t="s">
        <v>379</v>
      </c>
      <c r="E593" s="8" t="s">
        <v>802</v>
      </c>
      <c r="F593" s="8" t="s">
        <v>381</v>
      </c>
      <c r="G593" s="18" t="s">
        <v>2007</v>
      </c>
      <c r="H593" s="8" t="s">
        <v>368</v>
      </c>
      <c r="I593" s="8" t="b">
        <f>COUNTIF(Employees[Employee Name],Employees[[#This Row],[Employee Name]])&gt;1</f>
        <v>0</v>
      </c>
    </row>
    <row r="594" spans="1:9" ht="30" hidden="1" customHeight="1" x14ac:dyDescent="0.3">
      <c r="A594" s="44" t="e">
        <f t="shared" si="9"/>
        <v>#VALUE!</v>
      </c>
      <c r="B594" s="8" t="str">
        <f>CONCATENATE(Employees[[#This Row],[Lastname]]," ",Employees[[#This Row],[Firstname]], " ",LEFT(Employees[[#This Row],[Middlename]],1),IF(ISBLANK(Employees[[#This Row],[Middlename]])," ","."))</f>
        <v>VERGARA ANACIETA M.</v>
      </c>
      <c r="C594" s="8" t="s">
        <v>725</v>
      </c>
      <c r="D594" s="8" t="s">
        <v>738</v>
      </c>
      <c r="E594" s="8" t="s">
        <v>84</v>
      </c>
      <c r="F594" s="8" t="s">
        <v>212</v>
      </c>
      <c r="G594" s="18" t="s">
        <v>2007</v>
      </c>
      <c r="H594" s="8" t="s">
        <v>213</v>
      </c>
      <c r="I594" s="8" t="b">
        <f>COUNTIF(Employees[Employee Name],Employees[[#This Row],[Employee Name]])&gt;1</f>
        <v>0</v>
      </c>
    </row>
    <row r="595" spans="1:9" ht="30" hidden="1" customHeight="1" x14ac:dyDescent="0.3">
      <c r="A595" s="44" t="e">
        <f t="shared" si="9"/>
        <v>#VALUE!</v>
      </c>
      <c r="B595" s="8" t="str">
        <f>CONCATENATE(Employees[[#This Row],[Lastname]]," ",Employees[[#This Row],[Firstname]], " ",LEFT(Employees[[#This Row],[Middlename]],1),IF(ISBLANK(Employees[[#This Row],[Middlename]])," ","."))</f>
        <v>VERGARA CATHERINE R.</v>
      </c>
      <c r="C595" s="8" t="s">
        <v>725</v>
      </c>
      <c r="D595" s="8" t="s">
        <v>1166</v>
      </c>
      <c r="E595" s="8" t="s">
        <v>332</v>
      </c>
      <c r="F595" s="8" t="s">
        <v>212</v>
      </c>
      <c r="G595" s="18" t="s">
        <v>2007</v>
      </c>
      <c r="H595" s="8" t="s">
        <v>213</v>
      </c>
      <c r="I595" s="8" t="b">
        <f>COUNTIF(Employees[Employee Name],Employees[[#This Row],[Employee Name]])&gt;1</f>
        <v>0</v>
      </c>
    </row>
    <row r="596" spans="1:9" ht="30" hidden="1" customHeight="1" x14ac:dyDescent="0.3">
      <c r="A596" s="44" t="e">
        <f t="shared" si="9"/>
        <v>#VALUE!</v>
      </c>
      <c r="B596" s="8" t="str">
        <f>CONCATENATE(Employees[[#This Row],[Lastname]]," ",Employees[[#This Row],[Firstname]], " ",LEFT(Employees[[#This Row],[Middlename]],1),IF(ISBLANK(Employees[[#This Row],[Middlename]])," ","."))</f>
        <v>VERGARA CIAN ASHLEEN J.</v>
      </c>
      <c r="C596" s="8" t="s">
        <v>725</v>
      </c>
      <c r="D596" s="8" t="s">
        <v>2176</v>
      </c>
      <c r="E596" s="8" t="s">
        <v>139</v>
      </c>
      <c r="F596" s="8" t="s">
        <v>1711</v>
      </c>
      <c r="G596" s="8"/>
      <c r="H596" s="8" t="s">
        <v>2070</v>
      </c>
      <c r="I596" s="8" t="b">
        <f>COUNTIF(Employees[Employee Name],Employees[[#This Row],[Employee Name]])&gt;1</f>
        <v>0</v>
      </c>
    </row>
    <row r="597" spans="1:9" ht="30" hidden="1" customHeight="1" x14ac:dyDescent="0.3">
      <c r="A597" s="44" t="e">
        <f t="shared" si="9"/>
        <v>#VALUE!</v>
      </c>
      <c r="B597" s="8" t="str">
        <f>CONCATENATE(Employees[[#This Row],[Lastname]]," ",Employees[[#This Row],[Firstname]], " ",LEFT(Employees[[#This Row],[Middlename]],1),IF(ISBLANK(Employees[[#This Row],[Middlename]])," ","."))</f>
        <v>VERGARA ESTELITA A.</v>
      </c>
      <c r="C597" s="8" t="s">
        <v>725</v>
      </c>
      <c r="D597" s="8" t="s">
        <v>423</v>
      </c>
      <c r="E597" s="8" t="s">
        <v>88</v>
      </c>
      <c r="F597" s="8" t="s">
        <v>1294</v>
      </c>
      <c r="G597" s="18" t="s">
        <v>1294</v>
      </c>
      <c r="H597" s="8" t="s">
        <v>97</v>
      </c>
      <c r="I597" s="8" t="b">
        <f>COUNTIF(Employees[Employee Name],Employees[[#This Row],[Employee Name]])&gt;1</f>
        <v>0</v>
      </c>
    </row>
    <row r="598" spans="1:9" ht="30" hidden="1" customHeight="1" x14ac:dyDescent="0.3">
      <c r="A598" s="44" t="e">
        <f t="shared" si="9"/>
        <v>#VALUE!</v>
      </c>
      <c r="B598" s="8" t="str">
        <f>CONCATENATE(Employees[[#This Row],[Lastname]]," ",Employees[[#This Row],[Firstname]], " ",LEFT(Employees[[#This Row],[Middlename]],1),IF(ISBLANK(Employees[[#This Row],[Middlename]])," ","."))</f>
        <v>VERGARA TERESITA J.</v>
      </c>
      <c r="C598" s="8" t="s">
        <v>725</v>
      </c>
      <c r="D598" s="8" t="s">
        <v>427</v>
      </c>
      <c r="E598" s="8" t="s">
        <v>139</v>
      </c>
      <c r="F598" s="8" t="s">
        <v>120</v>
      </c>
      <c r="G598" s="18" t="s">
        <v>2007</v>
      </c>
      <c r="H598" s="8" t="s">
        <v>97</v>
      </c>
      <c r="I598" s="8" t="b">
        <f>COUNTIF(Employees[Employee Name],Employees[[#This Row],[Employee Name]])&gt;1</f>
        <v>0</v>
      </c>
    </row>
    <row r="599" spans="1:9" ht="30" hidden="1" customHeight="1" x14ac:dyDescent="0.3">
      <c r="A599" s="44" t="e">
        <f t="shared" si="9"/>
        <v>#VALUE!</v>
      </c>
      <c r="B599" s="8" t="str">
        <f>CONCATENATE(Employees[[#This Row],[Lastname]]," ",Employees[[#This Row],[Firstname]], " ",LEFT(Employees[[#This Row],[Middlename]],1),IF(ISBLANK(Employees[[#This Row],[Middlename]])," ","."))</f>
        <v>VIDA CHARMAINE R.</v>
      </c>
      <c r="C599" s="8" t="s">
        <v>1087</v>
      </c>
      <c r="D599" s="8" t="s">
        <v>1088</v>
      </c>
      <c r="E599" s="8" t="s">
        <v>1089</v>
      </c>
      <c r="F599" s="8" t="s">
        <v>125</v>
      </c>
      <c r="G599" s="18" t="s">
        <v>2007</v>
      </c>
      <c r="H599" s="8" t="s">
        <v>126</v>
      </c>
      <c r="I599" s="8" t="b">
        <f>COUNTIF(Employees[Employee Name],Employees[[#This Row],[Employee Name]])&gt;1</f>
        <v>0</v>
      </c>
    </row>
    <row r="600" spans="1:9" ht="30" hidden="1" customHeight="1" x14ac:dyDescent="0.3">
      <c r="A600" s="44" t="e">
        <f t="shared" si="9"/>
        <v>#VALUE!</v>
      </c>
      <c r="B600" s="8" t="str">
        <f>CONCATENATE(Employees[[#This Row],[Lastname]]," ",Employees[[#This Row],[Firstname]], " ",LEFT(Employees[[#This Row],[Middlename]],1),IF(ISBLANK(Employees[[#This Row],[Middlename]])," ","."))</f>
        <v>VIDALLO WINNIE R.</v>
      </c>
      <c r="C600" s="8" t="s">
        <v>411</v>
      </c>
      <c r="D600" s="8" t="s">
        <v>412</v>
      </c>
      <c r="E600" s="8" t="s">
        <v>332</v>
      </c>
      <c r="F600" s="8" t="s">
        <v>392</v>
      </c>
      <c r="G600" s="8" t="s">
        <v>2007</v>
      </c>
      <c r="H600" s="8" t="s">
        <v>103</v>
      </c>
      <c r="I600" s="8" t="b">
        <f>COUNTIF(Employees[Employee Name],Employees[[#This Row],[Employee Name]])&gt;1</f>
        <v>0</v>
      </c>
    </row>
    <row r="601" spans="1:9" ht="30" hidden="1" customHeight="1" x14ac:dyDescent="0.3">
      <c r="A601" s="44" t="e">
        <f t="shared" si="9"/>
        <v>#VALUE!</v>
      </c>
      <c r="B601" s="8" t="str">
        <f>CONCATENATE(Employees[[#This Row],[Lastname]]," ",Employees[[#This Row],[Firstname]], " ",LEFT(Employees[[#This Row],[Middlename]],1),IF(ISBLANK(Employees[[#This Row],[Middlename]])," ","."))</f>
        <v>VIDAMO ROXANNE D.</v>
      </c>
      <c r="C601" s="8" t="s">
        <v>864</v>
      </c>
      <c r="D601" s="8" t="s">
        <v>1697</v>
      </c>
      <c r="E601" s="8" t="s">
        <v>119</v>
      </c>
      <c r="F601" s="8" t="s">
        <v>1718</v>
      </c>
      <c r="G601" s="8" t="s">
        <v>1711</v>
      </c>
      <c r="H601" s="8" t="s">
        <v>1709</v>
      </c>
      <c r="I601" s="8" t="b">
        <f>COUNTIF(Employees[Employee Name],Employees[[#This Row],[Employee Name]])&gt;1</f>
        <v>0</v>
      </c>
    </row>
    <row r="602" spans="1:9" ht="30" hidden="1" customHeight="1" x14ac:dyDescent="0.3">
      <c r="A602" s="44" t="e">
        <f t="shared" si="9"/>
        <v>#VALUE!</v>
      </c>
      <c r="B602" s="8" t="str">
        <f>CONCATENATE(Employees[[#This Row],[Lastname]]," ",Employees[[#This Row],[Firstname]], " ",LEFT(Employees[[#This Row],[Middlename]],1),IF(ISBLANK(Employees[[#This Row],[Middlename]])," ","."))</f>
        <v>VILLANUEVA AVERRYLE NICOLE V.</v>
      </c>
      <c r="C602" s="8" t="s">
        <v>347</v>
      </c>
      <c r="D602" s="8" t="s">
        <v>1698</v>
      </c>
      <c r="E602" s="8" t="s">
        <v>1699</v>
      </c>
      <c r="F602" s="8" t="s">
        <v>1711</v>
      </c>
      <c r="G602" s="18" t="s">
        <v>1711</v>
      </c>
      <c r="H602" s="8" t="s">
        <v>135</v>
      </c>
      <c r="I602" s="8" t="b">
        <f>COUNTIF(Employees[Employee Name],Employees[[#This Row],[Employee Name]])&gt;1</f>
        <v>0</v>
      </c>
    </row>
    <row r="603" spans="1:9" ht="30" hidden="1" customHeight="1" x14ac:dyDescent="0.3">
      <c r="A603" s="44" t="e">
        <f t="shared" si="9"/>
        <v>#VALUE!</v>
      </c>
      <c r="B603" s="8" t="str">
        <f>CONCATENATE(Employees[[#This Row],[Lastname]]," ",Employees[[#This Row],[Firstname]], " ",LEFT(Employees[[#This Row],[Middlename]],1),IF(ISBLANK(Employees[[#This Row],[Middlename]])," ","."))</f>
        <v>VILLANUEVA CHRISTIANNE FAYE A.</v>
      </c>
      <c r="C603" s="18" t="s">
        <v>347</v>
      </c>
      <c r="D603" s="18" t="s">
        <v>2145</v>
      </c>
      <c r="E603" s="18" t="s">
        <v>88</v>
      </c>
      <c r="F603" s="18" t="s">
        <v>273</v>
      </c>
      <c r="G603" s="8"/>
      <c r="H603" s="18" t="s">
        <v>272</v>
      </c>
      <c r="I603" s="8" t="b">
        <f>COUNTIF(Employees[Employee Name],Employees[[#This Row],[Employee Name]])&gt;1</f>
        <v>0</v>
      </c>
    </row>
    <row r="604" spans="1:9" ht="30" hidden="1" customHeight="1" x14ac:dyDescent="0.3">
      <c r="A604" s="44" t="e">
        <f t="shared" si="9"/>
        <v>#VALUE!</v>
      </c>
      <c r="B604" s="8" t="str">
        <f>CONCATENATE(Employees[[#This Row],[Lastname]]," ",Employees[[#This Row],[Firstname]], " ",LEFT(Employees[[#This Row],[Middlename]],1),IF(ISBLANK(Employees[[#This Row],[Middlename]])," ","."))</f>
        <v>VILLANUEVA DAVE RONILLO V.</v>
      </c>
      <c r="C604" s="8" t="s">
        <v>347</v>
      </c>
      <c r="D604" s="8" t="s">
        <v>1700</v>
      </c>
      <c r="E604" s="8" t="s">
        <v>725</v>
      </c>
      <c r="F604" s="8" t="s">
        <v>1294</v>
      </c>
      <c r="G604" s="18" t="s">
        <v>1294</v>
      </c>
      <c r="H604" s="8" t="s">
        <v>272</v>
      </c>
      <c r="I604" s="8" t="b">
        <f>COUNTIF(Employees[Employee Name],Employees[[#This Row],[Employee Name]])&gt;1</f>
        <v>0</v>
      </c>
    </row>
    <row r="605" spans="1:9" ht="30" hidden="1" customHeight="1" x14ac:dyDescent="0.3">
      <c r="A605" s="44" t="e">
        <f t="shared" si="9"/>
        <v>#VALUE!</v>
      </c>
      <c r="B605" s="8" t="str">
        <f>CONCATENATE(Employees[[#This Row],[Lastname]]," ",Employees[[#This Row],[Firstname]], " ",LEFT(Employees[[#This Row],[Middlename]],1),IF(ISBLANK(Employees[[#This Row],[Middlename]])," ","."))</f>
        <v>VILLANUEVA ISMAEL D.</v>
      </c>
      <c r="C605" s="8" t="s">
        <v>347</v>
      </c>
      <c r="D605" s="8" t="s">
        <v>1701</v>
      </c>
      <c r="E605" s="8" t="s">
        <v>119</v>
      </c>
      <c r="F605" s="8" t="s">
        <v>1294</v>
      </c>
      <c r="G605" s="18" t="s">
        <v>1294</v>
      </c>
      <c r="H605" s="8" t="s">
        <v>135</v>
      </c>
      <c r="I605" s="8" t="b">
        <f>COUNTIF(Employees[Employee Name],Employees[[#This Row],[Employee Name]])&gt;1</f>
        <v>0</v>
      </c>
    </row>
    <row r="606" spans="1:9" ht="30" hidden="1" customHeight="1" x14ac:dyDescent="0.3">
      <c r="A606" s="44" t="e">
        <f t="shared" si="9"/>
        <v>#VALUE!</v>
      </c>
      <c r="B606" s="8" t="str">
        <f>CONCATENATE(Employees[[#This Row],[Lastname]]," ",Employees[[#This Row],[Firstname]], " ",LEFT(Employees[[#This Row],[Middlename]],1),IF(ISBLANK(Employees[[#This Row],[Middlename]])," ","."))</f>
        <v>VILLANUEVA MARELYN A.</v>
      </c>
      <c r="C606" s="18" t="s">
        <v>347</v>
      </c>
      <c r="D606" s="18" t="s">
        <v>2111</v>
      </c>
      <c r="E606" s="18" t="s">
        <v>1355</v>
      </c>
      <c r="F606" s="18" t="s">
        <v>1294</v>
      </c>
      <c r="G606" s="18"/>
      <c r="H606" s="18" t="s">
        <v>2112</v>
      </c>
      <c r="I606" s="8" t="b">
        <f>COUNTIF(Employees[Employee Name],Employees[[#This Row],[Employee Name]])&gt;1</f>
        <v>0</v>
      </c>
    </row>
    <row r="607" spans="1:9" ht="30" hidden="1" customHeight="1" x14ac:dyDescent="0.3">
      <c r="A607" s="44" t="e">
        <f t="shared" si="9"/>
        <v>#VALUE!</v>
      </c>
      <c r="B607" s="8" t="str">
        <f>CONCATENATE(Employees[[#This Row],[Lastname]]," ",Employees[[#This Row],[Firstname]], " ",LEFT(Employees[[#This Row],[Middlename]],1),IF(ISBLANK(Employees[[#This Row],[Middlename]])," ","."))</f>
        <v>VILLANUEVA MARILYN L.</v>
      </c>
      <c r="C607" s="8" t="s">
        <v>347</v>
      </c>
      <c r="D607" s="8" t="s">
        <v>756</v>
      </c>
      <c r="E607" s="8" t="s">
        <v>228</v>
      </c>
      <c r="F607" s="8" t="s">
        <v>1294</v>
      </c>
      <c r="G607" s="18" t="s">
        <v>1294</v>
      </c>
      <c r="H607" s="8" t="s">
        <v>1712</v>
      </c>
      <c r="I607" s="8" t="b">
        <f>COUNTIF(Employees[Employee Name],Employees[[#This Row],[Employee Name]])&gt;1</f>
        <v>0</v>
      </c>
    </row>
    <row r="608" spans="1:9" ht="30" hidden="1" customHeight="1" x14ac:dyDescent="0.3">
      <c r="A608" s="44" t="e">
        <f t="shared" si="9"/>
        <v>#VALUE!</v>
      </c>
      <c r="B608" s="8" t="str">
        <f>CONCATENATE(Employees[[#This Row],[Lastname]]," ",Employees[[#This Row],[Firstname]], " ",LEFT(Employees[[#This Row],[Middlename]],1),IF(ISBLANK(Employees[[#This Row],[Middlename]])," ","."))</f>
        <v>VILLANUEVA MARIO A.</v>
      </c>
      <c r="C608" s="8" t="s">
        <v>347</v>
      </c>
      <c r="D608" s="8" t="s">
        <v>598</v>
      </c>
      <c r="E608" s="8" t="s">
        <v>221</v>
      </c>
      <c r="F608" s="18" t="s">
        <v>125</v>
      </c>
      <c r="G608" s="18" t="s">
        <v>2007</v>
      </c>
      <c r="H608" s="8" t="s">
        <v>1108</v>
      </c>
      <c r="I608" s="8" t="b">
        <f>COUNTIF(Employees[Employee Name],Employees[[#This Row],[Employee Name]])&gt;1</f>
        <v>0</v>
      </c>
    </row>
    <row r="609" spans="1:9" ht="30" hidden="1" customHeight="1" x14ac:dyDescent="0.3">
      <c r="A609" s="44" t="e">
        <f t="shared" si="9"/>
        <v>#VALUE!</v>
      </c>
      <c r="B609" s="8" t="str">
        <f>CONCATENATE(Employees[[#This Row],[Lastname]]," ",Employees[[#This Row],[Firstname]], " ",LEFT(Employees[[#This Row],[Middlename]],1),IF(ISBLANK(Employees[[#This Row],[Middlename]])," ","."))</f>
        <v>VILLANUEVA PABLO B.</v>
      </c>
      <c r="C609" s="8" t="s">
        <v>347</v>
      </c>
      <c r="D609" s="8" t="s">
        <v>348</v>
      </c>
      <c r="E609" s="8" t="s">
        <v>145</v>
      </c>
      <c r="F609" s="8" t="s">
        <v>198</v>
      </c>
      <c r="G609" s="18" t="s">
        <v>2007</v>
      </c>
      <c r="H609" s="8" t="s">
        <v>199</v>
      </c>
      <c r="I609" s="8" t="b">
        <f>COUNTIF(Employees[Employee Name],Employees[[#This Row],[Employee Name]])&gt;1</f>
        <v>0</v>
      </c>
    </row>
    <row r="610" spans="1:9" ht="30" hidden="1" customHeight="1" x14ac:dyDescent="0.3">
      <c r="A610" s="44" t="e">
        <f t="shared" si="9"/>
        <v>#VALUE!</v>
      </c>
      <c r="B610" s="8" t="str">
        <f>CONCATENATE(Employees[[#This Row],[Lastname]]," ",Employees[[#This Row],[Firstname]], " ",LEFT(Employees[[#This Row],[Middlename]],1),IF(ISBLANK(Employees[[#This Row],[Middlename]])," ","."))</f>
        <v>VILLANUEVA RICHELLE A.</v>
      </c>
      <c r="C610" s="8" t="s">
        <v>347</v>
      </c>
      <c r="D610" s="8" t="s">
        <v>1702</v>
      </c>
      <c r="E610" s="8" t="s">
        <v>665</v>
      </c>
      <c r="F610" s="8" t="s">
        <v>1294</v>
      </c>
      <c r="G610" s="18" t="s">
        <v>1294</v>
      </c>
      <c r="H610" s="8" t="s">
        <v>1712</v>
      </c>
      <c r="I610" s="8" t="b">
        <f>COUNTIF(Employees[Employee Name],Employees[[#This Row],[Employee Name]])&gt;1</f>
        <v>0</v>
      </c>
    </row>
    <row r="611" spans="1:9" ht="30" hidden="1" customHeight="1" x14ac:dyDescent="0.3">
      <c r="A611" s="44" t="e">
        <f t="shared" si="9"/>
        <v>#VALUE!</v>
      </c>
      <c r="B611" s="8" t="str">
        <f>CONCATENATE(Employees[[#This Row],[Lastname]]," ",Employees[[#This Row],[Firstname]], " ",LEFT(Employees[[#This Row],[Middlename]],1),IF(ISBLANK(Employees[[#This Row],[Middlename]])," ","."))</f>
        <v>VILLAPANDO JENITA M.</v>
      </c>
      <c r="C611" s="8" t="s">
        <v>1273</v>
      </c>
      <c r="D611" s="8" t="s">
        <v>1274</v>
      </c>
      <c r="E611" s="8" t="s">
        <v>691</v>
      </c>
      <c r="F611" s="8" t="s">
        <v>1275</v>
      </c>
      <c r="G611" s="8" t="s">
        <v>2007</v>
      </c>
      <c r="H611" s="8" t="s">
        <v>97</v>
      </c>
      <c r="I611" s="8" t="b">
        <f>COUNTIF(Employees[Employee Name],Employees[[#This Row],[Employee Name]])&gt;1</f>
        <v>0</v>
      </c>
    </row>
    <row r="612" spans="1:9" ht="30" hidden="1" customHeight="1" x14ac:dyDescent="0.3">
      <c r="A612" s="44" t="e">
        <f t="shared" si="9"/>
        <v>#VALUE!</v>
      </c>
      <c r="B612" s="8" t="str">
        <f>CONCATENATE(Employees[[#This Row],[Lastname]]," ",Employees[[#This Row],[Firstname]], " ",LEFT(Employees[[#This Row],[Middlename]],1),IF(ISBLANK(Employees[[#This Row],[Middlename]])," ","."))</f>
        <v xml:space="preserve">VILLARDO REY  </v>
      </c>
      <c r="C612" s="8" t="s">
        <v>1703</v>
      </c>
      <c r="D612" s="8" t="s">
        <v>1704</v>
      </c>
      <c r="E612" s="8"/>
      <c r="F612" s="8" t="s">
        <v>1294</v>
      </c>
      <c r="G612" s="18" t="s">
        <v>1294</v>
      </c>
      <c r="H612" s="8" t="s">
        <v>209</v>
      </c>
      <c r="I612" s="8" t="b">
        <f>COUNTIF(Employees[Employee Name],Employees[[#This Row],[Employee Name]])&gt;1</f>
        <v>0</v>
      </c>
    </row>
    <row r="613" spans="1:9" ht="30" hidden="1" customHeight="1" x14ac:dyDescent="0.3">
      <c r="A613" s="44" t="e">
        <f t="shared" si="9"/>
        <v>#VALUE!</v>
      </c>
      <c r="B613" s="8" t="str">
        <f>CONCATENATE(Employees[[#This Row],[Lastname]]," ",Employees[[#This Row],[Firstname]], " ",LEFT(Employees[[#This Row],[Middlename]],1),IF(ISBLANK(Employees[[#This Row],[Middlename]])," ","."))</f>
        <v>VILLAVIRAY MA. CANDELARIA D.</v>
      </c>
      <c r="C613" s="8" t="s">
        <v>679</v>
      </c>
      <c r="D613" s="8" t="s">
        <v>680</v>
      </c>
      <c r="E613" s="8" t="s">
        <v>119</v>
      </c>
      <c r="F613" s="8" t="s">
        <v>681</v>
      </c>
      <c r="G613" s="8" t="s">
        <v>2007</v>
      </c>
      <c r="H613" s="8" t="s">
        <v>199</v>
      </c>
      <c r="I613" s="8" t="b">
        <f>COUNTIF(Employees[Employee Name],Employees[[#This Row],[Employee Name]])&gt;1</f>
        <v>0</v>
      </c>
    </row>
    <row r="614" spans="1:9" ht="30" hidden="1" customHeight="1" x14ac:dyDescent="0.3">
      <c r="A614" s="44" t="e">
        <f t="shared" si="9"/>
        <v>#VALUE!</v>
      </c>
      <c r="B614" s="8" t="str">
        <f>CONCATENATE(Employees[[#This Row],[Lastname]]," ",Employees[[#This Row],[Firstname]], " ",LEFT(Employees[[#This Row],[Middlename]],1),IF(ISBLANK(Employees[[#This Row],[Middlename]])," ","."))</f>
        <v>VILLAVIRAY MAR CLYDE D.</v>
      </c>
      <c r="C614" s="8" t="s">
        <v>679</v>
      </c>
      <c r="D614" s="8" t="s">
        <v>686</v>
      </c>
      <c r="E614" s="8" t="s">
        <v>119</v>
      </c>
      <c r="F614" s="8" t="s">
        <v>687</v>
      </c>
      <c r="G614" s="8" t="s">
        <v>2007</v>
      </c>
      <c r="H614" s="8" t="s">
        <v>135</v>
      </c>
      <c r="I614" s="8" t="b">
        <f>COUNTIF(Employees[Employee Name],Employees[[#This Row],[Employee Name]])&gt;1</f>
        <v>0</v>
      </c>
    </row>
    <row r="615" spans="1:9" ht="30" hidden="1" customHeight="1" x14ac:dyDescent="0.3">
      <c r="A615" s="44" t="e">
        <f t="shared" si="9"/>
        <v>#VALUE!</v>
      </c>
      <c r="B615" s="8" t="str">
        <f>CONCATENATE(Employees[[#This Row],[Lastname]]," ",Employees[[#This Row],[Firstname]], " ",LEFT(Employees[[#This Row],[Middlename]],1),IF(ISBLANK(Employees[[#This Row],[Middlename]])," ","."))</f>
        <v>ZAFRA CHEYSSER A.</v>
      </c>
      <c r="C615" s="8" t="s">
        <v>1705</v>
      </c>
      <c r="D615" s="8" t="s">
        <v>1706</v>
      </c>
      <c r="E615" s="8" t="s">
        <v>1707</v>
      </c>
      <c r="F615" s="8" t="s">
        <v>1294</v>
      </c>
      <c r="G615" s="18" t="s">
        <v>1294</v>
      </c>
      <c r="H615" s="8" t="s">
        <v>1293</v>
      </c>
      <c r="I615" s="8" t="b">
        <f>COUNTIF(Employees[Employee Name],Employees[[#This Row],[Employee Name]])&gt;1</f>
        <v>0</v>
      </c>
    </row>
    <row r="616" spans="1:9" ht="30" hidden="1" customHeight="1" x14ac:dyDescent="0.3">
      <c r="A616" s="44" t="e">
        <f t="shared" si="9"/>
        <v>#VALUE!</v>
      </c>
      <c r="B616" s="8" t="str">
        <f>CONCATENATE(Employees[[#This Row],[Lastname]]," ",Employees[[#This Row],[Firstname]], " ",LEFT(Employees[[#This Row],[Middlename]],1),IF(ISBLANK(Employees[[#This Row],[Middlename]])," ","."))</f>
        <v>ZAFRA REYNANTE B.</v>
      </c>
      <c r="C616" s="8" t="s">
        <v>1705</v>
      </c>
      <c r="D616" s="8" t="s">
        <v>1708</v>
      </c>
      <c r="E616" s="8" t="s">
        <v>145</v>
      </c>
      <c r="F616" s="8" t="s">
        <v>1294</v>
      </c>
      <c r="G616" s="18" t="s">
        <v>1294</v>
      </c>
      <c r="H616" s="8" t="s">
        <v>1712</v>
      </c>
      <c r="I616" s="8" t="b">
        <f>COUNTIF(Employees[Employee Name],Employees[[#This Row],[Employee Name]])&gt;1</f>
        <v>0</v>
      </c>
    </row>
    <row r="617" spans="1:9" ht="30" hidden="1" customHeight="1" x14ac:dyDescent="0.3">
      <c r="A617" s="44" t="e">
        <f t="shared" si="9"/>
        <v>#VALUE!</v>
      </c>
      <c r="B617" s="8" t="str">
        <f>CONCATENATE(Employees[[#This Row],[Lastname]]," ",Employees[[#This Row],[Firstname]], " ",LEFT(Employees[[#This Row],[Middlename]],1),IF(ISBLANK(Employees[[#This Row],[Middlename]])," ","."))</f>
        <v>ZALDIVIA MIRIAM F.</v>
      </c>
      <c r="C617" s="8" t="s">
        <v>1071</v>
      </c>
      <c r="D617" s="8" t="s">
        <v>1072</v>
      </c>
      <c r="E617" s="8" t="s">
        <v>432</v>
      </c>
      <c r="F617" s="8" t="s">
        <v>125</v>
      </c>
      <c r="G617" s="18" t="s">
        <v>2007</v>
      </c>
      <c r="H617" s="8" t="s">
        <v>156</v>
      </c>
      <c r="I617" s="8" t="b">
        <f>COUNTIF(Employees[Employee Name],Employees[[#This Row],[Employee Name]])&gt;1</f>
        <v>0</v>
      </c>
    </row>
  </sheetData>
  <sheetProtection formatColumns="0" selectLockedCells="1" selectUnlockedCells="1"/>
  <phoneticPr fontId="29" type="noConversion"/>
  <conditionalFormatting sqref="A4:I617">
    <cfRule type="expression" dxfId="28" priority="1">
      <formula>$I4=TRUE</formula>
    </cfRule>
  </conditionalFormatting>
  <dataValidations xWindow="189" yWindow="482" count="1">
    <dataValidation allowBlank="1" showInputMessage="1" showErrorMessage="1" prompt="Employee names are in this column under this heading" sqref="F12 F13:G617 B3:E617 F3:G11" xr:uid="{00000000-0002-0000-0300-000000000000}"/>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topLeftCell="A7" workbookViewId="0">
      <selection activeCell="B17" sqref="B17"/>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1107</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2051</v>
      </c>
    </row>
    <row r="15" spans="2:3" ht="30" customHeight="1" x14ac:dyDescent="0.3">
      <c r="B15" s="10">
        <v>44925</v>
      </c>
      <c r="C15" s="8"/>
    </row>
    <row r="16" spans="2:3" ht="30" customHeight="1" x14ac:dyDescent="0.3">
      <c r="B16" s="10">
        <v>45047</v>
      </c>
      <c r="C16" s="8" t="s">
        <v>2195</v>
      </c>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3:I454"/>
  <sheetViews>
    <sheetView showGridLines="0" workbookViewId="0">
      <selection activeCell="D10" sqref="D10"/>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3" spans="1:9" ht="23.4" x14ac:dyDescent="0.3">
      <c r="B3" s="37" t="s">
        <v>961</v>
      </c>
      <c r="C3" s="40" t="s">
        <v>1262</v>
      </c>
    </row>
    <row r="5" spans="1:9" x14ac:dyDescent="0.3">
      <c r="A5" s="27" t="s">
        <v>946</v>
      </c>
      <c r="B5" s="27" t="s">
        <v>940</v>
      </c>
      <c r="C5" s="25" t="s">
        <v>85</v>
      </c>
      <c r="D5" s="27" t="s">
        <v>941</v>
      </c>
      <c r="E5" s="27" t="s">
        <v>942</v>
      </c>
      <c r="F5" s="27" t="s">
        <v>943</v>
      </c>
      <c r="G5" s="27" t="s">
        <v>944</v>
      </c>
      <c r="H5" s="27" t="s">
        <v>945</v>
      </c>
      <c r="I5" s="27" t="s">
        <v>962</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Employees'!B11),"",'List of Employees'!B11)</f>
        <v>AGUIDO RAFAEL V.</v>
      </c>
      <c r="C8" s="25" t="str">
        <f>VLOOKUP(Table3[[#This Row],[EMPLOYEE NAME]],Employees[[Employee Name]:[Office]],6)</f>
        <v>REGULAR</v>
      </c>
      <c r="I8" s="27">
        <f>SUM(Table3[[#This Row],['# SICK LEAVE]:['#OTHERS]])</f>
        <v>0</v>
      </c>
    </row>
    <row r="9" spans="1:9" ht="29.4" customHeight="1" x14ac:dyDescent="0.3">
      <c r="A9">
        <f t="shared" si="0"/>
        <v>4</v>
      </c>
      <c r="B9" t="str">
        <f>IF(ISBLANK('List of Employees'!B13),"",'List of Employees'!B13)</f>
        <v xml:space="preserve">ALBARRACIN ROLAND  </v>
      </c>
      <c r="C9" s="25" t="str">
        <f>VLOOKUP(Table3[[#This Row],[EMPLOYEE NAME]],Employees[[Employee Name]:[Office]],6)</f>
        <v>CASUAL</v>
      </c>
      <c r="I9" s="27">
        <f>SUM(Table3[[#This Row],['# SICK LEAVE]:['#OTHERS]])</f>
        <v>0</v>
      </c>
    </row>
    <row r="10" spans="1:9" ht="29.4" customHeight="1" x14ac:dyDescent="0.3">
      <c r="A10">
        <f t="shared" si="0"/>
        <v>5</v>
      </c>
      <c r="B10" t="str">
        <f>IF(ISBLANK('List of Employees'!B15),"",'List of Employees'!B15)</f>
        <v>ALCANTARA RIZALINA B.</v>
      </c>
      <c r="C10" s="25" t="str">
        <f>VLOOKUP(Table3[[#This Row],[EMPLOYEE NAME]],Employees[[Employee Name]:[Office]],6)</f>
        <v>REGULAR</v>
      </c>
      <c r="I10" s="27">
        <f>SUM(Table3[[#This Row],['# SICK LEAVE]:['#OTHERS]])</f>
        <v>0</v>
      </c>
    </row>
    <row r="11" spans="1:9" ht="29.4" customHeight="1" x14ac:dyDescent="0.3">
      <c r="A11">
        <f t="shared" si="0"/>
        <v>6</v>
      </c>
      <c r="B11" t="str">
        <f>IF(ISBLANK('List of Employees'!B17),"",'List of Employees'!B17)</f>
        <v>ALCAZAR AIREEN B.</v>
      </c>
      <c r="C11" s="25">
        <f>VLOOKUP(Table3[[#This Row],[EMPLOYEE NAME]],Employees[[Employee Name]:[Office]],6)</f>
        <v>0</v>
      </c>
      <c r="I11" s="27">
        <f>SUM(Table3[[#This Row],['# SICK LEAVE]:['#OTHERS]])</f>
        <v>0</v>
      </c>
    </row>
    <row r="12" spans="1:9" ht="29.4" customHeight="1" x14ac:dyDescent="0.3">
      <c r="A12">
        <f t="shared" si="0"/>
        <v>7</v>
      </c>
      <c r="B12" t="str">
        <f>IF(ISBLANK('List of Employees'!B18),"",'List of Employees'!B18)</f>
        <v>ALCAZAR ZENAIDA S.</v>
      </c>
      <c r="C12" s="25" t="str">
        <f>VLOOKUP(Table3[[#This Row],[EMPLOYEE NAME]],Employees[[Employee Name]:[Office]],6)</f>
        <v>REGULAR</v>
      </c>
      <c r="I12" s="27">
        <f>SUM(Table3[[#This Row],['# SICK LEAVE]:['#OTHERS]])</f>
        <v>0</v>
      </c>
    </row>
    <row r="13" spans="1:9" ht="29.4" customHeight="1" x14ac:dyDescent="0.3">
      <c r="A13">
        <f t="shared" si="0"/>
        <v>8</v>
      </c>
      <c r="B13" t="str">
        <f>IF(ISBLANK('List of Employees'!B19),"",'List of Employees'!B19)</f>
        <v>ALEGA ESTELITA M.</v>
      </c>
      <c r="C13" s="25" t="str">
        <f>VLOOKUP(Table3[[#This Row],[EMPLOYEE NAME]],Employees[[Employee Name]:[Office]],6)</f>
        <v>REGULAR</v>
      </c>
      <c r="I13" s="27">
        <f>SUM(Table3[[#This Row],['# SICK LEAVE]:['#OTHERS]])</f>
        <v>0</v>
      </c>
    </row>
    <row r="14" spans="1:9" ht="29.4" customHeight="1" x14ac:dyDescent="0.3">
      <c r="A14">
        <f t="shared" si="0"/>
        <v>9</v>
      </c>
      <c r="B14" t="str">
        <f>IF(ISBLANK('List of Employees'!B20),"",'List of Employees'!B20)</f>
        <v>ALEGRE VIVENCIO A.</v>
      </c>
      <c r="C14" s="25" t="str">
        <f>VLOOKUP(Table3[[#This Row],[EMPLOYEE NAME]],Employees[[Employee Name]:[Office]],6)</f>
        <v>REGULAR</v>
      </c>
      <c r="I14" s="27">
        <f>SUM(Table3[[#This Row],['# SICK LEAVE]:['#OTHERS]])</f>
        <v>0</v>
      </c>
    </row>
    <row r="15" spans="1:9" ht="29.4" customHeight="1" x14ac:dyDescent="0.3">
      <c r="A15">
        <f t="shared" si="0"/>
        <v>10</v>
      </c>
      <c r="B15" t="str">
        <f>IF(ISBLANK('List of Employees'!B21),"",'List of Employees'!B21)</f>
        <v>ALERA JEFFREY B.</v>
      </c>
      <c r="C15" s="25" t="str">
        <f>VLOOKUP(Table3[[#This Row],[EMPLOYEE NAME]],Employees[[Employee Name]:[Office]],6)</f>
        <v>JOBCON</v>
      </c>
      <c r="I15" s="27">
        <f>SUM(Table3[[#This Row],['# SICK LEAVE]:['#OTHERS]])</f>
        <v>0</v>
      </c>
    </row>
    <row r="16" spans="1:9" ht="29.4" customHeight="1" x14ac:dyDescent="0.3">
      <c r="A16">
        <f t="shared" si="0"/>
        <v>11</v>
      </c>
      <c r="B16" t="str">
        <f>IF(ISBLANK('List of Employees'!B22),"",'List of Employees'!B22)</f>
        <v>ALFEREZ JOSEPHINE R.</v>
      </c>
      <c r="C16" s="25" t="str">
        <f>VLOOKUP(Table3[[#This Row],[EMPLOYEE NAME]],Employees[[Employee Name]:[Office]],6)</f>
        <v>REGULAR</v>
      </c>
      <c r="I16" s="27">
        <f>SUM(Table3[[#This Row],['# SICK LEAVE]:['#OTHERS]])</f>
        <v>0</v>
      </c>
    </row>
    <row r="17" spans="1:9" ht="29.4" customHeight="1" x14ac:dyDescent="0.3">
      <c r="A17">
        <f t="shared" si="0"/>
        <v>12</v>
      </c>
      <c r="B17" t="str">
        <f>IF(ISBLANK('List of Employees'!B23),"",'List of Employees'!B23)</f>
        <v>ALMAREZ MELENCIO M.</v>
      </c>
      <c r="C17" s="25" t="str">
        <f>VLOOKUP(Table3[[#This Row],[EMPLOYEE NAME]],Employees[[Employee Name]:[Office]],6)</f>
        <v>CASUAL</v>
      </c>
      <c r="I17" s="27">
        <f>SUM(Table3[[#This Row],['# SICK LEAVE]:['#OTHERS]])</f>
        <v>0</v>
      </c>
    </row>
    <row r="18" spans="1:9" ht="29.4" customHeight="1" x14ac:dyDescent="0.3">
      <c r="A18">
        <f t="shared" si="0"/>
        <v>13</v>
      </c>
      <c r="B18" t="str">
        <f>IF(ISBLANK('List of Employees'!B24),"",'List of Employees'!B24)</f>
        <v>ALVAREZ GRACITA S.</v>
      </c>
      <c r="C18" s="25" t="str">
        <f>VLOOKUP(Table3[[#This Row],[EMPLOYEE NAME]],Employees[[Employee Name]:[Office]],6)</f>
        <v>REGULAR</v>
      </c>
      <c r="I18" s="27">
        <f>SUM(Table3[[#This Row],['# SICK LEAVE]:['#OTHERS]])</f>
        <v>0</v>
      </c>
    </row>
    <row r="19" spans="1:9" ht="29.4" customHeight="1" x14ac:dyDescent="0.3">
      <c r="A19">
        <f t="shared" si="0"/>
        <v>14</v>
      </c>
      <c r="B19" t="str">
        <f>IF(ISBLANK('List of Employees'!B25),"",'List of Employees'!B25)</f>
        <v>AMBAT JAIME L.</v>
      </c>
      <c r="C19" s="25" t="str">
        <f>VLOOKUP(Table3[[#This Row],[EMPLOYEE NAME]],Employees[[Employee Name]:[Office]],6)</f>
        <v>CASUAL</v>
      </c>
      <c r="I19" s="27">
        <f>SUM(Table3[[#This Row],['# SICK LEAVE]:['#OTHERS]])</f>
        <v>0</v>
      </c>
    </row>
    <row r="20" spans="1:9" ht="29.4" customHeight="1" x14ac:dyDescent="0.3">
      <c r="A20">
        <f t="shared" si="0"/>
        <v>15</v>
      </c>
      <c r="B20" t="str">
        <f>IF(ISBLANK('List of Employees'!B26),"",'List of Employees'!B26)</f>
        <v>AMBAT MARILOU M.</v>
      </c>
      <c r="C20" s="25" t="str">
        <f>VLOOKUP(Table3[[#This Row],[EMPLOYEE NAME]],Employees[[Employee Name]:[Office]],6)</f>
        <v>REGULAR</v>
      </c>
      <c r="I20" s="27">
        <f>SUM(Table3[[#This Row],['# SICK LEAVE]:['#OTHERS]])</f>
        <v>0</v>
      </c>
    </row>
    <row r="21" spans="1:9" ht="29.4" customHeight="1" x14ac:dyDescent="0.3">
      <c r="A21">
        <f t="shared" si="0"/>
        <v>16</v>
      </c>
      <c r="B21" t="str">
        <f>IF(ISBLANK('List of Employees'!B27),"",'List of Employees'!B27)</f>
        <v>AMBION DORINDA A.</v>
      </c>
      <c r="C21" s="25" t="str">
        <f>VLOOKUP(Table3[[#This Row],[EMPLOYEE NAME]],Employees[[Employee Name]:[Office]],6)</f>
        <v>REGULAR</v>
      </c>
      <c r="I21" s="27">
        <f>SUM(Table3[[#This Row],['# SICK LEAVE]:['#OTHERS]])</f>
        <v>0</v>
      </c>
    </row>
    <row r="22" spans="1:9" ht="29.4" customHeight="1" x14ac:dyDescent="0.3">
      <c r="A22">
        <f t="shared" si="0"/>
        <v>17</v>
      </c>
      <c r="B22" t="str">
        <f>IF(ISBLANK('List of Employees'!B28),"",'List of Employees'!B28)</f>
        <v>AMBION HERSHEY D.</v>
      </c>
      <c r="C22" s="25" t="str">
        <f>VLOOKUP(Table3[[#This Row],[EMPLOYEE NAME]],Employees[[Employee Name]:[Office]],6)</f>
        <v>CASUAL</v>
      </c>
      <c r="I22" s="27">
        <f>SUM(Table3[[#This Row],['# SICK LEAVE]:['#OTHERS]])</f>
        <v>0</v>
      </c>
    </row>
    <row r="23" spans="1:9" ht="29.4" customHeight="1" x14ac:dyDescent="0.3">
      <c r="A23">
        <f t="shared" si="0"/>
        <v>18</v>
      </c>
      <c r="B23" t="str">
        <f>IF(ISBLANK('List of Employees'!B29),"",'List of Employees'!B29)</f>
        <v>AMBION LAMBERTO A.</v>
      </c>
      <c r="C23" s="25" t="str">
        <f>VLOOKUP(Table3[[#This Row],[EMPLOYEE NAME]],Employees[[Employee Name]:[Office]],6)</f>
        <v>REGULAR</v>
      </c>
      <c r="I23" s="27">
        <f>SUM(Table3[[#This Row],['# SICK LEAVE]:['#OTHERS]])</f>
        <v>0</v>
      </c>
    </row>
    <row r="24" spans="1:9" ht="29.4" customHeight="1" x14ac:dyDescent="0.3">
      <c r="A24">
        <f t="shared" si="0"/>
        <v>19</v>
      </c>
      <c r="B24" t="str">
        <f>IF(ISBLANK('List of Employees'!B30),"",'List of Employees'!B30)</f>
        <v>AMBION MARIETA B.</v>
      </c>
      <c r="C24" s="25" t="str">
        <f>VLOOKUP(Table3[[#This Row],[EMPLOYEE NAME]],Employees[[Employee Name]:[Office]],6)</f>
        <v>CASUAL</v>
      </c>
      <c r="I24" s="27">
        <f>SUM(Table3[[#This Row],['# SICK LEAVE]:['#OTHERS]])</f>
        <v>0</v>
      </c>
    </row>
    <row r="25" spans="1:9" ht="29.4" customHeight="1" x14ac:dyDescent="0.3">
      <c r="A25">
        <f t="shared" si="0"/>
        <v>20</v>
      </c>
      <c r="B25" t="str">
        <f>IF(ISBLANK('List of Employees'!B31),"",'List of Employees'!B31)</f>
        <v>AMBION PRISCO G.</v>
      </c>
      <c r="C25" s="25" t="str">
        <f>VLOOKUP(Table3[[#This Row],[EMPLOYEE NAME]],Employees[[Employee Name]:[Office]],6)</f>
        <v>REGULAR</v>
      </c>
      <c r="I25" s="27">
        <f>SUM(Table3[[#This Row],['# SICK LEAVE]:['#OTHERS]])</f>
        <v>0</v>
      </c>
    </row>
    <row r="26" spans="1:9" ht="29.4" customHeight="1" x14ac:dyDescent="0.3">
      <c r="A26">
        <f t="shared" si="0"/>
        <v>21</v>
      </c>
      <c r="B26" t="str">
        <f>IF(ISBLANK('List of Employees'!B32),"",'List of Employees'!B32)</f>
        <v>AMBION REYMOND A.</v>
      </c>
      <c r="C26" s="25" t="str">
        <f>VLOOKUP(Table3[[#This Row],[EMPLOYEE NAME]],Employees[[Employee Name]:[Office]],6)</f>
        <v>REGULAR</v>
      </c>
      <c r="I26" s="27">
        <f>SUM(Table3[[#This Row],['# SICK LEAVE]:['#OTHERS]])</f>
        <v>0</v>
      </c>
    </row>
    <row r="27" spans="1:9" ht="29.4" customHeight="1" x14ac:dyDescent="0.3">
      <c r="A27">
        <f t="shared" si="0"/>
        <v>22</v>
      </c>
      <c r="B27" t="str">
        <f>IF(ISBLANK('List of Employees'!B33),"",'List of Employees'!B33)</f>
        <v>AMBONAN AVELINA A.</v>
      </c>
      <c r="C27" s="25" t="str">
        <f>VLOOKUP(Table3[[#This Row],[EMPLOYEE NAME]],Employees[[Employee Name]:[Office]],6)</f>
        <v>REGULAR</v>
      </c>
      <c r="I27" s="27">
        <f>SUM(Table3[[#This Row],['# SICK LEAVE]:['#OTHERS]])</f>
        <v>0</v>
      </c>
    </row>
    <row r="28" spans="1:9" ht="29.4" customHeight="1" x14ac:dyDescent="0.3">
      <c r="A28">
        <f t="shared" si="0"/>
        <v>23</v>
      </c>
      <c r="B28" t="str">
        <f>IF(ISBLANK('List of Employees'!B34),"",'List of Employees'!B34)</f>
        <v>AMBROCIO MELODY B.</v>
      </c>
      <c r="C28" s="25" t="str">
        <f>VLOOKUP(Table3[[#This Row],[EMPLOYEE NAME]],Employees[[Employee Name]:[Office]],6)</f>
        <v>CASUAL</v>
      </c>
      <c r="I28" s="27">
        <f>SUM(Table3[[#This Row],['# SICK LEAVE]:['#OTHERS]])</f>
        <v>0</v>
      </c>
    </row>
    <row r="29" spans="1:9" ht="29.4" customHeight="1" x14ac:dyDescent="0.3">
      <c r="A29">
        <f t="shared" si="0"/>
        <v>24</v>
      </c>
      <c r="B29" t="str">
        <f>IF(ISBLANK('List of Employees'!B35),"",'List of Employees'!B35)</f>
        <v>AMON CLARISSA MAY M.</v>
      </c>
      <c r="C29" s="25" t="str">
        <f>VLOOKUP(Table3[[#This Row],[EMPLOYEE NAME]],Employees[[Employee Name]:[Office]],6)</f>
        <v>REGULAR</v>
      </c>
      <c r="I29" s="27">
        <f>SUM(Table3[[#This Row],['# SICK LEAVE]:['#OTHERS]])</f>
        <v>0</v>
      </c>
    </row>
    <row r="30" spans="1:9" ht="29.4" customHeight="1" x14ac:dyDescent="0.3">
      <c r="A30">
        <f t="shared" si="0"/>
        <v>25</v>
      </c>
      <c r="B30" t="str">
        <f>IF(ISBLANK('List of Employees'!B36),"",'List of Employees'!B36)</f>
        <v>AMON ESTELITA S.</v>
      </c>
      <c r="C30" s="25" t="str">
        <f>VLOOKUP(Table3[[#This Row],[EMPLOYEE NAME]],Employees[[Employee Name]:[Office]],6)</f>
        <v>CASUAL</v>
      </c>
      <c r="I30" s="27">
        <f>SUM(Table3[[#This Row],['# SICK LEAVE]:['#OTHERS]])</f>
        <v>0</v>
      </c>
    </row>
    <row r="31" spans="1:9" ht="29.4" customHeight="1" x14ac:dyDescent="0.3">
      <c r="A31">
        <f t="shared" si="0"/>
        <v>26</v>
      </c>
      <c r="B31" t="str">
        <f>IF(ISBLANK('List of Employees'!B37),"",'List of Employees'!B37)</f>
        <v>AMON RHEALYN O.</v>
      </c>
      <c r="C31" s="25" t="str">
        <f>VLOOKUP(Table3[[#This Row],[EMPLOYEE NAME]],Employees[[Employee Name]:[Office]],6)</f>
        <v>REGULAR</v>
      </c>
      <c r="I31" s="27">
        <f>SUM(Table3[[#This Row],['# SICK LEAVE]:['#OTHERS]])</f>
        <v>0</v>
      </c>
    </row>
    <row r="32" spans="1:9" ht="29.4" customHeight="1" x14ac:dyDescent="0.3">
      <c r="A32">
        <f t="shared" si="0"/>
        <v>27</v>
      </c>
      <c r="B32" t="str">
        <f>IF(ISBLANK('List of Employees'!B38),"",'List of Employees'!B38)</f>
        <v>AMORA ELISA S.</v>
      </c>
      <c r="C32" s="25" t="str">
        <f>VLOOKUP(Table3[[#This Row],[EMPLOYEE NAME]],Employees[[Employee Name]:[Office]],6)</f>
        <v>REGULAR</v>
      </c>
      <c r="I32" s="27">
        <f>SUM(Table3[[#This Row],['# SICK LEAVE]:['#OTHERS]])</f>
        <v>0</v>
      </c>
    </row>
    <row r="33" spans="1:9" ht="29.4" customHeight="1" x14ac:dyDescent="0.3">
      <c r="A33">
        <f t="shared" si="0"/>
        <v>28</v>
      </c>
      <c r="B33" t="str">
        <f>IF(ISBLANK('List of Employees'!B39),"",'List of Employees'!B39)</f>
        <v>AMPARO JOY J.</v>
      </c>
      <c r="C33" s="25" t="str">
        <f>VLOOKUP(Table3[[#This Row],[EMPLOYEE NAME]],Employees[[Employee Name]:[Office]],6)</f>
        <v>REGULAR</v>
      </c>
      <c r="I33" s="27">
        <f>SUM(Table3[[#This Row],['# SICK LEAVE]:['#OTHERS]])</f>
        <v>0</v>
      </c>
    </row>
    <row r="34" spans="1:9" ht="29.4" customHeight="1" x14ac:dyDescent="0.3">
      <c r="A34">
        <f t="shared" si="0"/>
        <v>29</v>
      </c>
      <c r="B34" t="str">
        <f>IF(ISBLANK('List of Employees'!B41),"",'List of Employees'!B41)</f>
        <v xml:space="preserve">AMULONG JAY R  </v>
      </c>
      <c r="C34" s="25">
        <f>VLOOKUP(Table3[[#This Row],[EMPLOYEE NAME]],Employees[[Employee Name]:[Office]],6)</f>
        <v>0</v>
      </c>
      <c r="I34" s="27">
        <f>SUM(Table3[[#This Row],['# SICK LEAVE]:['#OTHERS]])</f>
        <v>0</v>
      </c>
    </row>
    <row r="35" spans="1:9" ht="29.4" customHeight="1" x14ac:dyDescent="0.3">
      <c r="A35">
        <f t="shared" si="0"/>
        <v>30</v>
      </c>
      <c r="B35" t="str">
        <f>IF(ISBLANK('List of Employees'!B43),"",'List of Employees'!B43)</f>
        <v>ANACAY ANICETA P.</v>
      </c>
      <c r="C35" s="25" t="str">
        <f>VLOOKUP(Table3[[#This Row],[EMPLOYEE NAME]],Employees[[Employee Name]:[Office]],6)</f>
        <v>REGULAR</v>
      </c>
      <c r="I35" s="27">
        <f>SUM(Table3[[#This Row],['# SICK LEAVE]:['#OTHERS]])</f>
        <v>0</v>
      </c>
    </row>
    <row r="36" spans="1:9" ht="29.4" customHeight="1" x14ac:dyDescent="0.3">
      <c r="A36">
        <f t="shared" si="0"/>
        <v>31</v>
      </c>
      <c r="B36" t="str">
        <f>IF(ISBLANK('List of Employees'!B44),"",'List of Employees'!B44)</f>
        <v>ANACAY LEVIE B.</v>
      </c>
      <c r="C36" s="25" t="str">
        <f>VLOOKUP(Table3[[#This Row],[EMPLOYEE NAME]],Employees[[Employee Name]:[Office]],6)</f>
        <v>REGULAR</v>
      </c>
      <c r="I36" s="27">
        <f>SUM(Table3[[#This Row],['# SICK LEAVE]:['#OTHERS]])</f>
        <v>0</v>
      </c>
    </row>
    <row r="37" spans="1:9" ht="29.4" customHeight="1" x14ac:dyDescent="0.3">
      <c r="A37">
        <f t="shared" si="0"/>
        <v>32</v>
      </c>
      <c r="B37" t="str">
        <f>IF(ISBLANK('List of Employees'!B46),"",'List of Employees'!B46)</f>
        <v>ANARNA CRISTINA F.</v>
      </c>
      <c r="C37" s="25" t="str">
        <f>VLOOKUP(Table3[[#This Row],[EMPLOYEE NAME]],Employees[[Employee Name]:[Office]],6)</f>
        <v>REGULAR</v>
      </c>
      <c r="I37" s="27">
        <f>SUM(Table3[[#This Row],['# SICK LEAVE]:['#OTHERS]])</f>
        <v>0</v>
      </c>
    </row>
    <row r="38" spans="1:9" ht="29.4" customHeight="1" x14ac:dyDescent="0.3">
      <c r="A38">
        <f t="shared" si="0"/>
        <v>33</v>
      </c>
      <c r="B38" t="str">
        <f>IF(ISBLANK('List of Employees'!B47),"",'List of Employees'!B47)</f>
        <v>ANDAL ALEX C.</v>
      </c>
      <c r="C38" s="25" t="str">
        <f>VLOOKUP(Table3[[#This Row],[EMPLOYEE NAME]],Employees[[Employee Name]:[Office]],6)</f>
        <v>CASUAL</v>
      </c>
      <c r="I38" s="27">
        <f>SUM(Table3[[#This Row],['# SICK LEAVE]:['#OTHERS]])</f>
        <v>0</v>
      </c>
    </row>
    <row r="39" spans="1:9" ht="29.4" customHeight="1" x14ac:dyDescent="0.3">
      <c r="A39">
        <f t="shared" si="0"/>
        <v>34</v>
      </c>
      <c r="B39" t="str">
        <f>IF(ISBLANK('List of Employees'!B48),"",'List of Employees'!B48)</f>
        <v>ANGCAYA ANA B.</v>
      </c>
      <c r="C39" s="25" t="str">
        <f>VLOOKUP(Table3[[#This Row],[EMPLOYEE NAME]],Employees[[Employee Name]:[Office]],6)</f>
        <v>REGULAR</v>
      </c>
      <c r="I39" s="27">
        <f>SUM(Table3[[#This Row],['# SICK LEAVE]:['#OTHERS]])</f>
        <v>0</v>
      </c>
    </row>
    <row r="40" spans="1:9" ht="29.4" customHeight="1" x14ac:dyDescent="0.3">
      <c r="A40">
        <f t="shared" si="0"/>
        <v>35</v>
      </c>
      <c r="B40" t="str">
        <f>IF(ISBLANK('List of Employees'!B49),"",'List of Employees'!B49)</f>
        <v>ANGCAYA FRANCIS A.</v>
      </c>
      <c r="C40" s="25" t="str">
        <f>VLOOKUP(Table3[[#This Row],[EMPLOYEE NAME]],Employees[[Employee Name]:[Office]],6)</f>
        <v>REGULAR</v>
      </c>
      <c r="I40" s="27">
        <f>SUM(Table3[[#This Row],['# SICK LEAVE]:['#OTHERS]])</f>
        <v>0</v>
      </c>
    </row>
    <row r="41" spans="1:9" ht="29.4" customHeight="1" x14ac:dyDescent="0.3">
      <c r="A41">
        <f t="shared" si="0"/>
        <v>36</v>
      </c>
      <c r="B41" t="str">
        <f>IF(ISBLANK('List of Employees'!B50),"",'List of Employees'!B50)</f>
        <v>ANGCAYA INOCENCIO M.</v>
      </c>
      <c r="C41" s="25" t="str">
        <f>VLOOKUP(Table3[[#This Row],[EMPLOYEE NAME]],Employees[[Employee Name]:[Office]],6)</f>
        <v>CASUAL</v>
      </c>
      <c r="I41" s="27">
        <f>SUM(Table3[[#This Row],['# SICK LEAVE]:['#OTHERS]])</f>
        <v>0</v>
      </c>
    </row>
    <row r="42" spans="1:9" ht="29.4" customHeight="1" x14ac:dyDescent="0.3">
      <c r="A42">
        <f t="shared" si="0"/>
        <v>37</v>
      </c>
      <c r="B42" t="str">
        <f>IF(ISBLANK('List of Employees'!B51),"",'List of Employees'!B51)</f>
        <v>ANGCAYA IRENE V.</v>
      </c>
      <c r="C42" s="25" t="str">
        <f>VLOOKUP(Table3[[#This Row],[EMPLOYEE NAME]],Employees[[Employee Name]:[Office]],6)</f>
        <v>CASUAL</v>
      </c>
      <c r="I42" s="27">
        <f>SUM(Table3[[#This Row],['# SICK LEAVE]:['#OTHERS]])</f>
        <v>0</v>
      </c>
    </row>
    <row r="43" spans="1:9" ht="29.4" customHeight="1" x14ac:dyDescent="0.3">
      <c r="A43">
        <f t="shared" si="0"/>
        <v>38</v>
      </c>
      <c r="B43" t="str">
        <f>IF(ISBLANK('List of Employees'!B52),"",'List of Employees'!B52)</f>
        <v>ANGCAYA IRENEO A.</v>
      </c>
      <c r="C43" s="25" t="str">
        <f>VLOOKUP(Table3[[#This Row],[EMPLOYEE NAME]],Employees[[Employee Name]:[Office]],6)</f>
        <v>REGULAR</v>
      </c>
      <c r="I43" s="27">
        <f>SUM(Table3[[#This Row],['# SICK LEAVE]:['#OTHERS]])</f>
        <v>0</v>
      </c>
    </row>
    <row r="44" spans="1:9" ht="29.4" customHeight="1" x14ac:dyDescent="0.3">
      <c r="A44">
        <f t="shared" si="0"/>
        <v>39</v>
      </c>
      <c r="B44" t="str">
        <f>IF(ISBLANK('List of Employees'!B53),"",'List of Employees'!B53)</f>
        <v>ANGCAYA JENIFFER L.</v>
      </c>
      <c r="C44" s="25">
        <f>VLOOKUP(Table3[[#This Row],[EMPLOYEE NAME]],Employees[[Employee Name]:[Office]],6)</f>
        <v>0</v>
      </c>
      <c r="I44" s="27">
        <f>SUM(Table3[[#This Row],['# SICK LEAVE]:['#OTHERS]])</f>
        <v>0</v>
      </c>
    </row>
    <row r="45" spans="1:9" ht="29.4" customHeight="1" x14ac:dyDescent="0.3">
      <c r="A45">
        <f t="shared" si="0"/>
        <v>40</v>
      </c>
      <c r="B45" t="str">
        <f>IF(ISBLANK('List of Employees'!B54),"",'List of Employees'!B54)</f>
        <v>ANGCAYA JENNY ROSE S.</v>
      </c>
      <c r="C45" s="25" t="str">
        <f>VLOOKUP(Table3[[#This Row],[EMPLOYEE NAME]],Employees[[Employee Name]:[Office]],6)</f>
        <v>CASUAL</v>
      </c>
      <c r="I45" s="27">
        <f>SUM(Table3[[#This Row],['# SICK LEAVE]:['#OTHERS]])</f>
        <v>0</v>
      </c>
    </row>
    <row r="46" spans="1:9" ht="29.4" customHeight="1" x14ac:dyDescent="0.3">
      <c r="A46">
        <f t="shared" si="0"/>
        <v>41</v>
      </c>
      <c r="B46" t="str">
        <f>IF(ISBLANK('List of Employees'!B55),"",'List of Employees'!B55)</f>
        <v>ANGCAYA JOHN V.</v>
      </c>
      <c r="C46" s="25" t="str">
        <f>VLOOKUP(Table3[[#This Row],[EMPLOYEE NAME]],Employees[[Employee Name]:[Office]],6)</f>
        <v>REGULAR</v>
      </c>
      <c r="I46" s="27">
        <f>SUM(Table3[[#This Row],['# SICK LEAVE]:['#OTHERS]])</f>
        <v>0</v>
      </c>
    </row>
    <row r="47" spans="1:9" ht="29.4" customHeight="1" x14ac:dyDescent="0.3">
      <c r="A47">
        <f t="shared" si="0"/>
        <v>42</v>
      </c>
      <c r="B47" t="str">
        <f>IF(ISBLANK('List of Employees'!B56),"",'List of Employees'!B56)</f>
        <v>ANGCAYA JUANITO A.</v>
      </c>
      <c r="C47" s="25" t="str">
        <f>VLOOKUP(Table3[[#This Row],[EMPLOYEE NAME]],Employees[[Employee Name]:[Office]],6)</f>
        <v>REGULAR</v>
      </c>
      <c r="I47" s="27">
        <f>SUM(Table3[[#This Row],['# SICK LEAVE]:['#OTHERS]])</f>
        <v>0</v>
      </c>
    </row>
    <row r="48" spans="1:9" ht="29.4" customHeight="1" x14ac:dyDescent="0.3">
      <c r="A48">
        <f t="shared" si="0"/>
        <v>43</v>
      </c>
      <c r="B48" t="str">
        <f>IF(ISBLANK('List of Employees'!B57),"",'List of Employees'!B57)</f>
        <v>ANGCAYA MARK ZYRONE M.</v>
      </c>
      <c r="C48" s="25">
        <f>VLOOKUP(Table3[[#This Row],[EMPLOYEE NAME]],Employees[[Employee Name]:[Office]],6)</f>
        <v>0</v>
      </c>
      <c r="I48" s="27">
        <f>SUM(Table3[[#This Row],['# SICK LEAVE]:['#OTHERS]])</f>
        <v>0</v>
      </c>
    </row>
    <row r="49" spans="1:9" ht="29.4" customHeight="1" x14ac:dyDescent="0.3">
      <c r="A49">
        <f t="shared" si="0"/>
        <v>44</v>
      </c>
      <c r="B49" t="str">
        <f>IF(ISBLANK('List of Employees'!B59),"",'List of Employees'!B59)</f>
        <v>ANGCAYA OFELIA G.</v>
      </c>
      <c r="C49" s="25" t="str">
        <f>VLOOKUP(Table3[[#This Row],[EMPLOYEE NAME]],Employees[[Employee Name]:[Office]],6)</f>
        <v>REGULAR</v>
      </c>
      <c r="I49" s="27">
        <f>SUM(Table3[[#This Row],['# SICK LEAVE]:['#OTHERS]])</f>
        <v>0</v>
      </c>
    </row>
    <row r="50" spans="1:9" ht="29.4" customHeight="1" x14ac:dyDescent="0.3">
      <c r="A50">
        <f t="shared" si="0"/>
        <v>45</v>
      </c>
      <c r="B50" t="str">
        <f>IF(ISBLANK('List of Employees'!B60),"",'List of Employees'!B60)</f>
        <v>ANGCAYA RUFINA P.</v>
      </c>
      <c r="C50" s="25" t="str">
        <f>VLOOKUP(Table3[[#This Row],[EMPLOYEE NAME]],Employees[[Employee Name]:[Office]],6)</f>
        <v>REGULAR</v>
      </c>
      <c r="I50" s="27">
        <f>SUM(Table3[[#This Row],['# SICK LEAVE]:['#OTHERS]])</f>
        <v>0</v>
      </c>
    </row>
    <row r="51" spans="1:9" ht="29.4" customHeight="1" x14ac:dyDescent="0.3">
      <c r="A51">
        <f t="shared" si="0"/>
        <v>46</v>
      </c>
      <c r="B51" t="str">
        <f>IF(ISBLANK('List of Employees'!B61),"",'List of Employees'!B61)</f>
        <v>ANGELES ANNABEL D.</v>
      </c>
      <c r="C51" s="25" t="str">
        <f>VLOOKUP(Table3[[#This Row],[EMPLOYEE NAME]],Employees[[Employee Name]:[Office]],6)</f>
        <v>CASUAL</v>
      </c>
      <c r="I51" s="27">
        <f>SUM(Table3[[#This Row],['# SICK LEAVE]:['#OTHERS]])</f>
        <v>0</v>
      </c>
    </row>
    <row r="52" spans="1:9" ht="29.4" customHeight="1" x14ac:dyDescent="0.3">
      <c r="A52">
        <f t="shared" si="0"/>
        <v>47</v>
      </c>
      <c r="B52" t="str">
        <f>IF(ISBLANK('List of Employees'!B62),"",'List of Employees'!B62)</f>
        <v>ANTIENZA VENUS R.</v>
      </c>
      <c r="C52" s="25" t="str">
        <f>VLOOKUP(Table3[[#This Row],[EMPLOYEE NAME]],Employees[[Employee Name]:[Office]],6)</f>
        <v>CASUAL</v>
      </c>
      <c r="I52" s="27">
        <f>SUM(Table3[[#This Row],['# SICK LEAVE]:['#OTHERS]])</f>
        <v>0</v>
      </c>
    </row>
    <row r="53" spans="1:9" ht="29.4" customHeight="1" x14ac:dyDescent="0.3">
      <c r="A53">
        <f t="shared" si="0"/>
        <v>48</v>
      </c>
      <c r="B53" t="str">
        <f>IF(ISBLANK('List of Employees'!B63),"",'List of Employees'!B63)</f>
        <v>AQUINO PACITA ROSARIO Z.</v>
      </c>
      <c r="C53" s="25" t="str">
        <f>VLOOKUP(Table3[[#This Row],[EMPLOYEE NAME]],Employees[[Employee Name]:[Office]],6)</f>
        <v>REGULAR</v>
      </c>
      <c r="I53" s="27">
        <f>SUM(Table3[[#This Row],['# SICK LEAVE]:['#OTHERS]])</f>
        <v>0</v>
      </c>
    </row>
    <row r="54" spans="1:9" ht="29.4" customHeight="1" x14ac:dyDescent="0.3">
      <c r="A54">
        <f t="shared" si="0"/>
        <v>49</v>
      </c>
      <c r="B54" t="str">
        <f>IF(ISBLANK('List of Employees'!B64),"",'List of Employees'!B64)</f>
        <v>ARCILLA MAYETTE A.</v>
      </c>
      <c r="C54" s="25">
        <f>VLOOKUP(Table3[[#This Row],[EMPLOYEE NAME]],Employees[[Employee Name]:[Office]],6)</f>
        <v>0</v>
      </c>
      <c r="I54" s="27">
        <f>SUM(Table3[[#This Row],['# SICK LEAVE]:['#OTHERS]])</f>
        <v>0</v>
      </c>
    </row>
    <row r="55" spans="1:9" ht="29.4" customHeight="1" x14ac:dyDescent="0.3">
      <c r="A55">
        <f t="shared" si="0"/>
        <v>50</v>
      </c>
      <c r="B55" t="str">
        <f>IF(ISBLANK('List of Employees'!B65),"",'List of Employees'!B65)</f>
        <v>ARCULLO MELISSA A.</v>
      </c>
      <c r="C55" s="25" t="str">
        <f>VLOOKUP(Table3[[#This Row],[EMPLOYEE NAME]],Employees[[Employee Name]:[Office]],6)</f>
        <v>REGULAR</v>
      </c>
      <c r="I55" s="27">
        <f>SUM(Table3[[#This Row],['# SICK LEAVE]:['#OTHERS]])</f>
        <v>0</v>
      </c>
    </row>
    <row r="56" spans="1:9" ht="29.4" customHeight="1" x14ac:dyDescent="0.3">
      <c r="A56">
        <f t="shared" si="0"/>
        <v>51</v>
      </c>
      <c r="B56" t="str">
        <f>IF(ISBLANK('List of Employees'!B66),"",'List of Employees'!B66)</f>
        <v>ASIDO LEONILA R.</v>
      </c>
      <c r="C56" s="25" t="str">
        <f>VLOOKUP(Table3[[#This Row],[EMPLOYEE NAME]],Employees[[Employee Name]:[Office]],6)</f>
        <v>CASUAL</v>
      </c>
      <c r="I56" s="27">
        <f>SUM(Table3[[#This Row],['# SICK LEAVE]:['#OTHERS]])</f>
        <v>0</v>
      </c>
    </row>
    <row r="57" spans="1:9" ht="29.4" customHeight="1" x14ac:dyDescent="0.3">
      <c r="A57">
        <f t="shared" si="0"/>
        <v>52</v>
      </c>
      <c r="B57" t="str">
        <f>IF(ISBLANK('List of Employees'!B67),"",'List of Employees'!B67)</f>
        <v>ATANGAN JUDITH A.</v>
      </c>
      <c r="C57" s="25" t="str">
        <f>VLOOKUP(Table3[[#This Row],[EMPLOYEE NAME]],Employees[[Employee Name]:[Office]],6)</f>
        <v>CASUAL</v>
      </c>
      <c r="I57" s="27">
        <f>SUM(Table3[[#This Row],['# SICK LEAVE]:['#OTHERS]])</f>
        <v>0</v>
      </c>
    </row>
    <row r="58" spans="1:9" ht="29.4" customHeight="1" x14ac:dyDescent="0.3">
      <c r="A58">
        <f t="shared" si="0"/>
        <v>53</v>
      </c>
      <c r="B58" t="str">
        <f>IF(ISBLANK('List of Employees'!B68),"",'List of Employees'!B68)</f>
        <v>ATIENZA JAYSON E.</v>
      </c>
      <c r="C58" s="25">
        <f>VLOOKUP(Table3[[#This Row],[EMPLOYEE NAME]],Employees[[Employee Name]:[Office]],6)</f>
        <v>0</v>
      </c>
      <c r="I58" s="27">
        <f>SUM(Table3[[#This Row],['# SICK LEAVE]:['#OTHERS]])</f>
        <v>0</v>
      </c>
    </row>
    <row r="59" spans="1:9" ht="29.4" customHeight="1" x14ac:dyDescent="0.3">
      <c r="A59">
        <f t="shared" si="0"/>
        <v>54</v>
      </c>
      <c r="B59" t="str">
        <f>IF(ISBLANK('List of Employees'!B69),"",'List of Employees'!B69)</f>
        <v>ATIENZA JULIE ANN A.</v>
      </c>
      <c r="C59" s="25" t="str">
        <f>VLOOKUP(Table3[[#This Row],[EMPLOYEE NAME]],Employees[[Employee Name]:[Office]],6)</f>
        <v>REGULAR</v>
      </c>
      <c r="I59" s="27">
        <f>SUM(Table3[[#This Row],['# SICK LEAVE]:['#OTHERS]])</f>
        <v>0</v>
      </c>
    </row>
    <row r="60" spans="1:9" ht="29.4"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 customHeight="1" x14ac:dyDescent="0.3">
      <c r="A61">
        <f t="shared" si="0"/>
        <v>56</v>
      </c>
      <c r="B61" t="str">
        <f>IF(ISBLANK('List of Employees'!B71),"",'List of Employees'!B71)</f>
        <v>AUSTRIA KIM E.</v>
      </c>
      <c r="C61" s="25" t="str">
        <f>VLOOKUP(Table3[[#This Row],[EMPLOYEE NAME]],Employees[[Employee Name]:[Office]],6)</f>
        <v>REGULAR</v>
      </c>
      <c r="I61" s="27">
        <f>SUM(Table3[[#This Row],['# SICK LEAVE]:['#OTHERS]])</f>
        <v>0</v>
      </c>
    </row>
    <row r="62" spans="1:9" ht="29.4" customHeight="1" x14ac:dyDescent="0.3">
      <c r="A62">
        <f t="shared" si="0"/>
        <v>57</v>
      </c>
      <c r="B62" t="str">
        <f>IF(ISBLANK('List of Employees'!B72),"",'List of Employees'!B72)</f>
        <v>AYCARDO JOEL M.</v>
      </c>
      <c r="C62" s="25" t="str">
        <f>VLOOKUP(Table3[[#This Row],[EMPLOYEE NAME]],Employees[[Employee Name]:[Office]],6)</f>
        <v>REGULAR</v>
      </c>
      <c r="I62" s="27">
        <f>SUM(Table3[[#This Row],['# SICK LEAVE]:['#OTHERS]])</f>
        <v>0</v>
      </c>
    </row>
    <row r="63" spans="1:9" ht="29.4"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 customHeight="1" x14ac:dyDescent="0.3">
      <c r="A64">
        <f t="shared" si="0"/>
        <v>59</v>
      </c>
      <c r="B64" t="str">
        <f>IF(ISBLANK('List of Employees'!B73),"",'List of Employees'!B73)</f>
        <v>AYCARDO PILILLA V.</v>
      </c>
      <c r="C64" s="25" t="str">
        <f>VLOOKUP(Table3[[#This Row],[EMPLOYEE NAME]],Employees[[Employee Name]:[Office]],6)</f>
        <v>REGULAR</v>
      </c>
      <c r="I64" s="27">
        <f>SUM(Table3[[#This Row],['# SICK LEAVE]:['#OTHERS]])</f>
        <v>0</v>
      </c>
    </row>
    <row r="65" spans="1:9" ht="29.4" customHeight="1" x14ac:dyDescent="0.3">
      <c r="A65">
        <f t="shared" si="0"/>
        <v>60</v>
      </c>
      <c r="B65" t="str">
        <f>IF(ISBLANK('List of Employees'!B74),"",'List of Employees'!B74)</f>
        <v>BAAS TERESITA C.</v>
      </c>
      <c r="C65" s="25" t="str">
        <f>VLOOKUP(Table3[[#This Row],[EMPLOYEE NAME]],Employees[[Employee Name]:[Office]],6)</f>
        <v>REGULAR</v>
      </c>
      <c r="I65" s="27">
        <f>SUM(Table3[[#This Row],['# SICK LEAVE]:['#OTHERS]])</f>
        <v>0</v>
      </c>
    </row>
    <row r="66" spans="1:9" ht="29.4" customHeight="1" x14ac:dyDescent="0.3">
      <c r="A66">
        <f t="shared" si="0"/>
        <v>61</v>
      </c>
      <c r="B66" t="str">
        <f>IF(ISBLANK('List of Employees'!B75),"",'List of Employees'!B75)</f>
        <v>BAES ELMER P.</v>
      </c>
      <c r="C66" s="25" t="str">
        <f>VLOOKUP(Table3[[#This Row],[EMPLOYEE NAME]],Employees[[Employee Name]:[Office]],6)</f>
        <v>CASUAL</v>
      </c>
      <c r="I66" s="27">
        <f>SUM(Table3[[#This Row],['# SICK LEAVE]:['#OTHERS]])</f>
        <v>0</v>
      </c>
    </row>
    <row r="67" spans="1:9" ht="29.4" customHeight="1" x14ac:dyDescent="0.3">
      <c r="A67">
        <f t="shared" si="0"/>
        <v>62</v>
      </c>
      <c r="B67" t="str">
        <f>IF(ISBLANK('List of Employees'!B76),"",'List of Employees'!B76)</f>
        <v>BALANI FREDIRICK R.</v>
      </c>
      <c r="C67" s="25">
        <f>VLOOKUP(Table3[[#This Row],[EMPLOYEE NAME]],Employees[[Employee Name]:[Office]],6)</f>
        <v>0</v>
      </c>
      <c r="I67" s="27">
        <f>SUM(Table3[[#This Row],['# SICK LEAVE]:['#OTHERS]])</f>
        <v>0</v>
      </c>
    </row>
    <row r="68" spans="1:9" ht="29.4" customHeight="1" x14ac:dyDescent="0.3">
      <c r="A68">
        <f t="shared" si="0"/>
        <v>63</v>
      </c>
      <c r="B68" t="str">
        <f>IF(ISBLANK('List of Employees'!B77),"",'List of Employees'!B77)</f>
        <v>BALBUENA KRISNA MIGUELA S.</v>
      </c>
      <c r="C68" s="25" t="str">
        <f>VLOOKUP(Table3[[#This Row],[EMPLOYEE NAME]],Employees[[Employee Name]:[Office]],6)</f>
        <v>CASUAL</v>
      </c>
      <c r="I68" s="27">
        <f>SUM(Table3[[#This Row],['# SICK LEAVE]:['#OTHERS]])</f>
        <v>0</v>
      </c>
    </row>
    <row r="69" spans="1:9" ht="29.4" customHeight="1" x14ac:dyDescent="0.3">
      <c r="A69">
        <f t="shared" si="0"/>
        <v>64</v>
      </c>
      <c r="B69" t="str">
        <f>IF(ISBLANK('List of Employees'!B78),"",'List of Employees'!B78)</f>
        <v>BANICO PILAR B.</v>
      </c>
      <c r="C69" s="25" t="str">
        <f>VLOOKUP(Table3[[#This Row],[EMPLOYEE NAME]],Employees[[Employee Name]:[Office]],6)</f>
        <v>REGULAR</v>
      </c>
      <c r="I69" s="27">
        <f>SUM(Table3[[#This Row],['# SICK LEAVE]:['#OTHERS]])</f>
        <v>0</v>
      </c>
    </row>
    <row r="70" spans="1:9" ht="29.4" customHeight="1" x14ac:dyDescent="0.3">
      <c r="A70">
        <f t="shared" ref="A70:A133" si="1">IF(ISBLANK(B70),"",ROW(A65))</f>
        <v>65</v>
      </c>
      <c r="B70" t="str">
        <f>IF(ISBLANK('List of Employees'!B79),"",'List of Employees'!B79)</f>
        <v>BAROA JONA A.</v>
      </c>
      <c r="C70" s="25" t="str">
        <f>VLOOKUP(Table3[[#This Row],[EMPLOYEE NAME]],Employees[[Employee Name]:[Office]],6)</f>
        <v>CASUAL</v>
      </c>
      <c r="I70" s="27">
        <f>SUM(Table3[[#This Row],['# SICK LEAVE]:['#OTHERS]])</f>
        <v>0</v>
      </c>
    </row>
    <row r="71" spans="1:9" ht="29.4" customHeight="1" x14ac:dyDescent="0.3">
      <c r="A71">
        <f t="shared" si="1"/>
        <v>66</v>
      </c>
      <c r="B71" t="str">
        <f>IF(ISBLANK('List of Employees'!B80),"",'List of Employees'!B80)</f>
        <v>BATHAN ELVIRA R.</v>
      </c>
      <c r="C71" s="25" t="str">
        <f>VLOOKUP(Table3[[#This Row],[EMPLOYEE NAME]],Employees[[Employee Name]:[Office]],6)</f>
        <v>CASUAL</v>
      </c>
      <c r="I71" s="27">
        <f>SUM(Table3[[#This Row],['# SICK LEAVE]:['#OTHERS]])</f>
        <v>0</v>
      </c>
    </row>
    <row r="72" spans="1:9" ht="29.4" customHeight="1" x14ac:dyDescent="0.3">
      <c r="A72">
        <f t="shared" si="1"/>
        <v>67</v>
      </c>
      <c r="B72" t="str">
        <f>IF(ISBLANK('List of Employees'!B81),"",'List of Employees'!B81)</f>
        <v>BATINO CLARO C.</v>
      </c>
      <c r="C72" s="25" t="str">
        <f>VLOOKUP(Table3[[#This Row],[EMPLOYEE NAME]],Employees[[Employee Name]:[Office]],6)</f>
        <v>CASUAL</v>
      </c>
      <c r="I72" s="27">
        <f>SUM(Table3[[#This Row],['# SICK LEAVE]:['#OTHERS]])</f>
        <v>0</v>
      </c>
    </row>
    <row r="73" spans="1:9" ht="29.4" customHeight="1" x14ac:dyDescent="0.3">
      <c r="A73">
        <f t="shared" si="1"/>
        <v>68</v>
      </c>
      <c r="B73" t="str">
        <f>IF(ISBLANK('List of Employees'!B82),"",'List of Employees'!B82)</f>
        <v>BATINO FELISA C.</v>
      </c>
      <c r="C73" s="25" t="str">
        <f>VLOOKUP(Table3[[#This Row],[EMPLOYEE NAME]],Employees[[Employee Name]:[Office]],6)</f>
        <v>REGULAR</v>
      </c>
      <c r="I73" s="27">
        <f>SUM(Table3[[#This Row],['# SICK LEAVE]:['#OTHERS]])</f>
        <v>0</v>
      </c>
    </row>
    <row r="74" spans="1:9" ht="29.4" customHeight="1" x14ac:dyDescent="0.3">
      <c r="A74">
        <f t="shared" si="1"/>
        <v>69</v>
      </c>
      <c r="B74" t="str">
        <f>IF(ISBLANK('List of Employees'!B83),"",'List of Employees'!B83)</f>
        <v>BAURILE LOURDES Q.</v>
      </c>
      <c r="C74" s="25" t="str">
        <f>VLOOKUP(Table3[[#This Row],[EMPLOYEE NAME]],Employees[[Employee Name]:[Office]],6)</f>
        <v>REGULAR</v>
      </c>
      <c r="I74" s="27">
        <f>SUM(Table3[[#This Row],['# SICK LEAVE]:['#OTHERS]])</f>
        <v>0</v>
      </c>
    </row>
    <row r="75" spans="1:9" ht="29.4" customHeight="1" x14ac:dyDescent="0.3">
      <c r="A75">
        <f t="shared" si="1"/>
        <v>70</v>
      </c>
      <c r="B75" t="str">
        <f>IF(ISBLANK('List of Employees'!B84),"",'List of Employees'!B84)</f>
        <v>BAUTISTA JANICE M.</v>
      </c>
      <c r="C75" s="25" t="str">
        <f>VLOOKUP(Table3[[#This Row],[EMPLOYEE NAME]],Employees[[Employee Name]:[Office]],6)</f>
        <v>REGULAR</v>
      </c>
      <c r="I75" s="27">
        <f>SUM(Table3[[#This Row],['# SICK LEAVE]:['#OTHERS]])</f>
        <v>0</v>
      </c>
    </row>
    <row r="76" spans="1:9" ht="29.4" customHeight="1" x14ac:dyDescent="0.3">
      <c r="A76">
        <f t="shared" si="1"/>
        <v>71</v>
      </c>
      <c r="B76" t="str">
        <f>IF(ISBLANK('List of Employees'!B85),"",'List of Employees'!B85)</f>
        <v xml:space="preserve">BAY AMIE  </v>
      </c>
      <c r="C76" s="25" t="str">
        <f>VLOOKUP(Table3[[#This Row],[EMPLOYEE NAME]],Employees[[Employee Name]:[Office]],6)</f>
        <v>CASUAL</v>
      </c>
      <c r="I76" s="27">
        <f>SUM(Table3[[#This Row],['# SICK LEAVE]:['#OTHERS]])</f>
        <v>0</v>
      </c>
    </row>
    <row r="77" spans="1:9" ht="29.4" customHeight="1" x14ac:dyDescent="0.3">
      <c r="A77">
        <f t="shared" si="1"/>
        <v>72</v>
      </c>
      <c r="B77" t="str">
        <f>IF(ISBLANK('List of Employees'!B86),"",'List of Employees'!B86)</f>
        <v>BAYANI MACY A.</v>
      </c>
      <c r="C77" s="25" t="str">
        <f>VLOOKUP(Table3[[#This Row],[EMPLOYEE NAME]],Employees[[Employee Name]:[Office]],6)</f>
        <v>CASUAL</v>
      </c>
      <c r="I77" s="27">
        <f>SUM(Table3[[#This Row],['# SICK LEAVE]:['#OTHERS]])</f>
        <v>0</v>
      </c>
    </row>
    <row r="78" spans="1:9" ht="29.4" customHeight="1" x14ac:dyDescent="0.3">
      <c r="A78">
        <f t="shared" si="1"/>
        <v>73</v>
      </c>
      <c r="B78" t="str">
        <f>IF(ISBLANK('List of Employees'!B87),"",'List of Employees'!B87)</f>
        <v>BAYBAY ARNOLD C.</v>
      </c>
      <c r="C78" s="25" t="str">
        <f>VLOOKUP(Table3[[#This Row],[EMPLOYEE NAME]],Employees[[Employee Name]:[Office]],6)</f>
        <v>CASUAL</v>
      </c>
      <c r="I78" s="27">
        <f>SUM(Table3[[#This Row],['# SICK LEAVE]:['#OTHERS]])</f>
        <v>0</v>
      </c>
    </row>
    <row r="79" spans="1:9" ht="29.4" customHeight="1" x14ac:dyDescent="0.3">
      <c r="A79">
        <f t="shared" si="1"/>
        <v>74</v>
      </c>
      <c r="B79" t="str">
        <f>IF(ISBLANK('List of Employees'!B89),"",'List of Employees'!B89)</f>
        <v>BAYBAY LINDA G.</v>
      </c>
      <c r="C79" s="25" t="str">
        <f>VLOOKUP(Table3[[#This Row],[EMPLOYEE NAME]],Employees[[Employee Name]:[Office]],6)</f>
        <v>REGULAR</v>
      </c>
      <c r="I79" s="27">
        <f>SUM(Table3[[#This Row],['# SICK LEAVE]:['#OTHERS]])</f>
        <v>0</v>
      </c>
    </row>
    <row r="80" spans="1:9" ht="29.4" customHeight="1" x14ac:dyDescent="0.3">
      <c r="A80">
        <f t="shared" si="1"/>
        <v>75</v>
      </c>
      <c r="B80" t="str">
        <f>IF(ISBLANK('List of Employees'!B90),"",'List of Employees'!B90)</f>
        <v>BAYBAY LOLITA B.</v>
      </c>
      <c r="C80" s="25" t="str">
        <f>VLOOKUP(Table3[[#This Row],[EMPLOYEE NAME]],Employees[[Employee Name]:[Office]],6)</f>
        <v>REGULAR</v>
      </c>
      <c r="I80" s="27">
        <f>SUM(Table3[[#This Row],['# SICK LEAVE]:['#OTHERS]])</f>
        <v>0</v>
      </c>
    </row>
    <row r="81" spans="1:9" ht="29.4" customHeight="1" x14ac:dyDescent="0.3">
      <c r="A81">
        <f t="shared" si="1"/>
        <v>76</v>
      </c>
      <c r="B81" t="str">
        <f>IF(ISBLANK('List of Employees'!B91),"",'List of Employees'!B91)</f>
        <v>BAYBAY MA. PAZ R.</v>
      </c>
      <c r="C81" s="25" t="str">
        <f>VLOOKUP(Table3[[#This Row],[EMPLOYEE NAME]],Employees[[Employee Name]:[Office]],6)</f>
        <v>REGULAR</v>
      </c>
      <c r="I81" s="27">
        <f>SUM(Table3[[#This Row],['# SICK LEAVE]:['#OTHERS]])</f>
        <v>0</v>
      </c>
    </row>
    <row r="82" spans="1:9" ht="29.4" customHeight="1" x14ac:dyDescent="0.3">
      <c r="A82">
        <f t="shared" si="1"/>
        <v>77</v>
      </c>
      <c r="B82" t="str">
        <f>IF(ISBLANK('List of Employees'!B92),"",'List of Employees'!B92)</f>
        <v>BAYBAY MA. ROSA A.</v>
      </c>
      <c r="C82" s="25" t="str">
        <f>VLOOKUP(Table3[[#This Row],[EMPLOYEE NAME]],Employees[[Employee Name]:[Office]],6)</f>
        <v>REGULAR</v>
      </c>
      <c r="I82" s="27">
        <f>SUM(Table3[[#This Row],['# SICK LEAVE]:['#OTHERS]])</f>
        <v>0</v>
      </c>
    </row>
    <row r="83" spans="1:9" ht="29.4" customHeight="1" x14ac:dyDescent="0.3">
      <c r="A83">
        <f t="shared" si="1"/>
        <v>78</v>
      </c>
      <c r="B83" t="str">
        <f>IF(ISBLANK('List of Employees'!B93),"",'List of Employees'!B93)</f>
        <v xml:space="preserve">BAYBAY MARCELO  </v>
      </c>
      <c r="C83" s="25" t="str">
        <f>VLOOKUP(Table3[[#This Row],[EMPLOYEE NAME]],Employees[[Employee Name]:[Office]],6)</f>
        <v>REGULAR</v>
      </c>
      <c r="I83" s="27">
        <f>SUM(Table3[[#This Row],['# SICK LEAVE]:['#OTHERS]])</f>
        <v>0</v>
      </c>
    </row>
    <row r="84" spans="1:9" ht="29.4" customHeight="1" x14ac:dyDescent="0.3">
      <c r="A84">
        <f t="shared" si="1"/>
        <v>79</v>
      </c>
      <c r="B84" t="str">
        <f>IF(ISBLANK('List of Employees'!B94),"",'List of Employees'!B94)</f>
        <v>BAYBAY NOEL C.</v>
      </c>
      <c r="C84" s="25">
        <f>VLOOKUP(Table3[[#This Row],[EMPLOYEE NAME]],Employees[[Employee Name]:[Office]],6)</f>
        <v>0</v>
      </c>
      <c r="I84" s="27">
        <f>SUM(Table3[[#This Row],['# SICK LEAVE]:['#OTHERS]])</f>
        <v>0</v>
      </c>
    </row>
    <row r="85" spans="1:9" ht="29.4" customHeight="1" x14ac:dyDescent="0.3">
      <c r="A85">
        <f t="shared" si="1"/>
        <v>80</v>
      </c>
      <c r="B85" t="str">
        <f>IF(ISBLANK('List of Employees'!B95),"",'List of Employees'!B95)</f>
        <v>BAYHON GEORGE G.</v>
      </c>
      <c r="C85" s="25" t="str">
        <f>VLOOKUP(Table3[[#This Row],[EMPLOYEE NAME]],Employees[[Employee Name]:[Office]],6)</f>
        <v>REGULAR</v>
      </c>
      <c r="I85" s="27">
        <f>SUM(Table3[[#This Row],['# SICK LEAVE]:['#OTHERS]])</f>
        <v>0</v>
      </c>
    </row>
    <row r="86" spans="1:9" ht="29.4" customHeight="1" x14ac:dyDescent="0.3">
      <c r="A86">
        <f t="shared" si="1"/>
        <v>81</v>
      </c>
      <c r="B86" t="str">
        <f>IF(ISBLANK('List of Employees'!B96),"",'List of Employees'!B96)</f>
        <v>BAYHON LUISITO G.</v>
      </c>
      <c r="C86" s="25" t="str">
        <f>VLOOKUP(Table3[[#This Row],[EMPLOYEE NAME]],Employees[[Employee Name]:[Office]],6)</f>
        <v>REGULAR</v>
      </c>
      <c r="I86" s="27">
        <f>SUM(Table3[[#This Row],['# SICK LEAVE]:['#OTHERS]])</f>
        <v>0</v>
      </c>
    </row>
    <row r="87" spans="1:9" ht="29.4" customHeight="1" x14ac:dyDescent="0.3">
      <c r="A87">
        <f t="shared" si="1"/>
        <v>82</v>
      </c>
      <c r="B87" t="str">
        <f>IF(ISBLANK('List of Employees'!B97),"",'List of Employees'!B97)</f>
        <v xml:space="preserve">BAYHON VIOLETA  </v>
      </c>
      <c r="C87" s="25" t="str">
        <f>VLOOKUP(Table3[[#This Row],[EMPLOYEE NAME]],Employees[[Employee Name]:[Office]],6)</f>
        <v>REGULAR</v>
      </c>
      <c r="I87" s="27">
        <f>SUM(Table3[[#This Row],['# SICK LEAVE]:['#OTHERS]])</f>
        <v>0</v>
      </c>
    </row>
    <row r="88" spans="1:9" ht="29.4" customHeight="1" x14ac:dyDescent="0.3">
      <c r="A88">
        <f t="shared" si="1"/>
        <v>83</v>
      </c>
      <c r="B88" t="str">
        <f>IF(ISBLANK('List of Employees'!B98),"",'List of Employees'!B98)</f>
        <v>BAYLA EVANGELINE C.</v>
      </c>
      <c r="C88" s="25" t="str">
        <f>VLOOKUP(Table3[[#This Row],[EMPLOYEE NAME]],Employees[[Employee Name]:[Office]],6)</f>
        <v>REGULAR</v>
      </c>
      <c r="I88" s="27">
        <f>SUM(Table3[[#This Row],['# SICK LEAVE]:['#OTHERS]])</f>
        <v>0</v>
      </c>
    </row>
    <row r="89" spans="1:9" ht="29.4" customHeight="1" x14ac:dyDescent="0.3">
      <c r="A89">
        <f t="shared" si="1"/>
        <v>84</v>
      </c>
      <c r="B89" t="str">
        <f>IF(ISBLANK('List of Employees'!B99),"",'List of Employees'!B99)</f>
        <v>BAYOT ANABEL D.</v>
      </c>
      <c r="C89" s="25" t="str">
        <f>VLOOKUP(Table3[[#This Row],[EMPLOYEE NAME]],Employees[[Employee Name]:[Office]],6)</f>
        <v>REGULAR</v>
      </c>
      <c r="I89" s="27">
        <f>SUM(Table3[[#This Row],['# SICK LEAVE]:['#OTHERS]])</f>
        <v>0</v>
      </c>
    </row>
    <row r="90" spans="1:9" ht="29.4" customHeight="1" x14ac:dyDescent="0.3">
      <c r="A90">
        <f t="shared" si="1"/>
        <v>85</v>
      </c>
      <c r="B90" t="str">
        <f>IF(ISBLANK('List of Employees'!B100),"",'List of Employees'!B100)</f>
        <v>BAYOT ANISIA P.</v>
      </c>
      <c r="C90" s="25" t="str">
        <f>VLOOKUP(Table3[[#This Row],[EMPLOYEE NAME]],Employees[[Employee Name]:[Office]],6)</f>
        <v>REGULAR</v>
      </c>
      <c r="I90" s="27">
        <f>SUM(Table3[[#This Row],['# SICK LEAVE]:['#OTHERS]])</f>
        <v>0</v>
      </c>
    </row>
    <row r="91" spans="1:9" ht="29.4" customHeight="1" x14ac:dyDescent="0.3">
      <c r="A91">
        <f t="shared" si="1"/>
        <v>86</v>
      </c>
      <c r="B91" t="str">
        <f>IF(ISBLANK('List of Employees'!B101),"",'List of Employees'!B101)</f>
        <v>BAYOT ELAINE B.</v>
      </c>
      <c r="C91" s="25" t="str">
        <f>VLOOKUP(Table3[[#This Row],[EMPLOYEE NAME]],Employees[[Employee Name]:[Office]],6)</f>
        <v>REGULAR</v>
      </c>
      <c r="I91" s="27">
        <f>SUM(Table3[[#This Row],['# SICK LEAVE]:['#OTHERS]])</f>
        <v>0</v>
      </c>
    </row>
    <row r="92" spans="1:9" ht="29.4" customHeight="1" x14ac:dyDescent="0.3">
      <c r="A92">
        <f t="shared" si="1"/>
        <v>87</v>
      </c>
      <c r="B92" t="str">
        <f>IF(ISBLANK('List of Employees'!B102),"",'List of Employees'!B102)</f>
        <v>BAYOT EMILIANA C.</v>
      </c>
      <c r="C92" s="25">
        <f>VLOOKUP(Table3[[#This Row],[EMPLOYEE NAME]],Employees[[Employee Name]:[Office]],6)</f>
        <v>0</v>
      </c>
      <c r="I92" s="27">
        <f>SUM(Table3[[#This Row],['# SICK LEAVE]:['#OTHERS]])</f>
        <v>0</v>
      </c>
    </row>
    <row r="93" spans="1:9" ht="29.4" customHeight="1" x14ac:dyDescent="0.3">
      <c r="A93">
        <f t="shared" si="1"/>
        <v>88</v>
      </c>
      <c r="B93" t="str">
        <f>IF(ISBLANK('List of Employees'!B103),"",'List of Employees'!B103)</f>
        <v>BAYOT MERCED M.</v>
      </c>
      <c r="C93" s="25" t="str">
        <f>VLOOKUP(Table3[[#This Row],[EMPLOYEE NAME]],Employees[[Employee Name]:[Office]],6)</f>
        <v>REGULAR</v>
      </c>
      <c r="I93" s="27">
        <f>SUM(Table3[[#This Row],['# SICK LEAVE]:['#OTHERS]])</f>
        <v>0</v>
      </c>
    </row>
    <row r="94" spans="1:9" ht="29.4" customHeight="1" x14ac:dyDescent="0.3">
      <c r="A94">
        <f t="shared" si="1"/>
        <v>89</v>
      </c>
      <c r="B94" t="str">
        <f>IF(ISBLANK('List of Employees'!B104),"",'List of Employees'!B104)</f>
        <v>BAYOT RUMER M.</v>
      </c>
      <c r="C94" s="25" t="str">
        <f>VLOOKUP(Table3[[#This Row],[EMPLOYEE NAME]],Employees[[Employee Name]:[Office]],6)</f>
        <v>REGULAR</v>
      </c>
      <c r="I94" s="27">
        <f>SUM(Table3[[#This Row],['# SICK LEAVE]:['#OTHERS]])</f>
        <v>0</v>
      </c>
    </row>
    <row r="95" spans="1:9" ht="29.4" customHeight="1" x14ac:dyDescent="0.3">
      <c r="A95">
        <f t="shared" si="1"/>
        <v>90</v>
      </c>
      <c r="B95" t="str">
        <f>IF(ISBLANK('List of Employees'!B105),"",'List of Employees'!B105)</f>
        <v>BELOSTRINO JULIETA P.</v>
      </c>
      <c r="C95" s="25" t="str">
        <f>VLOOKUP(Table3[[#This Row],[EMPLOYEE NAME]],Employees[[Employee Name]:[Office]],6)</f>
        <v>CASUAL</v>
      </c>
      <c r="I95" s="27">
        <f>SUM(Table3[[#This Row],['# SICK LEAVE]:['#OTHERS]])</f>
        <v>0</v>
      </c>
    </row>
    <row r="96" spans="1:9" ht="29.4" customHeight="1" x14ac:dyDescent="0.3">
      <c r="A96">
        <f t="shared" si="1"/>
        <v>91</v>
      </c>
      <c r="B96" t="str">
        <f>IF(ISBLANK('List of Employees'!B106),"",'List of Employees'!B106)</f>
        <v>BERGADO MARILOU B.</v>
      </c>
      <c r="C96" s="25" t="str">
        <f>VLOOKUP(Table3[[#This Row],[EMPLOYEE NAME]],Employees[[Employee Name]:[Office]],6)</f>
        <v>CASUAL</v>
      </c>
      <c r="I96" s="27">
        <f>SUM(Table3[[#This Row],['# SICK LEAVE]:['#OTHERS]])</f>
        <v>0</v>
      </c>
    </row>
    <row r="97" spans="1:9" ht="29.4" customHeight="1" x14ac:dyDescent="0.3">
      <c r="A97">
        <f t="shared" si="1"/>
        <v>92</v>
      </c>
      <c r="B97" t="str">
        <f>IF(ISBLANK('List of Employees'!B108),"",'List of Employees'!B108)</f>
        <v>BISCOCHO JULIETA G.</v>
      </c>
      <c r="C97" s="25" t="str">
        <f>VLOOKUP(Table3[[#This Row],[EMPLOYEE NAME]],Employees[[Employee Name]:[Office]],6)</f>
        <v>REGULAR</v>
      </c>
      <c r="I97" s="27">
        <f>SUM(Table3[[#This Row],['# SICK LEAVE]:['#OTHERS]])</f>
        <v>0</v>
      </c>
    </row>
    <row r="98" spans="1:9" ht="29.4" customHeight="1" x14ac:dyDescent="0.3">
      <c r="A98">
        <f t="shared" si="1"/>
        <v>93</v>
      </c>
      <c r="B98" t="str">
        <f>IF(ISBLANK('List of Employees'!B111),"",'List of Employees'!B111)</f>
        <v>BORJA EDWIN G.</v>
      </c>
      <c r="C98" s="25" t="str">
        <f>VLOOKUP(Table3[[#This Row],[EMPLOYEE NAME]],Employees[[Employee Name]:[Office]],6)</f>
        <v>REGULAR</v>
      </c>
      <c r="I98" s="27">
        <f>SUM(Table3[[#This Row],['# SICK LEAVE]:['#OTHERS]])</f>
        <v>0</v>
      </c>
    </row>
    <row r="99" spans="1:9" ht="29.4" customHeight="1" x14ac:dyDescent="0.3">
      <c r="A99">
        <f t="shared" si="1"/>
        <v>94</v>
      </c>
      <c r="B99" t="str">
        <f>IF(ISBLANK('List of Employees'!B112),"",'List of Employees'!B112)</f>
        <v>BORJA NECY M.</v>
      </c>
      <c r="C99" s="25" t="str">
        <f>VLOOKUP(Table3[[#This Row],[EMPLOYEE NAME]],Employees[[Employee Name]:[Office]],6)</f>
        <v>REGULAR</v>
      </c>
      <c r="I99" s="27">
        <f>SUM(Table3[[#This Row],['# SICK LEAVE]:['#OTHERS]])</f>
        <v>0</v>
      </c>
    </row>
    <row r="100" spans="1:9" ht="29.4" customHeight="1" x14ac:dyDescent="0.3">
      <c r="A100">
        <f t="shared" si="1"/>
        <v>95</v>
      </c>
      <c r="B100" t="str">
        <f>IF(ISBLANK('List of Employees'!B113),"",'List of Employees'!B113)</f>
        <v>BRIZUELA LENIE E.</v>
      </c>
      <c r="C100" s="25" t="str">
        <f>VLOOKUP(Table3[[#This Row],[EMPLOYEE NAME]],Employees[[Employee Name]:[Office]],6)</f>
        <v>CASUAL</v>
      </c>
      <c r="I100" s="27">
        <f>SUM(Table3[[#This Row],['# SICK LEAVE]:['#OTHERS]])</f>
        <v>0</v>
      </c>
    </row>
    <row r="101" spans="1:9" ht="29.4" customHeight="1" x14ac:dyDescent="0.3">
      <c r="A101">
        <f t="shared" si="1"/>
        <v>96</v>
      </c>
      <c r="B101" t="str">
        <f>IF(ISBLANK('List of Employees'!B114),"",'List of Employees'!B114)</f>
        <v>BRON FLORENCIO L.</v>
      </c>
      <c r="C101" s="25" t="str">
        <f>VLOOKUP(Table3[[#This Row],[EMPLOYEE NAME]],Employees[[Employee Name]:[Office]],6)</f>
        <v>CASUAL</v>
      </c>
      <c r="I101" s="27">
        <f>SUM(Table3[[#This Row],['# SICK LEAVE]:['#OTHERS]])</f>
        <v>0</v>
      </c>
    </row>
    <row r="102" spans="1:9" ht="29.4" customHeight="1" x14ac:dyDescent="0.3">
      <c r="A102">
        <f t="shared" si="1"/>
        <v>97</v>
      </c>
      <c r="B102" t="str">
        <f>IF(ISBLANK('List of Employees'!B115),"",'List of Employees'!B115)</f>
        <v>BUGARIN MA. ANA M.</v>
      </c>
      <c r="C102" s="25" t="str">
        <f>VLOOKUP(Table3[[#This Row],[EMPLOYEE NAME]],Employees[[Employee Name]:[Office]],6)</f>
        <v>REGULAR</v>
      </c>
      <c r="I102" s="27">
        <f>SUM(Table3[[#This Row],['# SICK LEAVE]:['#OTHERS]])</f>
        <v>0</v>
      </c>
    </row>
    <row r="103" spans="1:9" ht="29.4" customHeight="1" x14ac:dyDescent="0.3">
      <c r="A103">
        <f t="shared" si="1"/>
        <v>98</v>
      </c>
      <c r="B103" t="str">
        <f>IF(ISBLANK('List of Employees'!B116),"",'List of Employees'!B116)</f>
        <v>BUNGCASAN REGINALDO JR. B.</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Employees'!B117),"",'List of Employees'!B117)</f>
        <v>BURAZON CARIDAD A.</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Employees'!B118),"",'List of Employees'!B118)</f>
        <v>BUTALON DIANNE H.</v>
      </c>
      <c r="C105" s="25" t="str">
        <f>VLOOKUP(Table3[[#This Row],[EMPLOYEE NAME]],Employees[[Employee Name]:[Office]],6)</f>
        <v>CASUAL</v>
      </c>
      <c r="I105" s="27">
        <f>SUM(Table3[[#This Row],['# SICK LEAVE]:['#OTHERS]])</f>
        <v>0</v>
      </c>
    </row>
    <row r="106" spans="1:9" ht="29.4" customHeight="1" x14ac:dyDescent="0.3">
      <c r="A106">
        <f t="shared" si="1"/>
        <v>101</v>
      </c>
      <c r="B106" t="str">
        <f>IF(ISBLANK('List of Employees'!B119),"",'List of Employees'!B119)</f>
        <v>CABANLIT ZOSIMA M.</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Employees'!B120),"",'List of Employees'!B120)</f>
        <v>CABANTING AIRA P.</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Employees'!B121),"",'List of Employees'!B121)</f>
        <v>CACAO ANDREA F.</v>
      </c>
      <c r="C108" s="25" t="str">
        <f>VLOOKUP(Table3[[#This Row],[EMPLOYEE NAME]],Employees[[Employee Name]:[Office]],6)</f>
        <v>REGULAR</v>
      </c>
      <c r="I108" s="27">
        <f>SUM(Table3[[#This Row],['# SICK LEAVE]:['#OTHERS]])</f>
        <v>0</v>
      </c>
    </row>
    <row r="109" spans="1:9" ht="29.4" customHeight="1" x14ac:dyDescent="0.3">
      <c r="A109">
        <f t="shared" si="1"/>
        <v>104</v>
      </c>
      <c r="B109" t="str">
        <f>IF(ISBLANK('List of Employees'!B122),"",'List of Employees'!B122)</f>
        <v>CAGUICLA JO HAENA D.</v>
      </c>
      <c r="C109" s="25" t="str">
        <f>VLOOKUP(Table3[[#This Row],[EMPLOYEE NAME]],Employees[[Employee Name]:[Office]],6)</f>
        <v>JOBCON</v>
      </c>
      <c r="I109" s="27">
        <f>SUM(Table3[[#This Row],['# SICK LEAVE]:['#OTHERS]])</f>
        <v>0</v>
      </c>
    </row>
    <row r="110" spans="1:9" ht="29.4" customHeight="1" x14ac:dyDescent="0.3">
      <c r="A110">
        <f t="shared" si="1"/>
        <v>105</v>
      </c>
      <c r="B110" t="str">
        <f>IF(ISBLANK('List of Employees'!B123),"",'List of Employees'!B123)</f>
        <v>CAGUITLA ELSA A.</v>
      </c>
      <c r="C110" s="25" t="str">
        <f>VLOOKUP(Table3[[#This Row],[EMPLOYEE NAME]],Employees[[Employee Name]:[Office]],6)</f>
        <v>CASUAL</v>
      </c>
      <c r="I110" s="27">
        <f>SUM(Table3[[#This Row],['# SICK LEAVE]:['#OTHERS]])</f>
        <v>0</v>
      </c>
    </row>
    <row r="111" spans="1:9" ht="29.4" customHeight="1" x14ac:dyDescent="0.3">
      <c r="A111">
        <f t="shared" si="1"/>
        <v>106</v>
      </c>
      <c r="B111" t="str">
        <f>IF(ISBLANK('List of Employees'!B124),"",'List of Employees'!B124)</f>
        <v>CAGUITLA GEMINIANO M.</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Employees'!B125),"",'List of Employees'!B125)</f>
        <v>CAJAS MINA H.</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Employees'!B126),"",'List of Employees'!B126)</f>
        <v>CALANOG ALMA P.</v>
      </c>
      <c r="C113" s="25" t="str">
        <f>VLOOKUP(Table3[[#This Row],[EMPLOYEE NAME]],Employees[[Employee Name]:[Office]],6)</f>
        <v>REGULAR</v>
      </c>
      <c r="I113" s="27">
        <f>SUM(Table3[[#This Row],['# SICK LEAVE]:['#OTHERS]])</f>
        <v>0</v>
      </c>
    </row>
    <row r="114" spans="1:9" ht="29.4" customHeight="1" x14ac:dyDescent="0.3">
      <c r="A114">
        <f t="shared" si="1"/>
        <v>109</v>
      </c>
      <c r="B114" t="str">
        <f>IF(ISBLANK('List of Employees'!B127),"",'List of Employees'!B127)</f>
        <v>CALANOG EUGENE V.</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Employees'!B128),"",'List of Employees'!B128)</f>
        <v>CAMERO PEDRITO C.</v>
      </c>
      <c r="C115" s="25" t="str">
        <f>VLOOKUP(Table3[[#This Row],[EMPLOYEE NAME]],Employees[[Employee Name]:[Office]],6)</f>
        <v>CASUAL</v>
      </c>
      <c r="I115" s="27">
        <f>SUM(Table3[[#This Row],['# SICK LEAVE]:['#OTHERS]])</f>
        <v>0</v>
      </c>
    </row>
    <row r="116" spans="1:9" ht="29.4" customHeight="1" x14ac:dyDescent="0.3">
      <c r="A116">
        <f t="shared" si="1"/>
        <v>111</v>
      </c>
      <c r="B116" t="str">
        <f>IF(ISBLANK('List of Employees'!B129),"",'List of Employees'!B129)</f>
        <v>CANDELARIA DANILO M.</v>
      </c>
      <c r="C116" s="25" t="str">
        <f>VLOOKUP(Table3[[#This Row],[EMPLOYEE NAME]],Employees[[Employee Name]:[Office]],6)</f>
        <v>REGULAR</v>
      </c>
      <c r="I116" s="27">
        <f>SUM(Table3[[#This Row],['# SICK LEAVE]:['#OTHERS]])</f>
        <v>0</v>
      </c>
    </row>
    <row r="117" spans="1:9" ht="29.4" customHeight="1" x14ac:dyDescent="0.3">
      <c r="A117">
        <f t="shared" si="1"/>
        <v>112</v>
      </c>
      <c r="B117" t="str">
        <f>IF(ISBLANK('List of Employees'!B130),"",'List of Employees'!B130)</f>
        <v>CAPUNO OLIVER M.</v>
      </c>
      <c r="C117" s="25" t="str">
        <f>VLOOKUP(Table3[[#This Row],[EMPLOYEE NAME]],Employees[[Employee Name]:[Office]],6)</f>
        <v>CASUAL</v>
      </c>
      <c r="I117" s="27">
        <f>SUM(Table3[[#This Row],['# SICK LEAVE]:['#OTHERS]])</f>
        <v>0</v>
      </c>
    </row>
    <row r="118" spans="1:9" ht="29.4" customHeight="1" x14ac:dyDescent="0.3">
      <c r="A118">
        <f t="shared" si="1"/>
        <v>113</v>
      </c>
      <c r="B118" t="str">
        <f>IF(ISBLANK('List of Employees'!B131),"",'List of Employees'!B131)</f>
        <v>CAPUPUS LIZA FE F.</v>
      </c>
      <c r="C118" s="25" t="str">
        <f>VLOOKUP(Table3[[#This Row],[EMPLOYEE NAME]],Employees[[Employee Name]:[Office]],6)</f>
        <v>REGULAR</v>
      </c>
      <c r="I118" s="27">
        <f>SUM(Table3[[#This Row],['# SICK LEAVE]:['#OTHERS]])</f>
        <v>0</v>
      </c>
    </row>
    <row r="119" spans="1:9" ht="29.4" customHeight="1" x14ac:dyDescent="0.3">
      <c r="A119">
        <f t="shared" si="1"/>
        <v>114</v>
      </c>
      <c r="B119" t="str">
        <f>IF(ISBLANK('List of Employees'!B132),"",'List of Employees'!B132)</f>
        <v>CARAAN ANNABELLE F.</v>
      </c>
      <c r="C119" s="25" t="str">
        <f>VLOOKUP(Table3[[#This Row],[EMPLOYEE NAME]],Employees[[Employee Name]:[Office]],6)</f>
        <v>REGULAR</v>
      </c>
      <c r="I119" s="27">
        <f>SUM(Table3[[#This Row],['# SICK LEAVE]:['#OTHERS]])</f>
        <v>0</v>
      </c>
    </row>
    <row r="120" spans="1:9" ht="29.4" customHeight="1" x14ac:dyDescent="0.3">
      <c r="A120">
        <f t="shared" si="1"/>
        <v>115</v>
      </c>
      <c r="B120" t="str">
        <f>IF(ISBLANK('List of Employees'!B133),"",'List of Employees'!B133)</f>
        <v>CARAAN FELIX M.</v>
      </c>
      <c r="C120" s="25" t="str">
        <f>VLOOKUP(Table3[[#This Row],[EMPLOYEE NAME]],Employees[[Employee Name]:[Office]],6)</f>
        <v>REGULAR</v>
      </c>
      <c r="I120" s="27">
        <f>SUM(Table3[[#This Row],['# SICK LEAVE]:['#OTHERS]])</f>
        <v>0</v>
      </c>
    </row>
    <row r="121" spans="1:9" ht="29.4" customHeight="1" x14ac:dyDescent="0.3">
      <c r="A121">
        <f t="shared" si="1"/>
        <v>116</v>
      </c>
      <c r="B121" t="str">
        <f>IF(ISBLANK('List of Employees'!B134),"",'List of Employees'!B134)</f>
        <v>CARLITO ELENA M.</v>
      </c>
      <c r="C121" s="25" t="str">
        <f>VLOOKUP(Table3[[#This Row],[EMPLOYEE NAME]],Employees[[Employee Name]:[Office]],6)</f>
        <v>CASUAL</v>
      </c>
      <c r="I121" s="27">
        <f>SUM(Table3[[#This Row],['# SICK LEAVE]:['#OTHERS]])</f>
        <v>0</v>
      </c>
    </row>
    <row r="122" spans="1:9" ht="29.4" customHeight="1" x14ac:dyDescent="0.3">
      <c r="A122">
        <f t="shared" si="1"/>
        <v>117</v>
      </c>
      <c r="B122" t="str">
        <f>IF(ISBLANK('List of Employees'!B135),"",'List of Employees'!B135)</f>
        <v>CARMONA REMY M.</v>
      </c>
      <c r="C122" s="25" t="str">
        <f>VLOOKUP(Table3[[#This Row],[EMPLOYEE NAME]],Employees[[Employee Name]:[Office]],6)</f>
        <v>REGULAR</v>
      </c>
      <c r="I122" s="27">
        <f>SUM(Table3[[#This Row],['# SICK LEAVE]:['#OTHERS]])</f>
        <v>0</v>
      </c>
    </row>
    <row r="123" spans="1:9" ht="29.4" customHeight="1" x14ac:dyDescent="0.3">
      <c r="A123">
        <f t="shared" si="1"/>
        <v>118</v>
      </c>
      <c r="B123" t="str">
        <f>IF(ISBLANK('List of Employees'!B137),"",'List of Employees'!B137)</f>
        <v xml:space="preserve">CASTILLO ROBENSON  </v>
      </c>
      <c r="C123" s="25" t="str">
        <f>VLOOKUP(Table3[[#This Row],[EMPLOYEE NAME]],Employees[[Employee Name]:[Office]],6)</f>
        <v>CASUAL</v>
      </c>
      <c r="I123" s="27">
        <f>SUM(Table3[[#This Row],['# SICK LEAVE]:['#OTHERS]])</f>
        <v>0</v>
      </c>
    </row>
    <row r="124" spans="1:9" ht="29.4" customHeight="1" x14ac:dyDescent="0.3">
      <c r="A124">
        <f t="shared" si="1"/>
        <v>119</v>
      </c>
      <c r="B124" t="str">
        <f>IF(ISBLANK('List of Employees'!B138),"",'List of Employees'!B138)</f>
        <v>CASTRO VIVIAN A.</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Employees'!B139),"",'List of Employees'!B139)</f>
        <v>CESICAR JOCHELLE JOAN S.</v>
      </c>
      <c r="C125" s="25" t="str">
        <f>VLOOKUP(Table3[[#This Row],[EMPLOYEE NAME]],Employees[[Employee Name]:[Office]],6)</f>
        <v>CASUAL</v>
      </c>
      <c r="I125" s="27">
        <f>SUM(Table3[[#This Row],['# SICK LEAVE]:['#OTHERS]])</f>
        <v>0</v>
      </c>
    </row>
    <row r="126" spans="1:9" ht="29.4" customHeight="1" x14ac:dyDescent="0.3">
      <c r="A126">
        <f t="shared" si="1"/>
        <v>121</v>
      </c>
      <c r="B126" t="str">
        <f>IF(ISBLANK('List of Employees'!B140),"",'List of Employees'!B140)</f>
        <v>CHACON ELISA G.</v>
      </c>
      <c r="C126" s="25" t="str">
        <f>VLOOKUP(Table3[[#This Row],[EMPLOYEE NAME]],Employees[[Employee Name]:[Office]],6)</f>
        <v>REGULAR</v>
      </c>
      <c r="I126" s="27">
        <f>SUM(Table3[[#This Row],['# SICK LEAVE]:['#OTHERS]])</f>
        <v>0</v>
      </c>
    </row>
    <row r="127" spans="1:9" ht="29.4" customHeight="1" x14ac:dyDescent="0.3">
      <c r="A127">
        <f t="shared" si="1"/>
        <v>122</v>
      </c>
      <c r="B127" t="str">
        <f>IF(ISBLANK('List of Employees'!B141),"",'List of Employees'!B141)</f>
        <v>CHANGCO KATHLEEN CARLA F.</v>
      </c>
      <c r="C127" s="25" t="str">
        <f>VLOOKUP(Table3[[#This Row],[EMPLOYEE NAME]],Employees[[Employee Name]:[Office]],6)</f>
        <v>CASUAL</v>
      </c>
      <c r="I127" s="27">
        <f>SUM(Table3[[#This Row],['# SICK LEAVE]:['#OTHERS]])</f>
        <v>0</v>
      </c>
    </row>
    <row r="128" spans="1:9" ht="29.4" customHeight="1" x14ac:dyDescent="0.3">
      <c r="A128">
        <f t="shared" si="1"/>
        <v>123</v>
      </c>
      <c r="B128" t="str">
        <f>IF(ISBLANK('List of Employees'!B142),"",'List of Employees'!B142)</f>
        <v>COLETO ASHLEY M.</v>
      </c>
      <c r="C128" s="25" t="str">
        <f>VLOOKUP(Table3[[#This Row],[EMPLOYEE NAME]],Employees[[Employee Name]:[Office]],6)</f>
        <v>CASUAL</v>
      </c>
      <c r="I128" s="27">
        <f>SUM(Table3[[#This Row],['# SICK LEAVE]:['#OTHERS]])</f>
        <v>0</v>
      </c>
    </row>
    <row r="129" spans="1:9" ht="29.4" customHeight="1" x14ac:dyDescent="0.3">
      <c r="A129">
        <f t="shared" si="1"/>
        <v>124</v>
      </c>
      <c r="B129" t="str">
        <f>IF(ISBLANK('List of Employees'!B143),"",'List of Employees'!B143)</f>
        <v>COLETO HANY ROY D.</v>
      </c>
      <c r="C129" s="25" t="str">
        <f>VLOOKUP(Table3[[#This Row],[EMPLOYEE NAME]],Employees[[Employee Name]:[Office]],6)</f>
        <v>REGULAR</v>
      </c>
      <c r="I129" s="27">
        <f>SUM(Table3[[#This Row],['# SICK LEAVE]:['#OTHERS]])</f>
        <v>0</v>
      </c>
    </row>
    <row r="130" spans="1:9" ht="29.4" customHeight="1" x14ac:dyDescent="0.3">
      <c r="A130">
        <f t="shared" si="1"/>
        <v>125</v>
      </c>
      <c r="B130" t="str">
        <f>IF(ISBLANK('List of Employees'!B144),"",'List of Employees'!B144)</f>
        <v>CONSTANTE FLORAVILLA R.</v>
      </c>
      <c r="C130" s="25" t="str">
        <f>VLOOKUP(Table3[[#This Row],[EMPLOYEE NAME]],Employees[[Employee Name]:[Office]],6)</f>
        <v>REGULAR</v>
      </c>
      <c r="I130" s="27">
        <f>SUM(Table3[[#This Row],['# SICK LEAVE]:['#OTHERS]])</f>
        <v>0</v>
      </c>
    </row>
    <row r="131" spans="1:9" ht="29.4" customHeight="1" x14ac:dyDescent="0.3">
      <c r="A131">
        <f t="shared" si="1"/>
        <v>126</v>
      </c>
      <c r="B131" t="str">
        <f>IF(ISBLANK('List of Employees'!B145),"",'List of Employees'!B145)</f>
        <v>CONTRERAS ALEJANDRO M.</v>
      </c>
      <c r="C131" s="25" t="str">
        <f>VLOOKUP(Table3[[#This Row],[EMPLOYEE NAME]],Employees[[Employee Name]:[Office]],6)</f>
        <v>CASUAL</v>
      </c>
      <c r="I131" s="27">
        <f>SUM(Table3[[#This Row],['# SICK LEAVE]:['#OTHERS]])</f>
        <v>0</v>
      </c>
    </row>
    <row r="132" spans="1:9" ht="29.4" customHeight="1" x14ac:dyDescent="0.3">
      <c r="A132">
        <f t="shared" si="1"/>
        <v>127</v>
      </c>
      <c r="B132" t="str">
        <f>IF(ISBLANK('List of Employees'!B146),"",'List of Employees'!B146)</f>
        <v>CONTRERAS ALLAN B.</v>
      </c>
      <c r="C132" s="25" t="str">
        <f>VLOOKUP(Table3[[#This Row],[EMPLOYEE NAME]],Employees[[Employee Name]:[Office]],6)</f>
        <v>CASUAL</v>
      </c>
      <c r="I132" s="27">
        <f>SUM(Table3[[#This Row],['# SICK LEAVE]:['#OTHERS]])</f>
        <v>0</v>
      </c>
    </row>
    <row r="133" spans="1:9" ht="29.4" customHeight="1" x14ac:dyDescent="0.3">
      <c r="A133">
        <f t="shared" si="1"/>
        <v>128</v>
      </c>
      <c r="B133" t="str">
        <f>IF(ISBLANK('List of Employees'!B147),"",'List of Employees'!B147)</f>
        <v>CONTRERAS SARAH JANE P.</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Employees'!B148),"",'List of Employees'!B148)</f>
        <v>CORTADO JOEL B.</v>
      </c>
      <c r="C134" s="25" t="str">
        <f>VLOOKUP(Table3[[#This Row],[EMPLOYEE NAME]],Employees[[Employee Name]:[Office]],6)</f>
        <v>CASUAL</v>
      </c>
      <c r="I134" s="27">
        <f>SUM(Table3[[#This Row],['# SICK LEAVE]:['#OTHERS]])</f>
        <v>0</v>
      </c>
    </row>
    <row r="135" spans="1:9" ht="29.4" customHeight="1" x14ac:dyDescent="0.3">
      <c r="A135">
        <f t="shared" si="2"/>
        <v>130</v>
      </c>
      <c r="B135" t="str">
        <f>IF(ISBLANK('List of Employees'!B149),"",'List of Employees'!B149)</f>
        <v>CORTEZ FIDELA B.</v>
      </c>
      <c r="C135" s="25" t="str">
        <f>VLOOKUP(Table3[[#This Row],[EMPLOYEE NAME]],Employees[[Employee Name]:[Office]],6)</f>
        <v>REGULAR</v>
      </c>
      <c r="I135" s="27">
        <f>SUM(Table3[[#This Row],['# SICK LEAVE]:['#OTHERS]])</f>
        <v>0</v>
      </c>
    </row>
    <row r="136" spans="1:9" ht="29.4" customHeight="1" x14ac:dyDescent="0.3">
      <c r="A136">
        <f t="shared" si="2"/>
        <v>131</v>
      </c>
      <c r="B136" t="str">
        <f>IF(ISBLANK('List of Employees'!B150),"",'List of Employees'!B150)</f>
        <v>CORTEZ MARCOS NOEL A.</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Employees'!B151),"",'List of Employees'!B151)</f>
        <v>CORTEZ NERIFE H.</v>
      </c>
      <c r="C137" s="25" t="str">
        <f>VLOOKUP(Table3[[#This Row],[EMPLOYEE NAME]],Employees[[Employee Name]:[Office]],6)</f>
        <v>REGULAR</v>
      </c>
      <c r="I137" s="27">
        <f>SUM(Table3[[#This Row],['# SICK LEAVE]:['#OTHERS]])</f>
        <v>0</v>
      </c>
    </row>
    <row r="138" spans="1:9" ht="29.4" customHeight="1" x14ac:dyDescent="0.3">
      <c r="A138">
        <f t="shared" si="2"/>
        <v>133</v>
      </c>
      <c r="B138" t="str">
        <f>IF(ISBLANK('List of Employees'!B152),"",'List of Employees'!B152)</f>
        <v>COSA PAOLA GRACE P.</v>
      </c>
      <c r="C138" s="25" t="str">
        <f>VLOOKUP(Table3[[#This Row],[EMPLOYEE NAME]],Employees[[Employee Name]:[Office]],6)</f>
        <v>CASUAL</v>
      </c>
      <c r="I138" s="27">
        <f>SUM(Table3[[#This Row],['# SICK LEAVE]:['#OTHERS]])</f>
        <v>0</v>
      </c>
    </row>
    <row r="139" spans="1:9" ht="29.4" customHeight="1" x14ac:dyDescent="0.3">
      <c r="A139">
        <f t="shared" si="2"/>
        <v>134</v>
      </c>
      <c r="B139" t="str">
        <f>IF(ISBLANK('List of Employees'!B153),"",'List of Employees'!B153)</f>
        <v xml:space="preserve">COSINO RIMWELL  </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Employees'!B154),"",'List of Employees'!B154)</f>
        <v>COSME CORAZON O.</v>
      </c>
      <c r="C140" s="25" t="str">
        <f>VLOOKUP(Table3[[#This Row],[EMPLOYEE NAME]],Employees[[Employee Name]:[Office]],6)</f>
        <v>CASUAL</v>
      </c>
      <c r="I140" s="27">
        <f>SUM(Table3[[#This Row],['# SICK LEAVE]:['#OTHERS]])</f>
        <v>0</v>
      </c>
    </row>
    <row r="141" spans="1:9" ht="29.4" customHeight="1" x14ac:dyDescent="0.3">
      <c r="A141">
        <f t="shared" si="2"/>
        <v>136</v>
      </c>
      <c r="B141" t="str">
        <f>IF(ISBLANK('List of Employees'!B155),"",'List of Employees'!B155)</f>
        <v>COSME MA VICTORIA M.</v>
      </c>
      <c r="C141" s="25" t="str">
        <f>VLOOKUP(Table3[[#This Row],[EMPLOYEE NAME]],Employees[[Employee Name]:[Office]],6)</f>
        <v>REGULAR</v>
      </c>
      <c r="I141" s="27">
        <f>SUM(Table3[[#This Row],['# SICK LEAVE]:['#OTHERS]])</f>
        <v>0</v>
      </c>
    </row>
    <row r="142" spans="1:9" ht="29.4" customHeight="1" x14ac:dyDescent="0.3">
      <c r="A142">
        <f t="shared" si="2"/>
        <v>137</v>
      </c>
      <c r="B142" t="str">
        <f>IF(ISBLANK('List of Employees'!B156),"",'List of Employees'!B156)</f>
        <v>COSTANTE  SYLVIA C.</v>
      </c>
      <c r="C142" s="25" t="str">
        <f>VLOOKUP(Table3[[#This Row],[EMPLOYEE NAME]],Employees[[Employee Name]:[Office]],6)</f>
        <v>REGULAR</v>
      </c>
      <c r="I142" s="27">
        <f>SUM(Table3[[#This Row],['# SICK LEAVE]:['#OTHERS]])</f>
        <v>0</v>
      </c>
    </row>
    <row r="143" spans="1:9" ht="29.4" customHeight="1" x14ac:dyDescent="0.3">
      <c r="A143">
        <f t="shared" si="2"/>
        <v>138</v>
      </c>
      <c r="B143" t="str">
        <f>IF(ISBLANK('List of Employees'!B157),"",'List of Employees'!B157)</f>
        <v>COSTANTE HERBERT F.</v>
      </c>
      <c r="C143" s="25" t="str">
        <f>VLOOKUP(Table3[[#This Row],[EMPLOYEE NAME]],Employees[[Employee Name]:[Office]],6)</f>
        <v>JOBCON</v>
      </c>
      <c r="I143" s="27">
        <f>SUM(Table3[[#This Row],['# SICK LEAVE]:['#OTHERS]])</f>
        <v>0</v>
      </c>
    </row>
    <row r="144" spans="1:9" ht="29.4" customHeight="1" x14ac:dyDescent="0.3">
      <c r="A144">
        <f t="shared" si="2"/>
        <v>139</v>
      </c>
      <c r="B144" t="str">
        <f>IF(ISBLANK('List of Employees'!B158),"",'List of Employees'!B158)</f>
        <v>COTONER NELIA C.</v>
      </c>
      <c r="C144" s="25" t="str">
        <f>VLOOKUP(Table3[[#This Row],[EMPLOYEE NAME]],Employees[[Employee Name]:[Office]],6)</f>
        <v>REGULAR</v>
      </c>
      <c r="I144" s="27">
        <f>SUM(Table3[[#This Row],['# SICK LEAVE]:['#OTHERS]])</f>
        <v>0</v>
      </c>
    </row>
    <row r="145" spans="1:9" ht="29.4" customHeight="1" x14ac:dyDescent="0.3">
      <c r="A145">
        <f t="shared" si="2"/>
        <v>140</v>
      </c>
      <c r="B145" t="str">
        <f>IF(ISBLANK('List of Employees'!B159),"",'List of Employees'!B159)</f>
        <v>CREUS SAMUEL A.</v>
      </c>
      <c r="C145" s="25">
        <f>VLOOKUP(Table3[[#This Row],[EMPLOYEE NAME]],Employees[[Employee Name]:[Office]],6)</f>
        <v>0</v>
      </c>
      <c r="I145" s="27">
        <f>SUM(Table3[[#This Row],['# SICK LEAVE]:['#OTHERS]])</f>
        <v>0</v>
      </c>
    </row>
    <row r="146" spans="1:9" ht="29.4" customHeight="1" x14ac:dyDescent="0.3">
      <c r="A146">
        <f t="shared" si="2"/>
        <v>141</v>
      </c>
      <c r="B146" t="str">
        <f>IF(ISBLANK('List of Employees'!B160),"",'List of Employees'!B160)</f>
        <v>CRIZALDO THELMA U.</v>
      </c>
      <c r="C146" s="25" t="str">
        <f>VLOOKUP(Table3[[#This Row],[EMPLOYEE NAME]],Employees[[Employee Name]:[Office]],6)</f>
        <v>REGULAR</v>
      </c>
      <c r="I146" s="27">
        <f>SUM(Table3[[#This Row],['# SICK LEAVE]:['#OTHERS]])</f>
        <v>0</v>
      </c>
    </row>
    <row r="147" spans="1:9" ht="29.4" customHeight="1" x14ac:dyDescent="0.3">
      <c r="A147">
        <f t="shared" si="2"/>
        <v>142</v>
      </c>
      <c r="B147" t="str">
        <f>IF(ISBLANK('List of Employees'!B161),"",'List of Employees'!B161)</f>
        <v>CROOX VALERIE R.</v>
      </c>
      <c r="C147" s="25" t="str">
        <f>VLOOKUP(Table3[[#This Row],[EMPLOYEE NAME]],Employees[[Employee Name]:[Office]],6)</f>
        <v>CASUAL</v>
      </c>
      <c r="I147" s="27">
        <f>SUM(Table3[[#This Row],['# SICK LEAVE]:['#OTHERS]])</f>
        <v>0</v>
      </c>
    </row>
    <row r="148" spans="1:9" ht="29.4" customHeight="1" x14ac:dyDescent="0.3">
      <c r="A148">
        <f t="shared" si="2"/>
        <v>143</v>
      </c>
      <c r="B148" t="str">
        <f>IF(ISBLANK('List of Employees'!B162),"",'List of Employees'!B162)</f>
        <v>CRUZADA MAGDALENA A.</v>
      </c>
      <c r="C148" s="25" t="str">
        <f>VLOOKUP(Table3[[#This Row],[EMPLOYEE NAME]],Employees[[Employee Name]:[Office]],6)</f>
        <v>REGULAR</v>
      </c>
      <c r="I148" s="27">
        <f>SUM(Table3[[#This Row],['# SICK LEAVE]:['#OTHERS]])</f>
        <v>0</v>
      </c>
    </row>
    <row r="149" spans="1:9" ht="29.4" customHeight="1" x14ac:dyDescent="0.3">
      <c r="A149">
        <f t="shared" si="2"/>
        <v>144</v>
      </c>
      <c r="B149" t="str">
        <f>IF(ISBLANK('List of Employees'!B163),"",'List of Employees'!B163)</f>
        <v>CUENO FLOR M.</v>
      </c>
      <c r="C149" s="25" t="str">
        <f>VLOOKUP(Table3[[#This Row],[EMPLOYEE NAME]],Employees[[Employee Name]:[Office]],6)</f>
        <v>CASUAL</v>
      </c>
      <c r="I149" s="27">
        <f>SUM(Table3[[#This Row],['# SICK LEAVE]:['#OTHERS]])</f>
        <v>0</v>
      </c>
    </row>
    <row r="150" spans="1:9" ht="29.4" customHeight="1" x14ac:dyDescent="0.3">
      <c r="A150">
        <f t="shared" si="2"/>
        <v>145</v>
      </c>
      <c r="B150" t="str">
        <f>IF(ISBLANK('List of Employees'!B164),"",'List of Employees'!B164)</f>
        <v>CUIZON DAYLIN M.</v>
      </c>
      <c r="C150" s="25" t="str">
        <f>VLOOKUP(Table3[[#This Row],[EMPLOYEE NAME]],Employees[[Employee Name]:[Office]],6)</f>
        <v>CASUAL</v>
      </c>
      <c r="I150" s="27">
        <f>SUM(Table3[[#This Row],['# SICK LEAVE]:['#OTHERS]])</f>
        <v>0</v>
      </c>
    </row>
    <row r="151" spans="1:9" ht="29.4" customHeight="1" x14ac:dyDescent="0.3">
      <c r="A151">
        <f t="shared" si="2"/>
        <v>146</v>
      </c>
      <c r="B151" t="str">
        <f>IF(ISBLANK('List of Employees'!B165),"",'List of Employees'!B165)</f>
        <v>DAÑO ALMA R.</v>
      </c>
      <c r="C151" s="25" t="str">
        <f>VLOOKUP(Table3[[#This Row],[EMPLOYEE NAME]],Employees[[Employee Name]:[Office]],6)</f>
        <v>REGULAR</v>
      </c>
      <c r="I151" s="27">
        <f>SUM(Table3[[#This Row],['# SICK LEAVE]:['#OTHERS]])</f>
        <v>0</v>
      </c>
    </row>
    <row r="152" spans="1:9" ht="29.4" customHeight="1" x14ac:dyDescent="0.3">
      <c r="A152">
        <f t="shared" si="2"/>
        <v>147</v>
      </c>
      <c r="B152" t="str">
        <f>IF(ISBLANK('List of Employees'!B166),"",'List of Employees'!B166)</f>
        <v>DATU SHIRLEY G.</v>
      </c>
      <c r="C152" s="25" t="str">
        <f>VLOOKUP(Table3[[#This Row],[EMPLOYEE NAME]],Employees[[Employee Name]:[Office]],6)</f>
        <v>CASUAL</v>
      </c>
      <c r="I152" s="27">
        <f>SUM(Table3[[#This Row],['# SICK LEAVE]:['#OTHERS]])</f>
        <v>0</v>
      </c>
    </row>
    <row r="153" spans="1:9" ht="29.4" customHeight="1" x14ac:dyDescent="0.3">
      <c r="A153">
        <f t="shared" si="2"/>
        <v>148</v>
      </c>
      <c r="B153" t="str">
        <f>IF(ISBLANK('List of Employees'!B167),"",'List of Employees'!B167)</f>
        <v>DAVID MELANIE D.</v>
      </c>
      <c r="C153" s="25" t="str">
        <f>VLOOKUP(Table3[[#This Row],[EMPLOYEE NAME]],Employees[[Employee Name]:[Office]],6)</f>
        <v>CASUAL</v>
      </c>
      <c r="I153" s="27">
        <f>SUM(Table3[[#This Row],['# SICK LEAVE]:['#OTHERS]])</f>
        <v>0</v>
      </c>
    </row>
    <row r="154" spans="1:9" ht="29.4" customHeight="1" x14ac:dyDescent="0.3">
      <c r="A154">
        <f t="shared" si="2"/>
        <v>149</v>
      </c>
      <c r="B154" t="str">
        <f>IF(ISBLANK('List of Employees'!B168),"",'List of Employees'!B168)</f>
        <v>DE ASIS JANETTE D.</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Employees'!B170),"",'List of Employees'!B170)</f>
        <v>DE CASTRO JOSEPH NHOEL T.</v>
      </c>
      <c r="C155" s="25" t="str">
        <f>VLOOKUP(Table3[[#This Row],[EMPLOYEE NAME]],Employees[[Employee Name]:[Office]],6)</f>
        <v>REGULAR</v>
      </c>
      <c r="I155" s="27">
        <f>SUM(Table3[[#This Row],['# SICK LEAVE]:['#OTHERS]])</f>
        <v>0</v>
      </c>
    </row>
    <row r="156" spans="1:9" ht="29.4" customHeight="1" x14ac:dyDescent="0.3">
      <c r="A156">
        <f t="shared" si="2"/>
        <v>151</v>
      </c>
      <c r="B156" t="str">
        <f>IF(ISBLANK('List of Employees'!B171),"",'List of Employees'!B171)</f>
        <v>DE CASTRO JUANITA M.</v>
      </c>
      <c r="C156" s="25" t="str">
        <f>VLOOKUP(Table3[[#This Row],[EMPLOYEE NAME]],Employees[[Employee Name]:[Office]],6)</f>
        <v>REGULAR</v>
      </c>
      <c r="I156" s="27">
        <f>SUM(Table3[[#This Row],['# SICK LEAVE]:['#OTHERS]])</f>
        <v>0</v>
      </c>
    </row>
    <row r="157" spans="1:9" ht="29.4" customHeight="1" x14ac:dyDescent="0.3">
      <c r="A157">
        <f t="shared" si="2"/>
        <v>152</v>
      </c>
      <c r="B157" t="str">
        <f>IF(ISBLANK('List of Employees'!B172),"",'List of Employees'!B172)</f>
        <v>DE CASTRO MARYLEN A.</v>
      </c>
      <c r="C157" s="25">
        <f>VLOOKUP(Table3[[#This Row],[EMPLOYEE NAME]],Employees[[Employee Name]:[Office]],6)</f>
        <v>0</v>
      </c>
      <c r="I157" s="27">
        <f>SUM(Table3[[#This Row],['# SICK LEAVE]:['#OTHERS]])</f>
        <v>0</v>
      </c>
    </row>
    <row r="158" spans="1:9" ht="29.4" customHeight="1" x14ac:dyDescent="0.3">
      <c r="A158">
        <f t="shared" si="2"/>
        <v>153</v>
      </c>
      <c r="B158" t="str">
        <f>IF(ISBLANK('List of Employees'!B173),"",'List of Employees'!B173)</f>
        <v>DE GRANO LIUSA R.</v>
      </c>
      <c r="C158" s="25" t="str">
        <f>VLOOKUP(Table3[[#This Row],[EMPLOYEE NAME]],Employees[[Employee Name]:[Office]],6)</f>
        <v>REGULAR</v>
      </c>
      <c r="I158" s="27">
        <f>SUM(Table3[[#This Row],['# SICK LEAVE]:['#OTHERS]])</f>
        <v>0</v>
      </c>
    </row>
    <row r="159" spans="1:9" ht="29.4" customHeight="1" x14ac:dyDescent="0.3">
      <c r="A159">
        <f t="shared" si="2"/>
        <v>154</v>
      </c>
      <c r="B159" t="str">
        <f>IF(ISBLANK('List of Employees'!B174),"",'List of Employees'!B174)</f>
        <v>DE GRANO MA. ERLINDA F.</v>
      </c>
      <c r="C159" s="25" t="str">
        <f>VLOOKUP(Table3[[#This Row],[EMPLOYEE NAME]],Employees[[Employee Name]:[Office]],6)</f>
        <v>REGULAR</v>
      </c>
      <c r="I159" s="27">
        <f>SUM(Table3[[#This Row],['# SICK LEAVE]:['#OTHERS]])</f>
        <v>0</v>
      </c>
    </row>
    <row r="160" spans="1:9" ht="29.4" customHeight="1" x14ac:dyDescent="0.3">
      <c r="A160">
        <f t="shared" si="2"/>
        <v>155</v>
      </c>
      <c r="B160" t="str">
        <f>IF(ISBLANK('List of Employees'!B175),"",'List of Employees'!B175)</f>
        <v>DE GUIA MARIVIC B.</v>
      </c>
      <c r="C160" s="25" t="str">
        <f>VLOOKUP(Table3[[#This Row],[EMPLOYEE NAME]],Employees[[Employee Name]:[Office]],6)</f>
        <v>JOBCON</v>
      </c>
      <c r="I160" s="27">
        <f>SUM(Table3[[#This Row],['# SICK LEAVE]:['#OTHERS]])</f>
        <v>0</v>
      </c>
    </row>
    <row r="161" spans="1:9" ht="29.4" customHeight="1" x14ac:dyDescent="0.3">
      <c r="A161">
        <f t="shared" si="2"/>
        <v>156</v>
      </c>
      <c r="B161" t="str">
        <f>IF(ISBLANK('List of Employees'!B176),"",'List of Employees'!B176)</f>
        <v xml:space="preserve">DE GUZMAN CLEMENTE  </v>
      </c>
      <c r="C161" s="25" t="str">
        <f>VLOOKUP(Table3[[#This Row],[EMPLOYEE NAME]],Employees[[Employee Name]:[Office]],6)</f>
        <v>CASUAL</v>
      </c>
      <c r="I161" s="27">
        <f>SUM(Table3[[#This Row],['# SICK LEAVE]:['#OTHERS]])</f>
        <v>0</v>
      </c>
    </row>
    <row r="162" spans="1:9" ht="29.4" customHeight="1" x14ac:dyDescent="0.3">
      <c r="A162">
        <f t="shared" si="2"/>
        <v>157</v>
      </c>
      <c r="B162" t="str">
        <f>IF(ISBLANK('List of Employees'!B177),"",'List of Employees'!B177)</f>
        <v>DE GUZMAN RONALD ANDREW G.</v>
      </c>
      <c r="C162" s="25" t="str">
        <f>VLOOKUP(Table3[[#This Row],[EMPLOYEE NAME]],Employees[[Employee Name]:[Office]],6)</f>
        <v>REGULAR</v>
      </c>
      <c r="I162" s="27">
        <f>SUM(Table3[[#This Row],['# SICK LEAVE]:['#OTHERS]])</f>
        <v>0</v>
      </c>
    </row>
    <row r="163" spans="1:9" ht="29.4" customHeight="1" x14ac:dyDescent="0.3">
      <c r="A163">
        <f t="shared" si="2"/>
        <v>158</v>
      </c>
      <c r="B163" t="str">
        <f>IF(ISBLANK('List of Employees'!B178),"",'List of Employees'!B178)</f>
        <v>DE LARA GRACE L.</v>
      </c>
      <c r="C163" s="25" t="str">
        <f>VLOOKUP(Table3[[#This Row],[EMPLOYEE NAME]],Employees[[Employee Name]:[Office]],6)</f>
        <v>CASUAL</v>
      </c>
      <c r="I163" s="27">
        <f>SUM(Table3[[#This Row],['# SICK LEAVE]:['#OTHERS]])</f>
        <v>0</v>
      </c>
    </row>
    <row r="164" spans="1:9" ht="29.4" customHeight="1" x14ac:dyDescent="0.3">
      <c r="A164">
        <f t="shared" si="2"/>
        <v>159</v>
      </c>
      <c r="B164" t="str">
        <f>IF(ISBLANK('List of Employees'!B179),"",'List of Employees'!B179)</f>
        <v>DE LEON ANALITA B.</v>
      </c>
      <c r="C164" s="25" t="str">
        <f>VLOOKUP(Table3[[#This Row],[EMPLOYEE NAME]],Employees[[Employee Name]:[Office]],6)</f>
        <v>CASUAL</v>
      </c>
      <c r="I164" s="27">
        <f>SUM(Table3[[#This Row],['# SICK LEAVE]:['#OTHERS]])</f>
        <v>0</v>
      </c>
    </row>
    <row r="165" spans="1:9" ht="29.4" customHeight="1" x14ac:dyDescent="0.3">
      <c r="A165">
        <f t="shared" si="2"/>
        <v>160</v>
      </c>
      <c r="B165" t="str">
        <f>IF(ISBLANK('List of Employees'!B180),"",'List of Employees'!B180)</f>
        <v xml:space="preserve">DE LUNA ERNESTO  </v>
      </c>
      <c r="C165" s="25" t="str">
        <f>VLOOKUP(Table3[[#This Row],[EMPLOYEE NAME]],Employees[[Employee Name]:[Office]],6)</f>
        <v>REGULAR</v>
      </c>
      <c r="I165" s="27">
        <f>SUM(Table3[[#This Row],['# SICK LEAVE]:['#OTHERS]])</f>
        <v>0</v>
      </c>
    </row>
    <row r="166" spans="1:9" ht="29.4" customHeight="1" x14ac:dyDescent="0.3">
      <c r="A166">
        <f t="shared" si="2"/>
        <v>161</v>
      </c>
      <c r="B166" t="str">
        <f>IF(ISBLANK('List of Employees'!B181),"",'List of Employees'!B181)</f>
        <v>DE OCAMPO ALMA A.</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Employees'!B182),"",'List of Employees'!B182)</f>
        <v>DE OCAMPO MA. ELENA D.</v>
      </c>
      <c r="C167" s="25" t="str">
        <f>VLOOKUP(Table3[[#This Row],[EMPLOYEE NAME]],Employees[[Employee Name]:[Office]],6)</f>
        <v>REGULAR</v>
      </c>
      <c r="I167" s="27">
        <f>SUM(Table3[[#This Row],['# SICK LEAVE]:['#OTHERS]])</f>
        <v>0</v>
      </c>
    </row>
    <row r="168" spans="1:9" ht="29.4" customHeight="1" x14ac:dyDescent="0.3">
      <c r="A168">
        <f t="shared" si="2"/>
        <v>163</v>
      </c>
      <c r="B168" t="str">
        <f>IF(ISBLANK('List of Employees'!B183),"",'List of Employees'!B183)</f>
        <v>DE OCAMPO MARISSA B.</v>
      </c>
      <c r="C168" s="25" t="str">
        <f>VLOOKUP(Table3[[#This Row],[EMPLOYEE NAME]],Employees[[Employee Name]:[Office]],6)</f>
        <v>REGULAR</v>
      </c>
      <c r="I168" s="27">
        <f>SUM(Table3[[#This Row],['# SICK LEAVE]:['#OTHERS]])</f>
        <v>0</v>
      </c>
    </row>
    <row r="169" spans="1:9" ht="29.4" customHeight="1" x14ac:dyDescent="0.3">
      <c r="A169">
        <f t="shared" si="2"/>
        <v>164</v>
      </c>
      <c r="B169" t="str">
        <f>IF(ISBLANK('List of Employees'!B184),"",'List of Employees'!B184)</f>
        <v>DE SAGUN NANCY D.</v>
      </c>
      <c r="C169" s="25" t="str">
        <f>VLOOKUP(Table3[[#This Row],[EMPLOYEE NAME]],Employees[[Employee Name]:[Office]],6)</f>
        <v>CASUAL</v>
      </c>
      <c r="I169" s="27">
        <f>SUM(Table3[[#This Row],['# SICK LEAVE]:['#OTHERS]])</f>
        <v>0</v>
      </c>
    </row>
    <row r="170" spans="1:9" ht="29.4" customHeight="1" x14ac:dyDescent="0.3">
      <c r="A170">
        <f t="shared" si="2"/>
        <v>165</v>
      </c>
      <c r="B170" t="str">
        <f>IF(ISBLANK('List of Employees'!B186),"",'List of Employees'!B186)</f>
        <v>DE VILLA JAYVEE U.</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Employees'!B189),"",'List of Employees'!B189)</f>
        <v>DEL MUNDO ESTER B.</v>
      </c>
      <c r="C171" s="25" t="str">
        <f>VLOOKUP(Table3[[#This Row],[EMPLOYEE NAME]],Employees[[Employee Name]:[Office]],6)</f>
        <v>REGULAR</v>
      </c>
      <c r="I171" s="27">
        <f>SUM(Table3[[#This Row],['# SICK LEAVE]:['#OTHERS]])</f>
        <v>0</v>
      </c>
    </row>
    <row r="172" spans="1:9" ht="29.4" customHeight="1" x14ac:dyDescent="0.3">
      <c r="A172">
        <f t="shared" si="2"/>
        <v>167</v>
      </c>
      <c r="B172" t="str">
        <f>IF(ISBLANK('List of Employees'!B190),"",'List of Employees'!B190)</f>
        <v>DEL MUNDO HERMOGENES C.</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Employees'!B191),"",'List of Employees'!B191)</f>
        <v>DEL MUNDO JONAS B.</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Employees'!B192),"",'List of Employees'!B192)</f>
        <v>DEL MUNDO ROSALLE A.</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Employees'!B193),"",'List of Employees'!B193)</f>
        <v>DELA CRUZ CHARITO A.</v>
      </c>
      <c r="C175" s="25" t="str">
        <f>VLOOKUP(Table3[[#This Row],[EMPLOYEE NAME]],Employees[[Employee Name]:[Office]],6)</f>
        <v>CASUAL</v>
      </c>
      <c r="I175" s="27">
        <f>SUM(Table3[[#This Row],['# SICK LEAVE]:['#OTHERS]])</f>
        <v>0</v>
      </c>
    </row>
    <row r="176" spans="1:9" ht="29.4" customHeight="1" x14ac:dyDescent="0.3">
      <c r="A176">
        <f t="shared" si="2"/>
        <v>171</v>
      </c>
      <c r="B176" t="str">
        <f>IF(ISBLANK('List of Employees'!B195),"",'List of Employees'!B195)</f>
        <v>DELA CRUZ SHIELA G.</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Employees'!B196),"",'List of Employees'!B196)</f>
        <v>DELA GRACIA MA. CECILIA P.</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Employees'!B197),"",'List of Employees'!B197)</f>
        <v>DELA PEÑA ALFREDO C.</v>
      </c>
      <c r="C178" s="25" t="str">
        <f>VLOOKUP(Table3[[#This Row],[EMPLOYEE NAME]],Employees[[Employee Name]:[Office]],6)</f>
        <v>REGULAR</v>
      </c>
      <c r="I178" s="27">
        <f>SUM(Table3[[#This Row],['# SICK LEAVE]:['#OTHERS]])</f>
        <v>0</v>
      </c>
    </row>
    <row r="179" spans="1:9" ht="29.4" customHeight="1" x14ac:dyDescent="0.3">
      <c r="A179">
        <f t="shared" si="2"/>
        <v>174</v>
      </c>
      <c r="B179" t="str">
        <f>IF(ISBLANK('List of Employees'!B198),"",'List of Employees'!B198)</f>
        <v>DELFINO NINA C.</v>
      </c>
      <c r="C179" s="25" t="str">
        <f>VLOOKUP(Table3[[#This Row],[EMPLOYEE NAME]],Employees[[Employee Name]:[Office]],6)</f>
        <v>REGULAR</v>
      </c>
      <c r="I179" s="27">
        <f>SUM(Table3[[#This Row],['# SICK LEAVE]:['#OTHERS]])</f>
        <v>0</v>
      </c>
    </row>
    <row r="180" spans="1:9" ht="29.4" customHeight="1" x14ac:dyDescent="0.3">
      <c r="A180">
        <f t="shared" si="2"/>
        <v>175</v>
      </c>
      <c r="B180" t="str">
        <f>IF(ISBLANK('List of Employees'!B199),"",'List of Employees'!B199)</f>
        <v xml:space="preserve">DELMUNDO JONAS  </v>
      </c>
      <c r="C180" s="25">
        <f>VLOOKUP(Table3[[#This Row],[EMPLOYEE NAME]],Employees[[Employee Name]:[Office]],6)</f>
        <v>0</v>
      </c>
      <c r="I180" s="27">
        <f>SUM(Table3[[#This Row],['# SICK LEAVE]:['#OTHERS]])</f>
        <v>0</v>
      </c>
    </row>
    <row r="181" spans="1:9" ht="29.4" customHeight="1" x14ac:dyDescent="0.3">
      <c r="A181">
        <f t="shared" si="2"/>
        <v>176</v>
      </c>
      <c r="B181" t="str">
        <f>IF(ISBLANK('List of Employees'!B201),"",'List of Employees'!B201)</f>
        <v>DERLA APOLONIO JR D.</v>
      </c>
      <c r="C181" s="25" t="str">
        <f>VLOOKUP(Table3[[#This Row],[EMPLOYEE NAME]],Employees[[Employee Name]:[Office]],6)</f>
        <v>CASUAL</v>
      </c>
      <c r="I181" s="27">
        <f>SUM(Table3[[#This Row],['# SICK LEAVE]:['#OTHERS]])</f>
        <v>0</v>
      </c>
    </row>
    <row r="182" spans="1:9" ht="29.4" customHeight="1" x14ac:dyDescent="0.3">
      <c r="A182">
        <f t="shared" si="2"/>
        <v>177</v>
      </c>
      <c r="B182" t="str">
        <f>IF(ISBLANK('List of Employees'!B202),"",'List of Employees'!B202)</f>
        <v>DERLA ARTHUR D.</v>
      </c>
      <c r="C182" s="25" t="str">
        <f>VLOOKUP(Table3[[#This Row],[EMPLOYEE NAME]],Employees[[Employee Name]:[Office]],6)</f>
        <v>CASUAL</v>
      </c>
      <c r="I182" s="27">
        <f>SUM(Table3[[#This Row],['# SICK LEAVE]:['#OTHERS]])</f>
        <v>0</v>
      </c>
    </row>
    <row r="183" spans="1:9" ht="29.4" customHeight="1" x14ac:dyDescent="0.3">
      <c r="A183">
        <f t="shared" si="2"/>
        <v>178</v>
      </c>
      <c r="B183" t="str">
        <f>IF(ISBLANK('List of Employees'!B203),"",'List of Employees'!B203)</f>
        <v>DESEPEDA ADELAIDA R.</v>
      </c>
      <c r="C183" s="25">
        <f>VLOOKUP(Table3[[#This Row],[EMPLOYEE NAME]],Employees[[Employee Name]:[Office]],6)</f>
        <v>0</v>
      </c>
      <c r="I183" s="27">
        <f>SUM(Table3[[#This Row],['# SICK LEAVE]:['#OTHERS]])</f>
        <v>0</v>
      </c>
    </row>
    <row r="184" spans="1:9" ht="29.4" customHeight="1" x14ac:dyDescent="0.3">
      <c r="A184">
        <f t="shared" si="2"/>
        <v>179</v>
      </c>
      <c r="B184" t="str">
        <f>IF(ISBLANK('List of Employees'!B204),"",'List of Employees'!B204)</f>
        <v>DESINGAŃO PURIFICACION A.</v>
      </c>
      <c r="C184" s="25" t="str">
        <f>VLOOKUP(Table3[[#This Row],[EMPLOYEE NAME]],Employees[[Employee Name]:[Office]],6)</f>
        <v>CASUAL</v>
      </c>
      <c r="I184" s="27">
        <f>SUM(Table3[[#This Row],['# SICK LEAVE]:['#OTHERS]])</f>
        <v>0</v>
      </c>
    </row>
    <row r="185" spans="1:9" ht="29.4" customHeight="1" x14ac:dyDescent="0.3">
      <c r="A185">
        <f t="shared" si="2"/>
        <v>180</v>
      </c>
      <c r="B185" t="str">
        <f>IF(ISBLANK('List of Employees'!B205),"",'List of Employees'!B205)</f>
        <v xml:space="preserve">DESIPEDA ALDWIN  </v>
      </c>
      <c r="C185" s="25">
        <f>VLOOKUP(Table3[[#This Row],[EMPLOYEE NAME]],Employees[[Employee Name]:[Office]],6)</f>
        <v>0</v>
      </c>
      <c r="I185" s="27">
        <f>SUM(Table3[[#This Row],['# SICK LEAVE]:['#OTHERS]])</f>
        <v>0</v>
      </c>
    </row>
    <row r="186" spans="1:9" ht="29.4" customHeight="1" x14ac:dyDescent="0.3">
      <c r="A186">
        <f t="shared" si="2"/>
        <v>181</v>
      </c>
      <c r="B186" t="str">
        <f>IF(ISBLANK('List of Employees'!B206),"",'List of Employees'!B206)</f>
        <v>DESIPEDA MACARIA P.</v>
      </c>
      <c r="C186" s="25" t="str">
        <f>VLOOKUP(Table3[[#This Row],[EMPLOYEE NAME]],Employees[[Employee Name]:[Office]],6)</f>
        <v>CASUAL</v>
      </c>
      <c r="I186" s="27">
        <f>SUM(Table3[[#This Row],['# SICK LEAVE]:['#OTHERS]])</f>
        <v>0</v>
      </c>
    </row>
    <row r="187" spans="1:9" ht="29.4" customHeight="1" x14ac:dyDescent="0.3">
      <c r="A187">
        <f t="shared" si="2"/>
        <v>182</v>
      </c>
      <c r="B187" t="str">
        <f>IF(ISBLANK('List of Employees'!B207),"",'List of Employees'!B207)</f>
        <v>DEVILLA ALICE P.</v>
      </c>
      <c r="C187" s="25">
        <f>VLOOKUP(Table3[[#This Row],[EMPLOYEE NAME]],Employees[[Employee Name]:[Office]],6)</f>
        <v>0</v>
      </c>
      <c r="I187" s="27">
        <f>SUM(Table3[[#This Row],['# SICK LEAVE]:['#OTHERS]])</f>
        <v>0</v>
      </c>
    </row>
    <row r="188" spans="1:9" ht="29.4" customHeight="1" x14ac:dyDescent="0.3">
      <c r="A188">
        <f t="shared" si="2"/>
        <v>183</v>
      </c>
      <c r="B188" t="str">
        <f>IF(ISBLANK('List of Employees'!B208),"",'List of Employees'!B208)</f>
        <v>DIAZ CAROLINA P.</v>
      </c>
      <c r="C188" s="25" t="str">
        <f>VLOOKUP(Table3[[#This Row],[EMPLOYEE NAME]],Employees[[Employee Name]:[Office]],6)</f>
        <v>CASUAL</v>
      </c>
      <c r="I188" s="27">
        <f>SUM(Table3[[#This Row],['# SICK LEAVE]:['#OTHERS]])</f>
        <v>0</v>
      </c>
    </row>
    <row r="189" spans="1:9" ht="29.4"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 customHeight="1" x14ac:dyDescent="0.3">
      <c r="A190">
        <f t="shared" si="2"/>
        <v>185</v>
      </c>
      <c r="B190" t="str">
        <f>IF(ISBLANK('List of Employees'!B209),"",'List of Employees'!B209)</f>
        <v xml:space="preserve">DIGNO DANILO  </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Employees'!B211),"",'List of Employees'!B211)</f>
        <v>DIGO MARIE BERNADETTE C.</v>
      </c>
      <c r="C191" s="25" t="str">
        <f>VLOOKUP(Table3[[#This Row],[EMPLOYEE NAME]],Employees[[Employee Name]:[Office]],6)</f>
        <v>CASUAL</v>
      </c>
      <c r="I191" s="27">
        <f>SUM(Table3[[#This Row],['# SICK LEAVE]:['#OTHERS]])</f>
        <v>0</v>
      </c>
    </row>
    <row r="192" spans="1:9" ht="29.4" customHeight="1" x14ac:dyDescent="0.3">
      <c r="A192">
        <f t="shared" si="2"/>
        <v>187</v>
      </c>
      <c r="B192" t="str">
        <f>IF(ISBLANK('List of Employees'!B212),"",'List of Employees'!B212)</f>
        <v>DILIDILI AIREEN M.</v>
      </c>
      <c r="C192" s="25" t="str">
        <f>VLOOKUP(Table3[[#This Row],[EMPLOYEE NAME]],Employees[[Employee Name]:[Office]],6)</f>
        <v>CASUAL</v>
      </c>
      <c r="I192" s="27">
        <f>SUM(Table3[[#This Row],['# SICK LEAVE]:['#OTHERS]])</f>
        <v>0</v>
      </c>
    </row>
    <row r="193" spans="1:9" ht="29.4" customHeight="1" x14ac:dyDescent="0.3">
      <c r="A193">
        <f t="shared" si="2"/>
        <v>188</v>
      </c>
      <c r="B193" t="str">
        <f>IF(ISBLANK('List of Employees'!B213),"",'List of Employees'!B213)</f>
        <v>DIMAANO LEOVIGILDA A.</v>
      </c>
      <c r="C193" s="25" t="str">
        <f>VLOOKUP(Table3[[#This Row],[EMPLOYEE NAME]],Employees[[Employee Name]:[Office]],6)</f>
        <v>CASUAL</v>
      </c>
      <c r="I193" s="27">
        <f>SUM(Table3[[#This Row],['# SICK LEAVE]:['#OTHERS]])</f>
        <v>0</v>
      </c>
    </row>
    <row r="194" spans="1:9" ht="29.4" customHeight="1" x14ac:dyDescent="0.3">
      <c r="A194">
        <f t="shared" si="2"/>
        <v>189</v>
      </c>
      <c r="B194" t="str">
        <f>IF(ISBLANK('List of Employees'!B214),"",'List of Employees'!B214)</f>
        <v>DIMAILIG ARLYN R.</v>
      </c>
      <c r="C194" s="25" t="str">
        <f>VLOOKUP(Table3[[#This Row],[EMPLOYEE NAME]],Employees[[Employee Name]:[Office]],6)</f>
        <v>CASUAL</v>
      </c>
      <c r="I194" s="27">
        <f>SUM(Table3[[#This Row],['# SICK LEAVE]:['#OTHERS]])</f>
        <v>0</v>
      </c>
    </row>
    <row r="195" spans="1:9" ht="29.4" customHeight="1" x14ac:dyDescent="0.3">
      <c r="A195">
        <f t="shared" si="2"/>
        <v>190</v>
      </c>
      <c r="B195" t="str">
        <f>IF(ISBLANK('List of Employees'!B215),"",'List of Employees'!B215)</f>
        <v>DIMAPILIS ALFREDO C.</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Employees'!B216),"",'List of Employees'!B216)</f>
        <v>DIMAPILIS ANTHONY A.</v>
      </c>
      <c r="C196" s="25" t="str">
        <f>VLOOKUP(Table3[[#This Row],[EMPLOYEE NAME]],Employees[[Employee Name]:[Office]],6)</f>
        <v>REGULAR</v>
      </c>
      <c r="I196" s="27">
        <f>SUM(Table3[[#This Row],['# SICK LEAVE]:['#OTHERS]])</f>
        <v>0</v>
      </c>
    </row>
    <row r="197" spans="1:9" ht="29.4" customHeight="1" x14ac:dyDescent="0.3">
      <c r="A197">
        <f t="shared" si="2"/>
        <v>192</v>
      </c>
      <c r="B197" t="str">
        <f>IF(ISBLANK('List of Employees'!B217),"",'List of Employees'!B217)</f>
        <v>DIMAPILIS ARIEL M.</v>
      </c>
      <c r="C197" s="25" t="str">
        <f>VLOOKUP(Table3[[#This Row],[EMPLOYEE NAME]],Employees[[Employee Name]:[Office]],6)</f>
        <v>REGULAR</v>
      </c>
      <c r="I197" s="27">
        <f>SUM(Table3[[#This Row],['# SICK LEAVE]:['#OTHERS]])</f>
        <v>0</v>
      </c>
    </row>
    <row r="198" spans="1:9" ht="29.4"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 customHeight="1" x14ac:dyDescent="0.3">
      <c r="A199">
        <f t="shared" si="3"/>
        <v>194</v>
      </c>
      <c r="B199" t="str">
        <f>IF(ISBLANK('List of Employees'!B218),"",'List of Employees'!B218)</f>
        <v>DIMAPILIS DENNIS C.</v>
      </c>
      <c r="C199" s="25" t="str">
        <f>VLOOKUP(Table3[[#This Row],[EMPLOYEE NAME]],Employees[[Employee Name]:[Office]],6)</f>
        <v>REGULAR</v>
      </c>
      <c r="I199" s="27">
        <f>SUM(Table3[[#This Row],['# SICK LEAVE]:['#OTHERS]])</f>
        <v>0</v>
      </c>
    </row>
    <row r="200" spans="1:9" ht="29.4" customHeight="1" x14ac:dyDescent="0.3">
      <c r="A200">
        <f t="shared" si="3"/>
        <v>195</v>
      </c>
      <c r="B200" t="str">
        <f>IF(ISBLANK('List of Employees'!B219),"",'List of Employees'!B219)</f>
        <v>DIMAPILIS ELIZABETH A.</v>
      </c>
      <c r="C200" s="25" t="str">
        <f>VLOOKUP(Table3[[#This Row],[EMPLOYEE NAME]],Employees[[Employee Name]:[Office]],6)</f>
        <v>REGULAR</v>
      </c>
      <c r="I200" s="27">
        <f>SUM(Table3[[#This Row],['# SICK LEAVE]:['#OTHERS]])</f>
        <v>0</v>
      </c>
    </row>
    <row r="201" spans="1:9" ht="29.4"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 customHeight="1" x14ac:dyDescent="0.3">
      <c r="A202">
        <f t="shared" si="3"/>
        <v>197</v>
      </c>
      <c r="B202" t="str">
        <f>IF(ISBLANK('List of Employees'!B220),"",'List of Employees'!B220)</f>
        <v>DIMAPILIS ELVIRA S.</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Employees'!B221),"",'List of Employees'!B221)</f>
        <v>DIMAPILIS JONNA T.</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Employees'!B222),"",'List of Employees'!B222)</f>
        <v>DIMAPILIS JOSEPHINE P.</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Employees'!B223),"",'List of Employees'!B223)</f>
        <v>DIMAPILIS MA. TRINIDAD S.</v>
      </c>
      <c r="C205" s="25" t="str">
        <f>VLOOKUP(Table3[[#This Row],[EMPLOYEE NAME]],Employees[[Employee Name]:[Office]],6)</f>
        <v>REGULAR</v>
      </c>
      <c r="I205" s="27">
        <f>SUM(Table3[[#This Row],['# SICK LEAVE]:['#OTHERS]])</f>
        <v>0</v>
      </c>
    </row>
    <row r="206" spans="1:9" ht="29.4" customHeight="1" x14ac:dyDescent="0.3">
      <c r="A206">
        <f t="shared" si="3"/>
        <v>201</v>
      </c>
      <c r="B206" t="str">
        <f>IF(ISBLANK('List of Employees'!B224),"",'List of Employees'!B224)</f>
        <v>DIMAPILIS VILMA T.</v>
      </c>
      <c r="C206" s="25" t="str">
        <f>VLOOKUP(Table3[[#This Row],[EMPLOYEE NAME]],Employees[[Employee Name]:[Office]],6)</f>
        <v>REGULAR</v>
      </c>
      <c r="I206" s="27">
        <f>SUM(Table3[[#This Row],['# SICK LEAVE]:['#OTHERS]])</f>
        <v>0</v>
      </c>
    </row>
    <row r="207" spans="1:9" ht="29.4" customHeight="1" x14ac:dyDescent="0.3">
      <c r="A207">
        <f t="shared" si="3"/>
        <v>202</v>
      </c>
      <c r="B207" t="str">
        <f>IF(ISBLANK('List of Employees'!B225),"",'List of Employees'!B225)</f>
        <v>DIMAPILIS VINCE BENEDICT R.</v>
      </c>
      <c r="C207" s="25" t="str">
        <f>VLOOKUP(Table3[[#This Row],[EMPLOYEE NAME]],Employees[[Employee Name]:[Office]],6)</f>
        <v>JOBCON</v>
      </c>
      <c r="I207" s="27">
        <f>SUM(Table3[[#This Row],['# SICK LEAVE]:['#OTHERS]])</f>
        <v>0</v>
      </c>
    </row>
    <row r="208" spans="1:9" ht="29.4" customHeight="1" x14ac:dyDescent="0.3">
      <c r="A208">
        <f t="shared" si="3"/>
        <v>203</v>
      </c>
      <c r="B208" t="str">
        <f>IF(ISBLANK('List of Employees'!B226),"",'List of Employees'!B226)</f>
        <v>DIMARANAN ANNA P.</v>
      </c>
      <c r="C208" s="25" t="str">
        <f>VLOOKUP(Table3[[#This Row],[EMPLOYEE NAME]],Employees[[Employee Name]:[Office]],6)</f>
        <v>JOBCON</v>
      </c>
      <c r="I208" s="27">
        <f>SUM(Table3[[#This Row],['# SICK LEAVE]:['#OTHERS]])</f>
        <v>0</v>
      </c>
    </row>
    <row r="209" spans="1:9" ht="29.4" customHeight="1" x14ac:dyDescent="0.3">
      <c r="A209">
        <f t="shared" si="3"/>
        <v>204</v>
      </c>
      <c r="B209" t="str">
        <f>IF(ISBLANK('List of Employees'!B227),"",'List of Employees'!B227)</f>
        <v>DIMARANAN GREGORIA C.</v>
      </c>
      <c r="C209" s="25" t="str">
        <f>VLOOKUP(Table3[[#This Row],[EMPLOYEE NAME]],Employees[[Employee Name]:[Office]],6)</f>
        <v>REGULAR</v>
      </c>
      <c r="I209" s="27">
        <f>SUM(Table3[[#This Row],['# SICK LEAVE]:['#OTHERS]])</f>
        <v>0</v>
      </c>
    </row>
    <row r="210" spans="1:9" ht="29.4" customHeight="1" x14ac:dyDescent="0.3">
      <c r="A210">
        <f t="shared" si="3"/>
        <v>205</v>
      </c>
      <c r="B210" t="str">
        <f>IF(ISBLANK('List of Employees'!B229),"",'List of Employees'!B229)</f>
        <v>DIMARANAN JOEL M.</v>
      </c>
      <c r="C210" s="25" t="str">
        <f>VLOOKUP(Table3[[#This Row],[EMPLOYEE NAME]],Employees[[Employee Name]:[Office]],6)</f>
        <v>JOBCON</v>
      </c>
      <c r="I210" s="27">
        <f>SUM(Table3[[#This Row],['# SICK LEAVE]:['#OTHERS]])</f>
        <v>0</v>
      </c>
    </row>
    <row r="211" spans="1:9" ht="29.4" customHeight="1" x14ac:dyDescent="0.3">
      <c r="A211">
        <f t="shared" si="3"/>
        <v>206</v>
      </c>
      <c r="B211" t="str">
        <f>IF(ISBLANK('List of Employees'!B230),"",'List of Employees'!B230)</f>
        <v>DIMARANAN KHRISSELLE E.</v>
      </c>
      <c r="C211" s="25" t="str">
        <f>VLOOKUP(Table3[[#This Row],[EMPLOYEE NAME]],Employees[[Employee Name]:[Office]],6)</f>
        <v>JOBCON</v>
      </c>
      <c r="I211" s="27">
        <f>SUM(Table3[[#This Row],['# SICK LEAVE]:['#OTHERS]])</f>
        <v>0</v>
      </c>
    </row>
    <row r="212" spans="1:9" ht="29.4" customHeight="1" x14ac:dyDescent="0.3">
      <c r="A212">
        <f t="shared" si="3"/>
        <v>207</v>
      </c>
      <c r="B212" t="str">
        <f>IF(ISBLANK('List of Employees'!B231),"",'List of Employees'!B231)</f>
        <v>DIMARANAN PERPETUA F.</v>
      </c>
      <c r="C212" s="25" t="str">
        <f>VLOOKUP(Table3[[#This Row],[EMPLOYEE NAME]],Employees[[Employee Name]:[Office]],6)</f>
        <v>REGULAR</v>
      </c>
      <c r="I212" s="27">
        <f>SUM(Table3[[#This Row],['# SICK LEAVE]:['#OTHERS]])</f>
        <v>0</v>
      </c>
    </row>
    <row r="213" spans="1:9" ht="29.4" customHeight="1" x14ac:dyDescent="0.3">
      <c r="A213">
        <f t="shared" si="3"/>
        <v>208</v>
      </c>
      <c r="B213" t="str">
        <f>IF(ISBLANK('List of Employees'!B232),"",'List of Employees'!B232)</f>
        <v>DIMARANAN REYNALDO R.</v>
      </c>
      <c r="C213" s="25" t="str">
        <f>VLOOKUP(Table3[[#This Row],[EMPLOYEE NAME]],Employees[[Employee Name]:[Office]],6)</f>
        <v>REGULAR</v>
      </c>
      <c r="I213" s="27">
        <f>SUM(Table3[[#This Row],['# SICK LEAVE]:['#OTHERS]])</f>
        <v>0</v>
      </c>
    </row>
    <row r="214" spans="1:9" ht="29.4" customHeight="1" x14ac:dyDescent="0.3">
      <c r="A214">
        <f t="shared" si="3"/>
        <v>209</v>
      </c>
      <c r="B214" t="str">
        <f>IF(ISBLANK('List of Employees'!B233),"",'List of Employees'!B233)</f>
        <v>DIMARANAN RODORA G.</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Employees'!B234),"",'List of Employees'!B234)</f>
        <v xml:space="preserve">DISEPEDA ALDWIN  </v>
      </c>
      <c r="C215" s="25">
        <f>VLOOKUP(Table3[[#This Row],[EMPLOYEE NAME]],Employees[[Employee Name]:[Office]],6)</f>
        <v>0</v>
      </c>
      <c r="I215" s="27">
        <f>SUM(Table3[[#This Row],['# SICK LEAVE]:['#OTHERS]])</f>
        <v>0</v>
      </c>
    </row>
    <row r="216" spans="1:9" ht="29.4" customHeight="1" x14ac:dyDescent="0.3">
      <c r="A216">
        <f t="shared" si="3"/>
        <v>211</v>
      </c>
      <c r="B216" t="str">
        <f>IF(ISBLANK('List of Employees'!B235),"",'List of Employees'!B235)</f>
        <v>DISEPEDA MACARIA P.</v>
      </c>
      <c r="C216" s="25" t="str">
        <f>VLOOKUP(Table3[[#This Row],[EMPLOYEE NAME]],Employees[[Employee Name]:[Office]],6)</f>
        <v>CASUAL</v>
      </c>
      <c r="I216" s="27">
        <f>SUM(Table3[[#This Row],['# SICK LEAVE]:['#OTHERS]])</f>
        <v>0</v>
      </c>
    </row>
    <row r="217" spans="1:9" ht="29.4" customHeight="1" x14ac:dyDescent="0.3">
      <c r="A217">
        <f t="shared" si="3"/>
        <v>212</v>
      </c>
      <c r="B217" t="str">
        <f>IF(ISBLANK('List of Employees'!B236),"",'List of Employees'!B236)</f>
        <v xml:space="preserve">DISEPEDA ROMELITO  </v>
      </c>
      <c r="C217" s="25" t="str">
        <f>VLOOKUP(Table3[[#This Row],[EMPLOYEE NAME]],Employees[[Employee Name]:[Office]],6)</f>
        <v>REGULAR</v>
      </c>
      <c r="I217" s="27">
        <f>SUM(Table3[[#This Row],['# SICK LEAVE]:['#OTHERS]])</f>
        <v>0</v>
      </c>
    </row>
    <row r="218" spans="1:9" ht="29.4" customHeight="1" x14ac:dyDescent="0.3">
      <c r="A218">
        <f t="shared" si="3"/>
        <v>213</v>
      </c>
      <c r="B218" t="str">
        <f>IF(ISBLANK('List of Employees'!B237),"",'List of Employees'!B237)</f>
        <v xml:space="preserve">DOCTORA ZENAIDA  </v>
      </c>
      <c r="C218" s="25" t="str">
        <f>VLOOKUP(Table3[[#This Row],[EMPLOYEE NAME]],Employees[[Employee Name]:[Office]],6)</f>
        <v>REGULAR</v>
      </c>
      <c r="I218" s="27">
        <f>SUM(Table3[[#This Row],['# SICK LEAVE]:['#OTHERS]])</f>
        <v>0</v>
      </c>
    </row>
    <row r="219" spans="1:9" ht="29.4" customHeight="1" x14ac:dyDescent="0.3">
      <c r="A219">
        <f t="shared" si="3"/>
        <v>214</v>
      </c>
      <c r="B219" t="str">
        <f>IF(ISBLANK('List of Employees'!B238),"",'List of Employees'!B238)</f>
        <v>DOGELIO CHRISTIAN B.</v>
      </c>
      <c r="C219" s="25" t="str">
        <f>VLOOKUP(Table3[[#This Row],[EMPLOYEE NAME]],Employees[[Employee Name]:[Office]],6)</f>
        <v>CASUAL</v>
      </c>
      <c r="I219" s="27">
        <f>SUM(Table3[[#This Row],['# SICK LEAVE]:['#OTHERS]])</f>
        <v>0</v>
      </c>
    </row>
    <row r="220" spans="1:9" ht="29.4" customHeight="1" x14ac:dyDescent="0.3">
      <c r="A220">
        <f t="shared" si="3"/>
        <v>215</v>
      </c>
      <c r="B220" t="str">
        <f>IF(ISBLANK('List of Employees'!B239),"",'List of Employees'!B239)</f>
        <v>DOGELIO DANNA MARIZ V.</v>
      </c>
      <c r="C220" s="25">
        <f>VLOOKUP(Table3[[#This Row],[EMPLOYEE NAME]],Employees[[Employee Name]:[Office]],6)</f>
        <v>0</v>
      </c>
      <c r="I220" s="27">
        <f>SUM(Table3[[#This Row],['# SICK LEAVE]:['#OTHERS]])</f>
        <v>0</v>
      </c>
    </row>
    <row r="221" spans="1:9" ht="29.4" customHeight="1" x14ac:dyDescent="0.3">
      <c r="A221">
        <f t="shared" si="3"/>
        <v>216</v>
      </c>
      <c r="B221" t="str">
        <f>IF(ISBLANK('List of Employees'!B242),"",'List of Employees'!B242)</f>
        <v>DOGNIDON MARLYN P.</v>
      </c>
      <c r="C221" s="25" t="str">
        <f>VLOOKUP(Table3[[#This Row],[EMPLOYEE NAME]],Employees[[Employee Name]:[Office]],6)</f>
        <v>REGULAR</v>
      </c>
      <c r="I221" s="27">
        <f>SUM(Table3[[#This Row],['# SICK LEAVE]:['#OTHERS]])</f>
        <v>0</v>
      </c>
    </row>
    <row r="222" spans="1:9" ht="29.4" customHeight="1" x14ac:dyDescent="0.3">
      <c r="A222">
        <f t="shared" si="3"/>
        <v>217</v>
      </c>
      <c r="B222" t="str">
        <f>IF(ISBLANK('List of Employees'!B243),"",'List of Employees'!B243)</f>
        <v>DOLOT JESUS JR. D.</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Employees'!B244),"",'List of Employees'!B244)</f>
        <v>DOMINGO RACHEL L.</v>
      </c>
      <c r="C223" s="25" t="str">
        <f>VLOOKUP(Table3[[#This Row],[EMPLOYEE NAME]],Employees[[Employee Name]:[Office]],6)</f>
        <v>REGULAR</v>
      </c>
      <c r="I223" s="27">
        <f>SUM(Table3[[#This Row],['# SICK LEAVE]:['#OTHERS]])</f>
        <v>0</v>
      </c>
    </row>
    <row r="224" spans="1:9" ht="29.4" customHeight="1" x14ac:dyDescent="0.3">
      <c r="A224">
        <f t="shared" si="3"/>
        <v>219</v>
      </c>
      <c r="B224" t="str">
        <f>IF(ISBLANK('List of Employees'!B246),"",'List of Employees'!B246)</f>
        <v>EGASAN DELIA J.</v>
      </c>
      <c r="C224" s="25" t="str">
        <f>VLOOKUP(Table3[[#This Row],[EMPLOYEE NAME]],Employees[[Employee Name]:[Office]],6)</f>
        <v>REGULAR</v>
      </c>
      <c r="I224" s="27">
        <f>SUM(Table3[[#This Row],['# SICK LEAVE]:['#OTHERS]])</f>
        <v>0</v>
      </c>
    </row>
    <row r="225" spans="1:9" ht="29.4" customHeight="1" x14ac:dyDescent="0.3">
      <c r="A225">
        <f t="shared" si="3"/>
        <v>220</v>
      </c>
      <c r="B225" t="str">
        <f>IF(ISBLANK('List of Employees'!B247),"",'List of Employees'!B247)</f>
        <v>EMELO MARXIANE T.</v>
      </c>
      <c r="C225" s="25" t="str">
        <f>VLOOKUP(Table3[[#This Row],[EMPLOYEE NAME]],Employees[[Employee Name]:[Office]],6)</f>
        <v>REGULAR</v>
      </c>
      <c r="I225" s="27">
        <f>SUM(Table3[[#This Row],['# SICK LEAVE]:['#OTHERS]])</f>
        <v>0</v>
      </c>
    </row>
    <row r="226" spans="1:9" ht="29.4" customHeight="1" x14ac:dyDescent="0.3">
      <c r="A226">
        <f t="shared" si="3"/>
        <v>221</v>
      </c>
      <c r="B226" t="str">
        <f>IF(ISBLANK('List of Employees'!B248),"",'List of Employees'!B248)</f>
        <v>EMELO MARYJANE T.</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Employees'!B249),"",'List of Employees'!B249)</f>
        <v>ENMACIO LEILA A.</v>
      </c>
      <c r="C227" s="25" t="str">
        <f>VLOOKUP(Table3[[#This Row],[EMPLOYEE NAME]],Employees[[Employee Name]:[Office]],6)</f>
        <v>REGULAR</v>
      </c>
      <c r="I227" s="27">
        <f>SUM(Table3[[#This Row],['# SICK LEAVE]:['#OTHERS]])</f>
        <v>0</v>
      </c>
    </row>
    <row r="228" spans="1:9" ht="29.4" customHeight="1" x14ac:dyDescent="0.3">
      <c r="A228">
        <f t="shared" si="3"/>
        <v>223</v>
      </c>
      <c r="B228" t="str">
        <f>IF(ISBLANK('List of Employees'!B250),"",'List of Employees'!B250)</f>
        <v>ENRIQUEZ ANABEL O.</v>
      </c>
      <c r="C228" s="25" t="str">
        <f>VLOOKUP(Table3[[#This Row],[EMPLOYEE NAME]],Employees[[Employee Name]:[Office]],6)</f>
        <v>CASUAL</v>
      </c>
      <c r="I228" s="27">
        <f>SUM(Table3[[#This Row],['# SICK LEAVE]:['#OTHERS]])</f>
        <v>0</v>
      </c>
    </row>
    <row r="229" spans="1:9" ht="29.4" customHeight="1" x14ac:dyDescent="0.3">
      <c r="A229">
        <f t="shared" si="3"/>
        <v>224</v>
      </c>
      <c r="B229" t="str">
        <f>IF(ISBLANK('List of Employees'!B251),"",'List of Employees'!B251)</f>
        <v>ENRIQUEZ EDGAR P.</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Employees'!B252),"",'List of Employees'!B252)</f>
        <v xml:space="preserve">ENRIQUEZ ERIBERTO  </v>
      </c>
      <c r="C230" s="25">
        <f>VLOOKUP(Table3[[#This Row],[EMPLOYEE NAME]],Employees[[Employee Name]:[Office]],6)</f>
        <v>0</v>
      </c>
      <c r="I230" s="27">
        <f>SUM(Table3[[#This Row],['# SICK LEAVE]:['#OTHERS]])</f>
        <v>0</v>
      </c>
    </row>
    <row r="231" spans="1:9" ht="29.4" customHeight="1" x14ac:dyDescent="0.3">
      <c r="A231">
        <f t="shared" si="3"/>
        <v>226</v>
      </c>
      <c r="B231" t="str">
        <f>IF(ISBLANK('List of Employees'!B253),"",'List of Employees'!B253)</f>
        <v>EREÑO MELANIE B.</v>
      </c>
      <c r="C231" s="25">
        <f>VLOOKUP(Table3[[#This Row],[EMPLOYEE NAME]],Employees[[Employee Name]:[Office]],6)</f>
        <v>0</v>
      </c>
      <c r="I231" s="27">
        <f>SUM(Table3[[#This Row],['# SICK LEAVE]:['#OTHERS]])</f>
        <v>0</v>
      </c>
    </row>
    <row r="232" spans="1:9" ht="29.4" customHeight="1" x14ac:dyDescent="0.3">
      <c r="A232">
        <f t="shared" si="3"/>
        <v>227</v>
      </c>
      <c r="B232" t="str">
        <f>IF(ISBLANK('List of Employees'!B254),"",'List of Employees'!B254)</f>
        <v>ERIDAO ROSALINDA P.</v>
      </c>
      <c r="C232" s="25" t="str">
        <f>VLOOKUP(Table3[[#This Row],[EMPLOYEE NAME]],Employees[[Employee Name]:[Office]],6)</f>
        <v>REGULAR</v>
      </c>
      <c r="I232" s="27">
        <f>SUM(Table3[[#This Row],['# SICK LEAVE]:['#OTHERS]])</f>
        <v>0</v>
      </c>
    </row>
    <row r="233" spans="1:9" ht="29.4" customHeight="1" x14ac:dyDescent="0.3">
      <c r="A233">
        <f t="shared" si="3"/>
        <v>228</v>
      </c>
      <c r="B233" t="str">
        <f>IF(ISBLANK('List of Employees'!B256),"",'List of Employees'!B256)</f>
        <v xml:space="preserve">ESMAEL EMRAN  </v>
      </c>
      <c r="C233" s="25" t="str">
        <f>VLOOKUP(Table3[[#This Row],[EMPLOYEE NAME]],Employees[[Employee Name]:[Office]],6)</f>
        <v>CASUAL</v>
      </c>
      <c r="I233" s="27">
        <f>SUM(Table3[[#This Row],['# SICK LEAVE]:['#OTHERS]])</f>
        <v>0</v>
      </c>
    </row>
    <row r="234" spans="1:9" ht="29.4" customHeight="1" x14ac:dyDescent="0.3">
      <c r="A234">
        <f t="shared" si="3"/>
        <v>229</v>
      </c>
      <c r="B234" t="str">
        <f>IF(ISBLANK('List of Employees'!B257),"",'List of Employees'!B257)</f>
        <v>ESPINOSA RUBY ANN V.</v>
      </c>
      <c r="C234" s="25" t="str">
        <f>VLOOKUP(Table3[[#This Row],[EMPLOYEE NAME]],Employees[[Employee Name]:[Office]],6)</f>
        <v>CASUAL</v>
      </c>
      <c r="I234" s="27">
        <f>SUM(Table3[[#This Row],['# SICK LEAVE]:['#OTHERS]])</f>
        <v>0</v>
      </c>
    </row>
    <row r="235" spans="1:9" ht="29.4" customHeight="1" x14ac:dyDescent="0.3">
      <c r="A235">
        <f t="shared" si="3"/>
        <v>230</v>
      </c>
      <c r="B235" t="str">
        <f>IF(ISBLANK('List of Employees'!B258),"",'List of Employees'!B258)</f>
        <v>ESPIRITU RONALD M.</v>
      </c>
      <c r="C235" s="25" t="str">
        <f>VLOOKUP(Table3[[#This Row],[EMPLOYEE NAME]],Employees[[Employee Name]:[Office]],6)</f>
        <v>REGULAR</v>
      </c>
      <c r="I235" s="27">
        <f>SUM(Table3[[#This Row],['# SICK LEAVE]:['#OTHERS]])</f>
        <v>0</v>
      </c>
    </row>
    <row r="236" spans="1:9" ht="29.4" customHeight="1" x14ac:dyDescent="0.3">
      <c r="A236">
        <f t="shared" si="3"/>
        <v>231</v>
      </c>
      <c r="B236" t="str">
        <f>IF(ISBLANK('List of Employees'!B259),"",'List of Employees'!B259)</f>
        <v>ESTABILLO JUSTINE CARL G.</v>
      </c>
      <c r="C236" s="25" t="str">
        <f>VLOOKUP(Table3[[#This Row],[EMPLOYEE NAME]],Employees[[Employee Name]:[Office]],6)</f>
        <v>JOBCON</v>
      </c>
      <c r="I236" s="27">
        <f>SUM(Table3[[#This Row],['# SICK LEAVE]:['#OTHERS]])</f>
        <v>0</v>
      </c>
    </row>
    <row r="237" spans="1:9" ht="29.4" customHeight="1" x14ac:dyDescent="0.3">
      <c r="A237">
        <f t="shared" si="3"/>
        <v>232</v>
      </c>
      <c r="B237" t="str">
        <f>IF(ISBLANK('List of Employees'!B260),"",'List of Employees'!B260)</f>
        <v>ESTALE JOCELYN M.</v>
      </c>
      <c r="C237" s="25" t="str">
        <f>VLOOKUP(Table3[[#This Row],[EMPLOYEE NAME]],Employees[[Employee Name]:[Office]],6)</f>
        <v>CASUAL</v>
      </c>
      <c r="I237" s="27">
        <f>SUM(Table3[[#This Row],['# SICK LEAVE]:['#OTHERS]])</f>
        <v>0</v>
      </c>
    </row>
    <row r="238" spans="1:9" ht="29.4" customHeight="1" x14ac:dyDescent="0.3">
      <c r="A238">
        <f t="shared" si="3"/>
        <v>233</v>
      </c>
      <c r="B238" t="str">
        <f>IF(ISBLANK('List of Employees'!B262),"",'List of Employees'!B262)</f>
        <v>ESTIGOY BEVERLY ANNE P.</v>
      </c>
      <c r="C238" s="25" t="str">
        <f>VLOOKUP(Table3[[#This Row],[EMPLOYEE NAME]],Employees[[Employee Name]:[Office]],6)</f>
        <v>REGULAR</v>
      </c>
      <c r="I238" s="27">
        <f>SUM(Table3[[#This Row],['# SICK LEAVE]:['#OTHERS]])</f>
        <v>0</v>
      </c>
    </row>
    <row r="239" spans="1:9" ht="29.4" customHeight="1" x14ac:dyDescent="0.3">
      <c r="A239">
        <f t="shared" si="3"/>
        <v>234</v>
      </c>
      <c r="B239" t="str">
        <f>IF(ISBLANK('List of Employees'!B263),"",'List of Employees'!B263)</f>
        <v>ESTOLE JOCELYN D.</v>
      </c>
      <c r="C239" s="25" t="str">
        <f>VLOOKUP(Table3[[#This Row],[EMPLOYEE NAME]],Employees[[Employee Name]:[Office]],6)</f>
        <v>CASUAL</v>
      </c>
      <c r="I239" s="27">
        <f>SUM(Table3[[#This Row],['# SICK LEAVE]:['#OTHERS]])</f>
        <v>0</v>
      </c>
    </row>
    <row r="240" spans="1:9" ht="29.4" customHeight="1" x14ac:dyDescent="0.3">
      <c r="A240">
        <f t="shared" si="3"/>
        <v>235</v>
      </c>
      <c r="B240" t="str">
        <f>IF(ISBLANK('List of Employees'!B264),"",'List of Employees'!B264)</f>
        <v>ESTRANGCO MERCY U.</v>
      </c>
      <c r="C240" s="25" t="str">
        <f>VLOOKUP(Table3[[#This Row],[EMPLOYEE NAME]],Employees[[Employee Name]:[Office]],6)</f>
        <v>REGULAR</v>
      </c>
      <c r="I240" s="27">
        <f>SUM(Table3[[#This Row],['# SICK LEAVE]:['#OTHERS]])</f>
        <v>0</v>
      </c>
    </row>
    <row r="241" spans="1:9" ht="29.4" customHeight="1" x14ac:dyDescent="0.3">
      <c r="A241">
        <f t="shared" si="3"/>
        <v>236</v>
      </c>
      <c r="B241" t="str">
        <f>IF(ISBLANK('List of Employees'!B265),"",'List of Employees'!B265)</f>
        <v>EVANGELISTA NORENA S.</v>
      </c>
      <c r="C241" s="25" t="str">
        <f>VLOOKUP(Table3[[#This Row],[EMPLOYEE NAME]],Employees[[Employee Name]:[Office]],6)</f>
        <v>REGULAR</v>
      </c>
      <c r="I241" s="27">
        <f>SUM(Table3[[#This Row],['# SICK LEAVE]:['#OTHERS]])</f>
        <v>0</v>
      </c>
    </row>
    <row r="242" spans="1:9" ht="29.4" customHeight="1" x14ac:dyDescent="0.3">
      <c r="A242">
        <f t="shared" si="3"/>
        <v>237</v>
      </c>
      <c r="B242" t="str">
        <f>IF(ISBLANK('List of Employees'!B266),"",'List of Employees'!B266)</f>
        <v>FELICIDARIO PAMELA C.</v>
      </c>
      <c r="C242" s="25" t="str">
        <f>VLOOKUP(Table3[[#This Row],[EMPLOYEE NAME]],Employees[[Employee Name]:[Office]],6)</f>
        <v>REGULAR</v>
      </c>
      <c r="I242" s="27">
        <f>SUM(Table3[[#This Row],['# SICK LEAVE]:['#OTHERS]])</f>
        <v>0</v>
      </c>
    </row>
    <row r="243" spans="1:9" ht="29.4" customHeight="1" x14ac:dyDescent="0.3">
      <c r="A243">
        <f t="shared" si="3"/>
        <v>238</v>
      </c>
      <c r="B243" t="str">
        <f>IF(ISBLANK('List of Employees'!B267),"",'List of Employees'!B267)</f>
        <v>FELLO VIRGILIO O.</v>
      </c>
      <c r="C243" s="25" t="str">
        <f>VLOOKUP(Table3[[#This Row],[EMPLOYEE NAME]],Employees[[Employee Name]:[Office]],6)</f>
        <v>CASUAL</v>
      </c>
      <c r="I243" s="27">
        <f>SUM(Table3[[#This Row],['# SICK LEAVE]:['#OTHERS]])</f>
        <v>0</v>
      </c>
    </row>
    <row r="244" spans="1:9" ht="29.4"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 customHeight="1" x14ac:dyDescent="0.3">
      <c r="A245">
        <f t="shared" si="3"/>
        <v>240</v>
      </c>
      <c r="B245" t="str">
        <f>IF(ISBLANK('List of Employees'!B268),"",'List of Employees'!B268)</f>
        <v>FERMA AMELITA V.</v>
      </c>
      <c r="C245" s="25" t="str">
        <f>VLOOKUP(Table3[[#This Row],[EMPLOYEE NAME]],Employees[[Employee Name]:[Office]],6)</f>
        <v>REGULAR</v>
      </c>
      <c r="I245" s="27">
        <f>SUM(Table3[[#This Row],['# SICK LEAVE]:['#OTHERS]])</f>
        <v>0</v>
      </c>
    </row>
    <row r="246" spans="1:9" ht="29.4" customHeight="1" x14ac:dyDescent="0.3">
      <c r="A246">
        <f t="shared" si="3"/>
        <v>241</v>
      </c>
      <c r="B246" t="str">
        <f>IF(ISBLANK('List of Employees'!B269),"",'List of Employees'!B269)</f>
        <v>FERMA ARCELI C.</v>
      </c>
      <c r="C246" s="25" t="str">
        <f>VLOOKUP(Table3[[#This Row],[EMPLOYEE NAME]],Employees[[Employee Name]:[Office]],6)</f>
        <v>REGULAR</v>
      </c>
      <c r="I246" s="27">
        <f>SUM(Table3[[#This Row],['# SICK LEAVE]:['#OTHERS]])</f>
        <v>0</v>
      </c>
    </row>
    <row r="247" spans="1:9" ht="29.4" customHeight="1" x14ac:dyDescent="0.3">
      <c r="A247">
        <f t="shared" si="3"/>
        <v>242</v>
      </c>
      <c r="B247" t="str">
        <f>IF(ISBLANK('List of Employees'!B270),"",'List of Employees'!B270)</f>
        <v>FERMA ELIZA C.</v>
      </c>
      <c r="C247" s="25">
        <f>VLOOKUP(Table3[[#This Row],[EMPLOYEE NAME]],Employees[[Employee Name]:[Office]],6)</f>
        <v>0</v>
      </c>
      <c r="I247" s="27">
        <f>SUM(Table3[[#This Row],['# SICK LEAVE]:['#OTHERS]])</f>
        <v>0</v>
      </c>
    </row>
    <row r="248" spans="1:9" ht="29.4" customHeight="1" x14ac:dyDescent="0.3">
      <c r="A248">
        <f t="shared" si="3"/>
        <v>243</v>
      </c>
      <c r="B248" t="str">
        <f>IF(ISBLANK('List of Employees'!B271),"",'List of Employees'!B271)</f>
        <v>FERMA ERIC N.</v>
      </c>
      <c r="C248" s="25" t="str">
        <f>VLOOKUP(Table3[[#This Row],[EMPLOYEE NAME]],Employees[[Employee Name]:[Office]],6)</f>
        <v>CASUAL</v>
      </c>
      <c r="I248" s="27">
        <f>SUM(Table3[[#This Row],['# SICK LEAVE]:['#OTHERS]])</f>
        <v>0</v>
      </c>
    </row>
    <row r="249" spans="1:9" ht="29.4" customHeight="1" x14ac:dyDescent="0.3">
      <c r="A249">
        <f t="shared" si="3"/>
        <v>244</v>
      </c>
      <c r="B249" t="str">
        <f>IF(ISBLANK('List of Employees'!B272),"",'List of Employees'!B272)</f>
        <v>FERMA ETHEL GRACE N.</v>
      </c>
      <c r="C249" s="25" t="str">
        <f>VLOOKUP(Table3[[#This Row],[EMPLOYEE NAME]],Employees[[Employee Name]:[Office]],6)</f>
        <v>CASUAL</v>
      </c>
      <c r="I249" s="27">
        <f>SUM(Table3[[#This Row],['# SICK LEAVE]:['#OTHERS]])</f>
        <v>0</v>
      </c>
    </row>
    <row r="250" spans="1:9" ht="29.4" customHeight="1" x14ac:dyDescent="0.3">
      <c r="A250">
        <f t="shared" si="3"/>
        <v>245</v>
      </c>
      <c r="B250" t="str">
        <f>IF(ISBLANK('List of Employees'!B273),"",'List of Employees'!B273)</f>
        <v>FERMA JOSEFA O.</v>
      </c>
      <c r="C250" s="25" t="str">
        <f>VLOOKUP(Table3[[#This Row],[EMPLOYEE NAME]],Employees[[Employee Name]:[Office]],6)</f>
        <v>REGULAR</v>
      </c>
      <c r="I250" s="27">
        <f>SUM(Table3[[#This Row],['# SICK LEAVE]:['#OTHERS]])</f>
        <v>0</v>
      </c>
    </row>
    <row r="251" spans="1:9" ht="29.4" customHeight="1" x14ac:dyDescent="0.3">
      <c r="A251">
        <f t="shared" si="3"/>
        <v>246</v>
      </c>
      <c r="B251" t="str">
        <f>IF(ISBLANK('List of Employees'!B274),"",'List of Employees'!B274)</f>
        <v>FERMA MARIA I.</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Employees'!B276),"",'List of Employees'!B276)</f>
        <v xml:space="preserve">FERMA RAYMOND  </v>
      </c>
      <c r="C252" s="25" t="str">
        <f>VLOOKUP(Table3[[#This Row],[EMPLOYEE NAME]],Employees[[Employee Name]:[Office]],6)</f>
        <v>CASUAL</v>
      </c>
      <c r="I252" s="27">
        <f>SUM(Table3[[#This Row],['# SICK LEAVE]:['#OTHERS]])</f>
        <v>0</v>
      </c>
    </row>
    <row r="253" spans="1:9" ht="29.4" customHeight="1" x14ac:dyDescent="0.3">
      <c r="A253">
        <f t="shared" si="3"/>
        <v>248</v>
      </c>
      <c r="B253" t="str">
        <f>IF(ISBLANK('List of Employees'!B277),"",'List of Employees'!B277)</f>
        <v xml:space="preserve">FERMA ROMEO  </v>
      </c>
      <c r="C253" s="25" t="str">
        <f>VLOOKUP(Table3[[#This Row],[EMPLOYEE NAME]],Employees[[Employee Name]:[Office]],6)</f>
        <v>REGULAR</v>
      </c>
      <c r="I253" s="27">
        <f>SUM(Table3[[#This Row],['# SICK LEAVE]:['#OTHERS]])</f>
        <v>0</v>
      </c>
    </row>
    <row r="254" spans="1:9" ht="29.4" customHeight="1" x14ac:dyDescent="0.3">
      <c r="A254">
        <f t="shared" si="3"/>
        <v>249</v>
      </c>
      <c r="B254" t="str">
        <f>IF(ISBLANK('List of Employees'!B278),"",'List of Employees'!B278)</f>
        <v>FERNANDEZ MILAGROS C.</v>
      </c>
      <c r="C254" s="25" t="str">
        <f>VLOOKUP(Table3[[#This Row],[EMPLOYEE NAME]],Employees[[Employee Name]:[Office]],6)</f>
        <v>REGULAR</v>
      </c>
      <c r="I254" s="27">
        <f>SUM(Table3[[#This Row],['# SICK LEAVE]:['#OTHERS]])</f>
        <v>0</v>
      </c>
    </row>
    <row r="255" spans="1:9" ht="29.4" customHeight="1" x14ac:dyDescent="0.3">
      <c r="A255">
        <f t="shared" si="3"/>
        <v>250</v>
      </c>
      <c r="B255" t="str">
        <f>IF(ISBLANK('List of Employees'!B279),"",'List of Employees'!B279)</f>
        <v xml:space="preserve">FLAVIER ADORACION  </v>
      </c>
      <c r="C255" s="25" t="str">
        <f>VLOOKUP(Table3[[#This Row],[EMPLOYEE NAME]],Employees[[Employee Name]:[Office]],6)</f>
        <v>REGULAR</v>
      </c>
      <c r="I255" s="27">
        <f>SUM(Table3[[#This Row],['# SICK LEAVE]:['#OTHERS]])</f>
        <v>0</v>
      </c>
    </row>
    <row r="256" spans="1:9" ht="29.4" customHeight="1" x14ac:dyDescent="0.3">
      <c r="A256">
        <f t="shared" si="3"/>
        <v>251</v>
      </c>
      <c r="B256" t="str">
        <f>IF(ISBLANK('List of Employees'!B281),"",'List of Employees'!B281)</f>
        <v>FLORES MARIA PATRICIA NICOLE C.</v>
      </c>
      <c r="C256" s="25" t="str">
        <f>VLOOKUP(Table3[[#This Row],[EMPLOYEE NAME]],Employees[[Employee Name]:[Office]],6)</f>
        <v>CASUAL</v>
      </c>
      <c r="I256" s="27">
        <f>SUM(Table3[[#This Row],['# SICK LEAVE]:['#OTHERS]])</f>
        <v>0</v>
      </c>
    </row>
    <row r="257" spans="1:9" ht="29.4" customHeight="1" x14ac:dyDescent="0.3">
      <c r="A257">
        <f t="shared" si="3"/>
        <v>252</v>
      </c>
      <c r="B257" t="str">
        <f>IF(ISBLANK('List of Employees'!B282),"",'List of Employees'!B282)</f>
        <v xml:space="preserve">FLORES RICHARD  </v>
      </c>
      <c r="C257" s="25" t="str">
        <f>VLOOKUP(Table3[[#This Row],[EMPLOYEE NAME]],Employees[[Employee Name]:[Office]],6)</f>
        <v>CASUAL</v>
      </c>
      <c r="I257" s="27">
        <f>SUM(Table3[[#This Row],['# SICK LEAVE]:['#OTHERS]])</f>
        <v>0</v>
      </c>
    </row>
    <row r="258" spans="1:9" ht="29.4" customHeight="1" x14ac:dyDescent="0.3">
      <c r="A258">
        <f t="shared" si="3"/>
        <v>253</v>
      </c>
      <c r="B258" t="str">
        <f>IF(ISBLANK('List of Employees'!B283),"",'List of Employees'!B283)</f>
        <v>FRONDOZO AILEEN D.</v>
      </c>
      <c r="C258" s="25" t="str">
        <f>VLOOKUP(Table3[[#This Row],[EMPLOYEE NAME]],Employees[[Employee Name]:[Office]],6)</f>
        <v>CASUAL</v>
      </c>
      <c r="I258" s="27">
        <f>SUM(Table3[[#This Row],['# SICK LEAVE]:['#OTHERS]])</f>
        <v>0</v>
      </c>
    </row>
    <row r="259" spans="1:9" ht="29.4" customHeight="1" x14ac:dyDescent="0.3">
      <c r="A259">
        <f t="shared" si="3"/>
        <v>254</v>
      </c>
      <c r="B259" t="str">
        <f>IF(ISBLANK('List of Employees'!B284),"",'List of Employees'!B284)</f>
        <v>GABEJA MHAR G.</v>
      </c>
      <c r="C259" s="25" t="str">
        <f>VLOOKUP(Table3[[#This Row],[EMPLOYEE NAME]],Employees[[Employee Name]:[Office]],6)</f>
        <v>REGULAR</v>
      </c>
      <c r="I259" s="27">
        <f>SUM(Table3[[#This Row],['# SICK LEAVE]:['#OTHERS]])</f>
        <v>0</v>
      </c>
    </row>
    <row r="260" spans="1:9" ht="29.4" customHeight="1" x14ac:dyDescent="0.3">
      <c r="A260">
        <f t="shared" si="3"/>
        <v>255</v>
      </c>
      <c r="B260" t="str">
        <f>IF(ISBLANK('List of Employees'!B285),"",'List of Employees'!B285)</f>
        <v>GALANG JULIET B.</v>
      </c>
      <c r="C260" s="25" t="str">
        <f>VLOOKUP(Table3[[#This Row],[EMPLOYEE NAME]],Employees[[Employee Name]:[Office]],6)</f>
        <v>CO TERM</v>
      </c>
      <c r="I260" s="27">
        <f>SUM(Table3[[#This Row],['# SICK LEAVE]:['#OTHERS]])</f>
        <v>0</v>
      </c>
    </row>
    <row r="261" spans="1:9" ht="29.4" customHeight="1" x14ac:dyDescent="0.3">
      <c r="A261">
        <f t="shared" si="3"/>
        <v>256</v>
      </c>
      <c r="B261" t="str">
        <f>IF(ISBLANK('List of Employees'!B286),"",'List of Employees'!B286)</f>
        <v>GALARDE DELFIN A.</v>
      </c>
      <c r="C261" s="25" t="str">
        <f>VLOOKUP(Table3[[#This Row],[EMPLOYEE NAME]],Employees[[Employee Name]:[Office]],6)</f>
        <v>CASUAL</v>
      </c>
      <c r="I261" s="27">
        <f>SUM(Table3[[#This Row],['# SICK LEAVE]:['#OTHERS]])</f>
        <v>0</v>
      </c>
    </row>
    <row r="262" spans="1:9" ht="29.4" customHeight="1" x14ac:dyDescent="0.3">
      <c r="A262">
        <f t="shared" ref="A262:A325" si="4">IF(ISBLANK(B262),"",ROW(A257))</f>
        <v>257</v>
      </c>
      <c r="B262" t="str">
        <f>IF(ISBLANK('List of Employees'!B287),"",'List of Employees'!B287)</f>
        <v>GARCIA HAIZEL M.</v>
      </c>
      <c r="C262" s="25" t="str">
        <f>VLOOKUP(Table3[[#This Row],[EMPLOYEE NAME]],Employees[[Employee Name]:[Office]],6)</f>
        <v>REGULAR</v>
      </c>
      <c r="I262" s="27">
        <f>SUM(Table3[[#This Row],['# SICK LEAVE]:['#OTHERS]])</f>
        <v>0</v>
      </c>
    </row>
    <row r="263" spans="1:9" ht="29.4" customHeight="1" x14ac:dyDescent="0.3">
      <c r="A263">
        <f t="shared" si="4"/>
        <v>258</v>
      </c>
      <c r="B263" t="str">
        <f>IF(ISBLANK('List of Employees'!B288),"",'List of Employees'!B288)</f>
        <v>GARCIA JOAN B.</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Employees'!B289),"",'List of Employees'!B289)</f>
        <v>GATPANDAN DOLORES J.</v>
      </c>
      <c r="C264" s="25" t="str">
        <f>VLOOKUP(Table3[[#This Row],[EMPLOYEE NAME]],Employees[[Employee Name]:[Office]],6)</f>
        <v>REGULAR</v>
      </c>
      <c r="I264" s="27">
        <f>SUM(Table3[[#This Row],['# SICK LEAVE]:['#OTHERS]])</f>
        <v>0</v>
      </c>
    </row>
    <row r="265" spans="1:9" ht="29.4" customHeight="1" x14ac:dyDescent="0.3">
      <c r="A265">
        <f t="shared" si="4"/>
        <v>260</v>
      </c>
      <c r="B265" t="str">
        <f>IF(ISBLANK('List of Employees'!B290),"",'List of Employees'!B290)</f>
        <v xml:space="preserve">GATPANDAN ETHEL  </v>
      </c>
      <c r="C265" s="25" t="str">
        <f>VLOOKUP(Table3[[#This Row],[EMPLOYEE NAME]],Employees[[Employee Name]:[Office]],6)</f>
        <v>CASUAL</v>
      </c>
      <c r="I265" s="27">
        <f>SUM(Table3[[#This Row],['# SICK LEAVE]:['#OTHERS]])</f>
        <v>0</v>
      </c>
    </row>
    <row r="266" spans="1:9" ht="29.4" customHeight="1" x14ac:dyDescent="0.3">
      <c r="A266">
        <f t="shared" si="4"/>
        <v>261</v>
      </c>
      <c r="B266" t="str">
        <f>IF(ISBLANK('List of Employees'!B291),"",'List of Employees'!B291)</f>
        <v>GATPANDAN MICHAEL E.</v>
      </c>
      <c r="C266" s="25" t="str">
        <f>VLOOKUP(Table3[[#This Row],[EMPLOYEE NAME]],Employees[[Employee Name]:[Office]],6)</f>
        <v>CASUAL</v>
      </c>
      <c r="I266" s="27">
        <f>SUM(Table3[[#This Row],['# SICK LEAVE]:['#OTHERS]])</f>
        <v>0</v>
      </c>
    </row>
    <row r="267" spans="1:9" ht="29.4" customHeight="1" x14ac:dyDescent="0.3">
      <c r="A267">
        <f t="shared" si="4"/>
        <v>262</v>
      </c>
      <c r="B267" t="str">
        <f>IF(ISBLANK('List of Employees'!B292),"",'List of Employees'!B292)</f>
        <v>GATPANDAN NENITA M.</v>
      </c>
      <c r="C267" s="25" t="str">
        <f>VLOOKUP(Table3[[#This Row],[EMPLOYEE NAME]],Employees[[Employee Name]:[Office]],6)</f>
        <v>REGULAR</v>
      </c>
      <c r="I267" s="27">
        <f>SUM(Table3[[#This Row],['# SICK LEAVE]:['#OTHERS]])</f>
        <v>0</v>
      </c>
    </row>
    <row r="268" spans="1:9" ht="29.4" customHeight="1" x14ac:dyDescent="0.3">
      <c r="A268">
        <f t="shared" si="4"/>
        <v>263</v>
      </c>
      <c r="B268" t="str">
        <f>IF(ISBLANK('List of Employees'!B293),"",'List of Employees'!B293)</f>
        <v>GOMEZ EMMA M.</v>
      </c>
      <c r="C268" s="25" t="str">
        <f>VLOOKUP(Table3[[#This Row],[EMPLOYEE NAME]],Employees[[Employee Name]:[Office]],6)</f>
        <v>REGULAR</v>
      </c>
      <c r="I268" s="27">
        <f>SUM(Table3[[#This Row],['# SICK LEAVE]:['#OTHERS]])</f>
        <v>0</v>
      </c>
    </row>
    <row r="269" spans="1:9" ht="29.4" customHeight="1" x14ac:dyDescent="0.3">
      <c r="A269">
        <f t="shared" si="4"/>
        <v>264</v>
      </c>
      <c r="B269" t="str">
        <f>IF(ISBLANK('List of Employees'!B294),"",'List of Employees'!B294)</f>
        <v>GONZALES CHRISTI NERISSE E.</v>
      </c>
      <c r="C269" s="25" t="str">
        <f>VLOOKUP(Table3[[#This Row],[EMPLOYEE NAME]],Employees[[Employee Name]:[Office]],6)</f>
        <v>CASUAL</v>
      </c>
      <c r="I269" s="27">
        <f>SUM(Table3[[#This Row],['# SICK LEAVE]:['#OTHERS]])</f>
        <v>0</v>
      </c>
    </row>
    <row r="270" spans="1:9" ht="29.4" customHeight="1" x14ac:dyDescent="0.3">
      <c r="A270">
        <f t="shared" si="4"/>
        <v>265</v>
      </c>
      <c r="B270" t="str">
        <f>IF(ISBLANK('List of Employees'!B295),"",'List of Employees'!B295)</f>
        <v>GONZALES MARIO O.</v>
      </c>
      <c r="C270" s="25" t="str">
        <f>VLOOKUP(Table3[[#This Row],[EMPLOYEE NAME]],Employees[[Employee Name]:[Office]],6)</f>
        <v>CASUAL</v>
      </c>
      <c r="I270" s="27">
        <f>SUM(Table3[[#This Row],['# SICK LEAVE]:['#OTHERS]])</f>
        <v>0</v>
      </c>
    </row>
    <row r="271" spans="1:9" ht="29.4" customHeight="1" x14ac:dyDescent="0.3">
      <c r="A271">
        <f t="shared" si="4"/>
        <v>266</v>
      </c>
      <c r="B271" t="str">
        <f>IF(ISBLANK('List of Employees'!B296),"",'List of Employees'!B296)</f>
        <v>GONZALES MARY JANE D.</v>
      </c>
      <c r="C271" s="25" t="str">
        <f>VLOOKUP(Table3[[#This Row],[EMPLOYEE NAME]],Employees[[Employee Name]:[Office]],6)</f>
        <v>CASUAL</v>
      </c>
      <c r="I271" s="27">
        <f>SUM(Table3[[#This Row],['# SICK LEAVE]:['#OTHERS]])</f>
        <v>0</v>
      </c>
    </row>
    <row r="272" spans="1:9" ht="29.4" customHeight="1" x14ac:dyDescent="0.3">
      <c r="A272">
        <f t="shared" si="4"/>
        <v>267</v>
      </c>
      <c r="B272" t="str">
        <f>IF(ISBLANK('List of Employees'!B297),"",'List of Employees'!B297)</f>
        <v>GUAÑEZO MA. GINA P.</v>
      </c>
      <c r="C272" s="25" t="str">
        <f>VLOOKUP(Table3[[#This Row],[EMPLOYEE NAME]],Employees[[Employee Name]:[Office]],6)</f>
        <v>REGULAR</v>
      </c>
      <c r="I272" s="27">
        <f>SUM(Table3[[#This Row],['# SICK LEAVE]:['#OTHERS]])</f>
        <v>0</v>
      </c>
    </row>
    <row r="273" spans="1:9" ht="29.4" customHeight="1" x14ac:dyDescent="0.3">
      <c r="A273">
        <f t="shared" si="4"/>
        <v>268</v>
      </c>
      <c r="B273" t="str">
        <f>IF(ISBLANK('List of Employees'!B298),"",'List of Employees'!B298)</f>
        <v>GUAÑEZO MARY ANNE P.</v>
      </c>
      <c r="C273" s="25" t="str">
        <f>VLOOKUP(Table3[[#This Row],[EMPLOYEE NAME]],Employees[[Employee Name]:[Office]],6)</f>
        <v>REGULAR</v>
      </c>
      <c r="I273" s="27">
        <f>SUM(Table3[[#This Row],['# SICK LEAVE]:['#OTHERS]])</f>
        <v>0</v>
      </c>
    </row>
    <row r="274" spans="1:9" ht="29.4" customHeight="1" x14ac:dyDescent="0.3">
      <c r="A274">
        <f t="shared" si="4"/>
        <v>269</v>
      </c>
      <c r="B274" t="str">
        <f>IF(ISBLANK('List of Employees'!B299),"",'List of Employees'!B299)</f>
        <v xml:space="preserve">GUEVARRA ROLANDO  </v>
      </c>
      <c r="C274" s="25" t="str">
        <f>VLOOKUP(Table3[[#This Row],[EMPLOYEE NAME]],Employees[[Employee Name]:[Office]],6)</f>
        <v>CASUAL</v>
      </c>
      <c r="I274" s="27">
        <f>SUM(Table3[[#This Row],['# SICK LEAVE]:['#OTHERS]])</f>
        <v>0</v>
      </c>
    </row>
    <row r="275" spans="1:9" ht="29.4" customHeight="1" x14ac:dyDescent="0.3">
      <c r="A275">
        <f t="shared" si="4"/>
        <v>270</v>
      </c>
      <c r="B275" t="str">
        <f>IF(ISBLANK('List of Employees'!B300),"",'List of Employees'!B300)</f>
        <v>GUMIRAN HERMINIA A.</v>
      </c>
      <c r="C275" s="25" t="str">
        <f>VLOOKUP(Table3[[#This Row],[EMPLOYEE NAME]],Employees[[Employee Name]:[Office]],6)</f>
        <v>CASUAL</v>
      </c>
      <c r="I275" s="27">
        <f>SUM(Table3[[#This Row],['# SICK LEAVE]:['#OTHERS]])</f>
        <v>0</v>
      </c>
    </row>
    <row r="276" spans="1:9" ht="29.4" customHeight="1" x14ac:dyDescent="0.3">
      <c r="A276">
        <f t="shared" si="4"/>
        <v>271</v>
      </c>
      <c r="B276" t="str">
        <f>IF(ISBLANK('List of Employees'!B301),"",'List of Employees'!B301)</f>
        <v>GUTIERREZ LYDIA C.</v>
      </c>
      <c r="C276" s="25" t="str">
        <f>VLOOKUP(Table3[[#This Row],[EMPLOYEE NAME]],Employees[[Employee Name]:[Office]],6)</f>
        <v>REGULAR</v>
      </c>
      <c r="I276" s="27">
        <f>SUM(Table3[[#This Row],['# SICK LEAVE]:['#OTHERS]])</f>
        <v>0</v>
      </c>
    </row>
    <row r="277" spans="1:9" ht="29.4" customHeight="1" x14ac:dyDescent="0.3">
      <c r="A277">
        <f t="shared" si="4"/>
        <v>272</v>
      </c>
      <c r="B277" t="str">
        <f>IF(ISBLANK('List of Employees'!B302),"",'List of Employees'!B302)</f>
        <v>GUTIERREZ MARICIS A.</v>
      </c>
      <c r="C277" s="25">
        <f>VLOOKUP(Table3[[#This Row],[EMPLOYEE NAME]],Employees[[Employee Name]:[Office]],6)</f>
        <v>0</v>
      </c>
      <c r="I277" s="27">
        <f>SUM(Table3[[#This Row],['# SICK LEAVE]:['#OTHERS]])</f>
        <v>0</v>
      </c>
    </row>
    <row r="278" spans="1:9" ht="29.4" customHeight="1" x14ac:dyDescent="0.3">
      <c r="A278">
        <f t="shared" si="4"/>
        <v>273</v>
      </c>
      <c r="B278" t="str">
        <f>IF(ISBLANK('List of Employees'!B303),"",'List of Employees'!B303)</f>
        <v>GUTIERREZ RENCELLE LALAINE A.</v>
      </c>
      <c r="C278" s="25" t="str">
        <f>VLOOKUP(Table3[[#This Row],[EMPLOYEE NAME]],Employees[[Employee Name]:[Office]],6)</f>
        <v>CASUAL</v>
      </c>
      <c r="I278" s="27">
        <f>SUM(Table3[[#This Row],['# SICK LEAVE]:['#OTHERS]])</f>
        <v>0</v>
      </c>
    </row>
    <row r="279" spans="1:9" ht="29.4" customHeight="1" x14ac:dyDescent="0.3">
      <c r="A279">
        <f t="shared" si="4"/>
        <v>274</v>
      </c>
      <c r="B279" t="str">
        <f>IF(ISBLANK('List of Employees'!B304),"",'List of Employees'!B304)</f>
        <v>HADAP JONALYN L.</v>
      </c>
      <c r="C279" s="25" t="str">
        <f>VLOOKUP(Table3[[#This Row],[EMPLOYEE NAME]],Employees[[Employee Name]:[Office]],6)</f>
        <v>REGULAR</v>
      </c>
      <c r="I279" s="27">
        <f>SUM(Table3[[#This Row],['# SICK LEAVE]:['#OTHERS]])</f>
        <v>0</v>
      </c>
    </row>
    <row r="280" spans="1:9" ht="29.4" customHeight="1" x14ac:dyDescent="0.3">
      <c r="A280">
        <f t="shared" si="4"/>
        <v>275</v>
      </c>
      <c r="B280" t="str">
        <f>IF(ISBLANK('List of Employees'!B306),"",'List of Employees'!B306)</f>
        <v>HAYAG JERMAINE JOI D.</v>
      </c>
      <c r="C280" s="25" t="str">
        <f>VLOOKUP(Table3[[#This Row],[EMPLOYEE NAME]],Employees[[Employee Name]:[Office]],6)</f>
        <v>REGULAR</v>
      </c>
      <c r="I280" s="27">
        <f>SUM(Table3[[#This Row],['# SICK LEAVE]:['#OTHERS]])</f>
        <v>0</v>
      </c>
    </row>
    <row r="281" spans="1:9" ht="29.4" customHeight="1" x14ac:dyDescent="0.3">
      <c r="A281">
        <f t="shared" si="4"/>
        <v>276</v>
      </c>
      <c r="B281" t="str">
        <f>IF(ISBLANK('List of Employees'!B307),"",'List of Employees'!B307)</f>
        <v xml:space="preserve">HERNADEZ VICTOR  </v>
      </c>
      <c r="C281" s="25" t="str">
        <f>VLOOKUP(Table3[[#This Row],[EMPLOYEE NAME]],Employees[[Employee Name]:[Office]],6)</f>
        <v>REGULAR</v>
      </c>
      <c r="I281" s="27">
        <f>SUM(Table3[[#This Row],['# SICK LEAVE]:['#OTHERS]])</f>
        <v>0</v>
      </c>
    </row>
    <row r="282" spans="1:9" ht="29.4" customHeight="1" x14ac:dyDescent="0.3">
      <c r="A282">
        <f t="shared" si="4"/>
        <v>277</v>
      </c>
      <c r="B282" t="str">
        <f>IF(ISBLANK('List of Employees'!B308),"",'List of Employees'!B308)</f>
        <v>HERNANDEZ CORNELIO A.</v>
      </c>
      <c r="C282" s="25" t="str">
        <f>VLOOKUP(Table3[[#This Row],[EMPLOYEE NAME]],Employees[[Employee Name]:[Office]],6)</f>
        <v>REGULAR</v>
      </c>
      <c r="I282" s="27">
        <f>SUM(Table3[[#This Row],['# SICK LEAVE]:['#OTHERS]])</f>
        <v>0</v>
      </c>
    </row>
    <row r="283" spans="1:9" ht="29.4" customHeight="1" x14ac:dyDescent="0.3">
      <c r="A283">
        <f t="shared" si="4"/>
        <v>278</v>
      </c>
      <c r="B283" t="str">
        <f>IF(ISBLANK('List of Employees'!B309),"",'List of Employees'!B309)</f>
        <v>HERNANDEZ DONATO Q.</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Employees'!B310),"",'List of Employees'!B310)</f>
        <v>HERNANDEZ MARIO A.</v>
      </c>
      <c r="C284" s="25" t="str">
        <f>VLOOKUP(Table3[[#This Row],[EMPLOYEE NAME]],Employees[[Employee Name]:[Office]],6)</f>
        <v>REGULAR</v>
      </c>
      <c r="I284" s="27">
        <f>SUM(Table3[[#This Row],['# SICK LEAVE]:['#OTHERS]])</f>
        <v>0</v>
      </c>
    </row>
    <row r="285" spans="1:9" ht="29.4" customHeight="1" x14ac:dyDescent="0.3">
      <c r="A285">
        <f t="shared" si="4"/>
        <v>280</v>
      </c>
      <c r="B285" t="str">
        <f>IF(ISBLANK('List of Employees'!B311),"",'List of Employees'!B311)</f>
        <v>HERNANDEZ ROBERTO M.</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Employees'!B312),"",'List of Employees'!B312)</f>
        <v>HERNANDEZ RODERICK M.</v>
      </c>
      <c r="C286" s="25" t="str">
        <f>VLOOKUP(Table3[[#This Row],[EMPLOYEE NAME]],Employees[[Employee Name]:[Office]],6)</f>
        <v>CASUAL</v>
      </c>
      <c r="I286" s="27">
        <f>SUM(Table3[[#This Row],['# SICK LEAVE]:['#OTHERS]])</f>
        <v>0</v>
      </c>
    </row>
    <row r="287" spans="1:9" ht="29.4" customHeight="1" x14ac:dyDescent="0.3">
      <c r="A287">
        <f t="shared" si="4"/>
        <v>282</v>
      </c>
      <c r="B287" t="str">
        <f>IF(ISBLANK('List of Employees'!B313),"",'List of Employees'!B313)</f>
        <v>HERNANDO BENILDA S.</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Employees'!B314),"",'List of Employees'!B314)</f>
        <v>HERNANDO MERIC B.</v>
      </c>
      <c r="C288" s="25" t="str">
        <f>VLOOKUP(Table3[[#This Row],[EMPLOYEE NAME]],Employees[[Employee Name]:[Office]],6)</f>
        <v>REGULAR</v>
      </c>
      <c r="I288" s="27">
        <f>SUM(Table3[[#This Row],['# SICK LEAVE]:['#OTHERS]])</f>
        <v>0</v>
      </c>
    </row>
    <row r="289" spans="1:9" ht="29.4" customHeight="1" x14ac:dyDescent="0.3">
      <c r="A289">
        <f t="shared" si="4"/>
        <v>284</v>
      </c>
      <c r="B289" t="str">
        <f>IF(ISBLANK('List of Employees'!B315),"",'List of Employees'!B315)</f>
        <v>HERNANDO MERLE B.</v>
      </c>
      <c r="C289" s="25" t="str">
        <f>VLOOKUP(Table3[[#This Row],[EMPLOYEE NAME]],Employees[[Employee Name]:[Office]],6)</f>
        <v>REGULAR</v>
      </c>
      <c r="I289" s="27">
        <f>SUM(Table3[[#This Row],['# SICK LEAVE]:['#OTHERS]])</f>
        <v>0</v>
      </c>
    </row>
    <row r="290" spans="1:9" ht="29.4" customHeight="1" x14ac:dyDescent="0.3">
      <c r="A290">
        <f t="shared" si="4"/>
        <v>285</v>
      </c>
      <c r="B290" t="str">
        <f>IF(ISBLANK('List of Employees'!B316),"",'List of Employees'!B316)</f>
        <v>IGNO CRISTINA M.</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Employees'!B317),"",'List of Employees'!B317)</f>
        <v>JABINES MARIA SHELLY D.</v>
      </c>
      <c r="C291" s="25" t="str">
        <f>VLOOKUP(Table3[[#This Row],[EMPLOYEE NAME]],Employees[[Employee Name]:[Office]],6)</f>
        <v>CASUAL</v>
      </c>
      <c r="I291" s="27">
        <f>SUM(Table3[[#This Row],['# SICK LEAVE]:['#OTHERS]])</f>
        <v>0</v>
      </c>
    </row>
    <row r="292" spans="1:9" ht="29.4" customHeight="1" x14ac:dyDescent="0.3">
      <c r="A292">
        <f t="shared" si="4"/>
        <v>287</v>
      </c>
      <c r="B292" t="str">
        <f>IF(ISBLANK('List of Employees'!B318),"",'List of Employees'!B318)</f>
        <v>JAVIER CARMELITA M.</v>
      </c>
      <c r="C292" s="25" t="str">
        <f>VLOOKUP(Table3[[#This Row],[EMPLOYEE NAME]],Employees[[Employee Name]:[Office]],6)</f>
        <v>REGULAR</v>
      </c>
      <c r="I292" s="27">
        <f>SUM(Table3[[#This Row],['# SICK LEAVE]:['#OTHERS]])</f>
        <v>0</v>
      </c>
    </row>
    <row r="293" spans="1:9" ht="29.4" customHeight="1" x14ac:dyDescent="0.3">
      <c r="A293">
        <f t="shared" si="4"/>
        <v>288</v>
      </c>
      <c r="B293" t="str">
        <f>IF(ISBLANK('List of Employees'!B319),"",'List of Employees'!B319)</f>
        <v>JAVIER ELISEO B.</v>
      </c>
      <c r="C293" s="25" t="str">
        <f>VLOOKUP(Table3[[#This Row],[EMPLOYEE NAME]],Employees[[Employee Name]:[Office]],6)</f>
        <v>REGULAR</v>
      </c>
      <c r="I293" s="27">
        <f>SUM(Table3[[#This Row],['# SICK LEAVE]:['#OTHERS]])</f>
        <v>0</v>
      </c>
    </row>
    <row r="294" spans="1:9" ht="29.4" customHeight="1" x14ac:dyDescent="0.3">
      <c r="A294">
        <f t="shared" si="4"/>
        <v>289</v>
      </c>
      <c r="B294" t="str">
        <f>IF(ISBLANK('List of Employees'!B320),"",'List of Employees'!B320)</f>
        <v>JAVIER EMMA R.</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Employees'!B321),"",'List of Employees'!B321)</f>
        <v xml:space="preserve">JAVIER HILARIO  </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Employees'!B322),"",'List of Employees'!B322)</f>
        <v>JAVIER MYLENE M.</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Employees'!B323),"",'List of Employees'!B323)</f>
        <v>JORGE CAROLINA M.</v>
      </c>
      <c r="C297" s="25" t="str">
        <f>VLOOKUP(Table3[[#This Row],[EMPLOYEE NAME]],Employees[[Employee Name]:[Office]],6)</f>
        <v>REGULAR</v>
      </c>
      <c r="I297" s="27">
        <f>SUM(Table3[[#This Row],['# SICK LEAVE]:['#OTHERS]])</f>
        <v>0</v>
      </c>
    </row>
    <row r="298" spans="1:9" ht="29.4" customHeight="1" x14ac:dyDescent="0.3">
      <c r="A298">
        <f t="shared" si="4"/>
        <v>293</v>
      </c>
      <c r="B298" t="str">
        <f>IF(ISBLANK('List of Employees'!B324),"",'List of Employees'!B324)</f>
        <v>JUMARANG AIME A.</v>
      </c>
      <c r="C298" s="25" t="str">
        <f>VLOOKUP(Table3[[#This Row],[EMPLOYEE NAME]],Employees[[Employee Name]:[Office]],6)</f>
        <v>REGULAR</v>
      </c>
      <c r="I298" s="27">
        <f>SUM(Table3[[#This Row],['# SICK LEAVE]:['#OTHERS]])</f>
        <v>0</v>
      </c>
    </row>
    <row r="299" spans="1:9" ht="29.4" customHeight="1" x14ac:dyDescent="0.3">
      <c r="A299">
        <f t="shared" si="4"/>
        <v>294</v>
      </c>
      <c r="B299" t="str">
        <f>IF(ISBLANK('List of Employees'!B325),"",'List of Employees'!B325)</f>
        <v>JUNILLER ALTHEA JANINE A.</v>
      </c>
      <c r="C299" s="25">
        <f>VLOOKUP(Table3[[#This Row],[EMPLOYEE NAME]],Employees[[Employee Name]:[Office]],6)</f>
        <v>0</v>
      </c>
      <c r="I299" s="27">
        <f>SUM(Table3[[#This Row],['# SICK LEAVE]:['#OTHERS]])</f>
        <v>0</v>
      </c>
    </row>
    <row r="300" spans="1:9" ht="29.4" customHeight="1" x14ac:dyDescent="0.3">
      <c r="A300">
        <f t="shared" si="4"/>
        <v>295</v>
      </c>
      <c r="B300" t="str">
        <f>IF(ISBLANK('List of Employees'!B326),"",'List of Employees'!B326)</f>
        <v>LABANANCIA TEDDY BOY N.</v>
      </c>
      <c r="C300" s="25" t="str">
        <f>VLOOKUP(Table3[[#This Row],[EMPLOYEE NAME]],Employees[[Employee Name]:[Office]],6)</f>
        <v>CASUAL</v>
      </c>
      <c r="I300" s="27">
        <f>SUM(Table3[[#This Row],['# SICK LEAVE]:['#OTHERS]])</f>
        <v>0</v>
      </c>
    </row>
    <row r="301" spans="1:9" ht="29.4" customHeight="1" x14ac:dyDescent="0.3">
      <c r="A301">
        <f t="shared" si="4"/>
        <v>296</v>
      </c>
      <c r="B301" t="str">
        <f>IF(ISBLANK('List of Employees'!B327),"",'List of Employees'!B327)</f>
        <v>LABARDA GINA L.</v>
      </c>
      <c r="C301" s="25" t="str">
        <f>VLOOKUP(Table3[[#This Row],[EMPLOYEE NAME]],Employees[[Employee Name]:[Office]],6)</f>
        <v>REGULAR</v>
      </c>
      <c r="I301" s="27">
        <f>SUM(Table3[[#This Row],['# SICK LEAVE]:['#OTHERS]])</f>
        <v>0</v>
      </c>
    </row>
    <row r="302" spans="1:9" ht="29.4" customHeight="1" x14ac:dyDescent="0.3">
      <c r="A302">
        <f t="shared" si="4"/>
        <v>297</v>
      </c>
      <c r="B302" t="str">
        <f>IF(ISBLANK('List of Employees'!B328),"",'List of Employees'!B328)</f>
        <v>LACIBAL RYAN G.</v>
      </c>
      <c r="C302" s="25">
        <f>VLOOKUP(Table3[[#This Row],[EMPLOYEE NAME]],Employees[[Employee Name]:[Office]],6)</f>
        <v>0</v>
      </c>
      <c r="I302" s="27">
        <f>SUM(Table3[[#This Row],['# SICK LEAVE]:['#OTHERS]])</f>
        <v>0</v>
      </c>
    </row>
    <row r="303" spans="1:9" ht="29.4" customHeight="1" x14ac:dyDescent="0.3">
      <c r="A303">
        <f t="shared" si="4"/>
        <v>298</v>
      </c>
      <c r="B303" t="str">
        <f>IF(ISBLANK('List of Employees'!B329),"",'List of Employees'!B329)</f>
        <v>LAGUARDIA JOSELITO R.</v>
      </c>
      <c r="C303" s="25" t="str">
        <f>VLOOKUP(Table3[[#This Row],[EMPLOYEE NAME]],Employees[[Employee Name]:[Office]],6)</f>
        <v>REGULAR</v>
      </c>
      <c r="I303" s="27">
        <f>SUM(Table3[[#This Row],['# SICK LEAVE]:['#OTHERS]])</f>
        <v>0</v>
      </c>
    </row>
    <row r="304" spans="1:9" ht="29.4" customHeight="1" x14ac:dyDescent="0.3">
      <c r="A304">
        <f t="shared" si="4"/>
        <v>299</v>
      </c>
      <c r="B304" t="str">
        <f>IF(ISBLANK('List of Employees'!B330),"",'List of Employees'!B330)</f>
        <v>LANDICHO CHARLENE R.</v>
      </c>
      <c r="C304" s="25" t="str">
        <f>VLOOKUP(Table3[[#This Row],[EMPLOYEE NAME]],Employees[[Employee Name]:[Office]],6)</f>
        <v>CASUAL</v>
      </c>
      <c r="I304" s="27">
        <f>SUM(Table3[[#This Row],['# SICK LEAVE]:['#OTHERS]])</f>
        <v>0</v>
      </c>
    </row>
    <row r="305" spans="1:9" ht="29.4" customHeight="1" x14ac:dyDescent="0.3">
      <c r="A305">
        <f t="shared" si="4"/>
        <v>300</v>
      </c>
      <c r="B305" t="str">
        <f>IF(ISBLANK('List of Employees'!B331),"",'List of Employees'!B331)</f>
        <v>LANDICHO ELEANOR S.</v>
      </c>
      <c r="C305" s="25">
        <f>VLOOKUP(Table3[[#This Row],[EMPLOYEE NAME]],Employees[[Employee Name]:[Office]],6)</f>
        <v>0</v>
      </c>
      <c r="I305" s="27">
        <f>SUM(Table3[[#This Row],['# SICK LEAVE]:['#OTHERS]])</f>
        <v>0</v>
      </c>
    </row>
    <row r="306" spans="1:9" ht="29.4" customHeight="1" x14ac:dyDescent="0.3">
      <c r="A306">
        <f t="shared" si="4"/>
        <v>301</v>
      </c>
      <c r="B306" t="str">
        <f>IF(ISBLANK('List of Employees'!B332),"",'List of Employees'!B332)</f>
        <v>LANDICHO ROSALINA B.</v>
      </c>
      <c r="C306" s="25" t="str">
        <f>VLOOKUP(Table3[[#This Row],[EMPLOYEE NAME]],Employees[[Employee Name]:[Office]],6)</f>
        <v>CASUAL</v>
      </c>
      <c r="I306" s="27">
        <f>SUM(Table3[[#This Row],['# SICK LEAVE]:['#OTHERS]])</f>
        <v>0</v>
      </c>
    </row>
    <row r="307" spans="1:9" ht="29.4" customHeight="1" x14ac:dyDescent="0.3">
      <c r="A307">
        <f t="shared" si="4"/>
        <v>302</v>
      </c>
      <c r="B307" t="str">
        <f>IF(ISBLANK('List of Employees'!B333),"",'List of Employees'!B333)</f>
        <v>LANTING AILEEN D.</v>
      </c>
      <c r="C307" s="25" t="str">
        <f>VLOOKUP(Table3[[#This Row],[EMPLOYEE NAME]],Employees[[Employee Name]:[Office]],6)</f>
        <v>REGULAR</v>
      </c>
      <c r="I307" s="27">
        <f>SUM(Table3[[#This Row],['# SICK LEAVE]:['#OTHERS]])</f>
        <v>0</v>
      </c>
    </row>
    <row r="308" spans="1:9" ht="29.4" customHeight="1" x14ac:dyDescent="0.3">
      <c r="A308">
        <f t="shared" si="4"/>
        <v>303</v>
      </c>
      <c r="B308" t="str">
        <f>IF(ISBLANK('List of Employees'!B334),"",'List of Employees'!B334)</f>
        <v>LARIOSA ALBERT R.</v>
      </c>
      <c r="C308" s="25" t="str">
        <f>VLOOKUP(Table3[[#This Row],[EMPLOYEE NAME]],Employees[[Employee Name]:[Office]],6)</f>
        <v>CASUAL</v>
      </c>
      <c r="I308" s="27">
        <f>SUM(Table3[[#This Row],['# SICK LEAVE]:['#OTHERS]])</f>
        <v>0</v>
      </c>
    </row>
    <row r="309" spans="1:9" ht="29.4" customHeight="1" x14ac:dyDescent="0.3">
      <c r="A309">
        <f t="shared" si="4"/>
        <v>304</v>
      </c>
      <c r="B309" t="str">
        <f>IF(ISBLANK('List of Employees'!B336),"",'List of Employees'!B336)</f>
        <v>LAVINA FLORINDA E.</v>
      </c>
      <c r="C309" s="25">
        <f>VLOOKUP(Table3[[#This Row],[EMPLOYEE NAME]],Employees[[Employee Name]:[Office]],6)</f>
        <v>0</v>
      </c>
      <c r="I309" s="27">
        <f>SUM(Table3[[#This Row],['# SICK LEAVE]:['#OTHERS]])</f>
        <v>0</v>
      </c>
    </row>
    <row r="310" spans="1:9" ht="29.4" customHeight="1" x14ac:dyDescent="0.3">
      <c r="A310">
        <f t="shared" si="4"/>
        <v>305</v>
      </c>
      <c r="B310" t="str">
        <f>IF(ISBLANK('List of Employees'!B337),"",'List of Employees'!B337)</f>
        <v>LEGASPI DOLORES B.</v>
      </c>
      <c r="C310" s="25" t="str">
        <f>VLOOKUP(Table3[[#This Row],[EMPLOYEE NAME]],Employees[[Employee Name]:[Office]],6)</f>
        <v>REGULAR</v>
      </c>
      <c r="I310" s="27">
        <f>SUM(Table3[[#This Row],['# SICK LEAVE]:['#OTHERS]])</f>
        <v>0</v>
      </c>
    </row>
    <row r="311" spans="1:9" ht="29.4" customHeight="1" x14ac:dyDescent="0.3">
      <c r="A311">
        <f t="shared" si="4"/>
        <v>306</v>
      </c>
      <c r="B311" t="str">
        <f>IF(ISBLANK('List of Employees'!B339),"",'List of Employees'!B339)</f>
        <v>LERIO ROSEMARIE V.</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Employees'!B340),"",'List of Employees'!B340)</f>
        <v>LIMBOC FLORDELIZA J.</v>
      </c>
      <c r="C312" s="25" t="str">
        <f>VLOOKUP(Table3[[#This Row],[EMPLOYEE NAME]],Employees[[Employee Name]:[Office]],6)</f>
        <v>REGULAR</v>
      </c>
      <c r="I312" s="27">
        <f>SUM(Table3[[#This Row],['# SICK LEAVE]:['#OTHERS]])</f>
        <v>0</v>
      </c>
    </row>
    <row r="313" spans="1:9" ht="29.4" customHeight="1" x14ac:dyDescent="0.3">
      <c r="A313">
        <f t="shared" si="4"/>
        <v>308</v>
      </c>
      <c r="B313" t="str">
        <f>IF(ISBLANK('List of Employees'!B341),"",'List of Employees'!B341)</f>
        <v>LOGROÑO JONATHAN C.</v>
      </c>
      <c r="C313" s="25" t="str">
        <f>VLOOKUP(Table3[[#This Row],[EMPLOYEE NAME]],Employees[[Employee Name]:[Office]],6)</f>
        <v>JOBCON</v>
      </c>
      <c r="I313" s="27">
        <f>SUM(Table3[[#This Row],['# SICK LEAVE]:['#OTHERS]])</f>
        <v>0</v>
      </c>
    </row>
    <row r="314" spans="1:9" ht="29.4" customHeight="1" x14ac:dyDescent="0.3">
      <c r="A314">
        <f t="shared" si="4"/>
        <v>309</v>
      </c>
      <c r="B314" t="str">
        <f>IF(ISBLANK('List of Employees'!B342),"",'List of Employees'!B342)</f>
        <v>LORILLA LOIDA P.</v>
      </c>
      <c r="C314" s="25" t="str">
        <f>VLOOKUP(Table3[[#This Row],[EMPLOYEE NAME]],Employees[[Employee Name]:[Office]],6)</f>
        <v>CASUAL</v>
      </c>
      <c r="I314" s="27">
        <f>SUM(Table3[[#This Row],['# SICK LEAVE]:['#OTHERS]])</f>
        <v>0</v>
      </c>
    </row>
    <row r="315" spans="1:9" ht="29.4" customHeight="1" x14ac:dyDescent="0.3">
      <c r="A315">
        <f t="shared" si="4"/>
        <v>310</v>
      </c>
      <c r="B315" t="str">
        <f>IF(ISBLANK('List of Employees'!B343),"",'List of Employees'!B343)</f>
        <v>LOYOLA JANE A.</v>
      </c>
      <c r="C315" s="25" t="str">
        <f>VLOOKUP(Table3[[#This Row],[EMPLOYEE NAME]],Employees[[Employee Name]:[Office]],6)</f>
        <v>REGULAR</v>
      </c>
      <c r="I315" s="27">
        <f>SUM(Table3[[#This Row],['# SICK LEAVE]:['#OTHERS]])</f>
        <v>0</v>
      </c>
    </row>
    <row r="316" spans="1:9" ht="29.4" customHeight="1" x14ac:dyDescent="0.3">
      <c r="A316">
        <f t="shared" si="4"/>
        <v>311</v>
      </c>
      <c r="B316" t="str">
        <f>IF(ISBLANK('List of Employees'!B344),"",'List of Employees'!B344)</f>
        <v>LUCIANO ADELAIDA C.</v>
      </c>
      <c r="C316" s="25" t="str">
        <f>VLOOKUP(Table3[[#This Row],[EMPLOYEE NAME]],Employees[[Employee Name]:[Office]],6)</f>
        <v>REGULAR</v>
      </c>
      <c r="I316" s="27">
        <f>SUM(Table3[[#This Row],['# SICK LEAVE]:['#OTHERS]])</f>
        <v>0</v>
      </c>
    </row>
    <row r="317" spans="1:9" ht="29.4" customHeight="1" x14ac:dyDescent="0.3">
      <c r="A317">
        <f t="shared" si="4"/>
        <v>312</v>
      </c>
      <c r="B317" t="str">
        <f>IF(ISBLANK('List of Employees'!B345),"",'List of Employees'!B345)</f>
        <v>LUMENARIO ZARAH A.</v>
      </c>
      <c r="C317" s="25">
        <f>VLOOKUP(Table3[[#This Row],[EMPLOYEE NAME]],Employees[[Employee Name]:[Office]],6)</f>
        <v>0</v>
      </c>
      <c r="I317" s="27">
        <f>SUM(Table3[[#This Row],['# SICK LEAVE]:['#OTHERS]])</f>
        <v>0</v>
      </c>
    </row>
    <row r="318" spans="1:9" ht="29.4" customHeight="1" x14ac:dyDescent="0.3">
      <c r="A318">
        <f t="shared" si="4"/>
        <v>313</v>
      </c>
      <c r="B318" t="str">
        <f>IF(ISBLANK('List of Employees'!B346),"",'List of Employees'!B346)</f>
        <v xml:space="preserve">LUNA  FERNANDO  </v>
      </c>
      <c r="C318" s="25" t="str">
        <f>VLOOKUP(Table3[[#This Row],[EMPLOYEE NAME]],Employees[[Employee Name]:[Office]],6)</f>
        <v>REGULAR</v>
      </c>
      <c r="I318" s="27">
        <f>SUM(Table3[[#This Row],['# SICK LEAVE]:['#OTHERS]])</f>
        <v>0</v>
      </c>
    </row>
    <row r="319" spans="1:9" ht="29.4" customHeight="1" x14ac:dyDescent="0.3">
      <c r="A319">
        <f t="shared" si="4"/>
        <v>314</v>
      </c>
      <c r="B319" t="str">
        <f>IF(ISBLANK('List of Employees'!B347),"",'List of Employees'!B347)</f>
        <v>LUNA GUILLERMA J.</v>
      </c>
      <c r="C319" s="25">
        <f>VLOOKUP(Table3[[#This Row],[EMPLOYEE NAME]],Employees[[Employee Name]:[Office]],6)</f>
        <v>0</v>
      </c>
      <c r="I319" s="27">
        <f>SUM(Table3[[#This Row],['# SICK LEAVE]:['#OTHERS]])</f>
        <v>0</v>
      </c>
    </row>
    <row r="320" spans="1:9" ht="29.4" customHeight="1" x14ac:dyDescent="0.3">
      <c r="A320">
        <f t="shared" si="4"/>
        <v>315</v>
      </c>
      <c r="B320" t="str">
        <f>IF(ISBLANK('List of Employees'!B348),"",'List of Employees'!B348)</f>
        <v>LUNA LALAINE D.</v>
      </c>
      <c r="C320" s="25" t="str">
        <f>VLOOKUP(Table3[[#This Row],[EMPLOYEE NAME]],Employees[[Employee Name]:[Office]],6)</f>
        <v>JOBCON</v>
      </c>
      <c r="I320" s="27">
        <f>SUM(Table3[[#This Row],['# SICK LEAVE]:['#OTHERS]])</f>
        <v>0</v>
      </c>
    </row>
    <row r="321" spans="1:9" ht="29.4" customHeight="1" x14ac:dyDescent="0.3">
      <c r="A321">
        <f t="shared" si="4"/>
        <v>316</v>
      </c>
      <c r="B321" t="str">
        <f>IF(ISBLANK('List of Employees'!B350),"",'List of Employees'!B350)</f>
        <v xml:space="preserve">MACAPUNO FELIX  </v>
      </c>
      <c r="C321" s="25" t="str">
        <f>VLOOKUP(Table3[[#This Row],[EMPLOYEE NAME]],Employees[[Employee Name]:[Office]],6)</f>
        <v>REGULAR</v>
      </c>
      <c r="I321" s="27">
        <f>SUM(Table3[[#This Row],['# SICK LEAVE]:['#OTHERS]])</f>
        <v>0</v>
      </c>
    </row>
    <row r="322" spans="1:9" ht="29.4" customHeight="1" x14ac:dyDescent="0.3">
      <c r="A322">
        <f t="shared" si="4"/>
        <v>317</v>
      </c>
      <c r="B322" t="str">
        <f>IF(ISBLANK('List of Employees'!B351),"",'List of Employees'!B351)</f>
        <v>MACASPAC ELVIRA V.</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Employees'!B352),"",'List of Employees'!B352)</f>
        <v>MACASPAC JOSE VICTOR P.</v>
      </c>
      <c r="C323" s="25" t="str">
        <f>VLOOKUP(Table3[[#This Row],[EMPLOYEE NAME]],Employees[[Employee Name]:[Office]],6)</f>
        <v>REGULAR</v>
      </c>
      <c r="I323" s="27">
        <f>SUM(Table3[[#This Row],['# SICK LEAVE]:['#OTHERS]])</f>
        <v>0</v>
      </c>
    </row>
    <row r="324" spans="1:9" ht="29.4" customHeight="1" x14ac:dyDescent="0.3">
      <c r="A324">
        <f t="shared" si="4"/>
        <v>319</v>
      </c>
      <c r="B324" t="str">
        <f>IF(ISBLANK('List of Employees'!B353),"",'List of Employees'!B353)</f>
        <v>MADRAZO ALLAN PAUL A.</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Employees'!B354),"",'List of Employees'!B354)</f>
        <v>MAESTRECAMPO LORENA A.</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Employees'!B355),"",'List of Employees'!B355)</f>
        <v xml:space="preserve">MAGUINAO GILBERT  </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Employees'!B356),"",'List of Employees'!B356)</f>
        <v>MAGUINAO NIÑA F.</v>
      </c>
      <c r="C327" s="25" t="str">
        <f>VLOOKUP(Table3[[#This Row],[EMPLOYEE NAME]],Employees[[Employee Name]:[Office]],6)</f>
        <v>CASUAL</v>
      </c>
      <c r="I327" s="27">
        <f>SUM(Table3[[#This Row],['# SICK LEAVE]:['#OTHERS]])</f>
        <v>0</v>
      </c>
    </row>
    <row r="328" spans="1:9" ht="29.4" customHeight="1" x14ac:dyDescent="0.3">
      <c r="A328">
        <f t="shared" si="5"/>
        <v>323</v>
      </c>
      <c r="B328" t="str">
        <f>IF(ISBLANK('List of Employees'!B357),"",'List of Employees'!B357)</f>
        <v>MALABANAN ALMA A.</v>
      </c>
      <c r="C328" s="25" t="str">
        <f>VLOOKUP(Table3[[#This Row],[EMPLOYEE NAME]],Employees[[Employee Name]:[Office]],6)</f>
        <v>REGULAR</v>
      </c>
      <c r="I328" s="27">
        <f>SUM(Table3[[#This Row],['# SICK LEAVE]:['#OTHERS]])</f>
        <v>0</v>
      </c>
    </row>
    <row r="329" spans="1:9" ht="29.4" customHeight="1" x14ac:dyDescent="0.3">
      <c r="A329">
        <f t="shared" si="5"/>
        <v>324</v>
      </c>
      <c r="B329" t="str">
        <f>IF(ISBLANK('List of Employees'!B358),"",'List of Employees'!B358)</f>
        <v>MALANAN JENNYLYN R.</v>
      </c>
      <c r="C329" s="25" t="str">
        <f>VLOOKUP(Table3[[#This Row],[EMPLOYEE NAME]],Employees[[Employee Name]:[Office]],6)</f>
        <v>CASUAL</v>
      </c>
      <c r="I329" s="27">
        <f>SUM(Table3[[#This Row],['# SICK LEAVE]:['#OTHERS]])</f>
        <v>0</v>
      </c>
    </row>
    <row r="330" spans="1:9" ht="29.4" customHeight="1" x14ac:dyDescent="0.3">
      <c r="A330">
        <f t="shared" si="5"/>
        <v>325</v>
      </c>
      <c r="B330" t="str">
        <f>IF(ISBLANK('List of Employees'!B359),"",'List of Employees'!B359)</f>
        <v>MALIGAYA NELITA M.</v>
      </c>
      <c r="C330" s="25" t="str">
        <f>VLOOKUP(Table3[[#This Row],[EMPLOYEE NAME]],Employees[[Employee Name]:[Office]],6)</f>
        <v>REGULAR</v>
      </c>
      <c r="I330" s="27">
        <f>SUM(Table3[[#This Row],['# SICK LEAVE]:['#OTHERS]])</f>
        <v>0</v>
      </c>
    </row>
    <row r="331" spans="1:9" ht="29.4" customHeight="1" x14ac:dyDescent="0.3">
      <c r="A331">
        <f t="shared" si="5"/>
        <v>326</v>
      </c>
      <c r="B331" t="str">
        <f>IF(ISBLANK('List of Employees'!B360),"",'List of Employees'!B360)</f>
        <v>MALIGAYO YOLANDA D.</v>
      </c>
      <c r="C331" s="25" t="str">
        <f>VLOOKUP(Table3[[#This Row],[EMPLOYEE NAME]],Employees[[Employee Name]:[Office]],6)</f>
        <v>REGULAR</v>
      </c>
      <c r="I331" s="27">
        <f>SUM(Table3[[#This Row],['# SICK LEAVE]:['#OTHERS]])</f>
        <v>0</v>
      </c>
    </row>
    <row r="332" spans="1:9" ht="29.4" customHeight="1" x14ac:dyDescent="0.3">
      <c r="A332">
        <f t="shared" si="5"/>
        <v>327</v>
      </c>
      <c r="B332" t="str">
        <f>IF(ISBLANK('List of Employees'!B361),"",'List of Employees'!B361)</f>
        <v>MALUBAY MELINDA D.</v>
      </c>
      <c r="C332" s="25" t="str">
        <f>VLOOKUP(Table3[[#This Row],[EMPLOYEE NAME]],Employees[[Employee Name]:[Office]],6)</f>
        <v>REGULAR</v>
      </c>
      <c r="I332" s="27">
        <f>SUM(Table3[[#This Row],['# SICK LEAVE]:['#OTHERS]])</f>
        <v>0</v>
      </c>
    </row>
    <row r="333" spans="1:9" ht="29.4" customHeight="1" x14ac:dyDescent="0.3">
      <c r="A333">
        <f t="shared" si="5"/>
        <v>328</v>
      </c>
      <c r="B333" t="str">
        <f>IF(ISBLANK('List of Employees'!B362),"",'List of Employees'!B362)</f>
        <v>MAMARIL JOSEFINA P.</v>
      </c>
      <c r="C333" s="25" t="str">
        <f>VLOOKUP(Table3[[#This Row],[EMPLOYEE NAME]],Employees[[Employee Name]:[Office]],6)</f>
        <v>CASUAL</v>
      </c>
      <c r="I333" s="27">
        <f>SUM(Table3[[#This Row],['# SICK LEAVE]:['#OTHERS]])</f>
        <v>0</v>
      </c>
    </row>
    <row r="334" spans="1:9" ht="29.4" customHeight="1" x14ac:dyDescent="0.3">
      <c r="A334">
        <f t="shared" si="5"/>
        <v>329</v>
      </c>
      <c r="B334" t="str">
        <f>IF(ISBLANK('List of Employees'!B363),"",'List of Employees'!B363)</f>
        <v>MANALO CELSA B.</v>
      </c>
      <c r="C334" s="25" t="str">
        <f>VLOOKUP(Table3[[#This Row],[EMPLOYEE NAME]],Employees[[Employee Name]:[Office]],6)</f>
        <v>REGULAR</v>
      </c>
      <c r="I334" s="27">
        <f>SUM(Table3[[#This Row],['# SICK LEAVE]:['#OTHERS]])</f>
        <v>0</v>
      </c>
    </row>
    <row r="335" spans="1:9" ht="29.4" customHeight="1" x14ac:dyDescent="0.3">
      <c r="A335">
        <f t="shared" si="5"/>
        <v>330</v>
      </c>
      <c r="B335" t="str">
        <f>IF(ISBLANK('List of Employees'!B364),"",'List of Employees'!B364)</f>
        <v>MANALO CYNTHIA D.</v>
      </c>
      <c r="C335" s="25" t="str">
        <f>VLOOKUP(Table3[[#This Row],[EMPLOYEE NAME]],Employees[[Employee Name]:[Office]],6)</f>
        <v>REGULAR</v>
      </c>
      <c r="I335" s="27">
        <f>SUM(Table3[[#This Row],['# SICK LEAVE]:['#OTHERS]])</f>
        <v>0</v>
      </c>
    </row>
    <row r="336" spans="1:9" ht="29.4" customHeight="1" x14ac:dyDescent="0.3">
      <c r="A336">
        <f t="shared" si="5"/>
        <v>331</v>
      </c>
      <c r="B336" t="str">
        <f>IF(ISBLANK('List of Employees'!B365),"",'List of Employees'!B365)</f>
        <v>MANALO EDITHA V.</v>
      </c>
      <c r="C336" s="25" t="str">
        <f>VLOOKUP(Table3[[#This Row],[EMPLOYEE NAME]],Employees[[Employee Name]:[Office]],6)</f>
        <v>REGULAR</v>
      </c>
      <c r="I336" s="27">
        <f>SUM(Table3[[#This Row],['# SICK LEAVE]:['#OTHERS]])</f>
        <v>0</v>
      </c>
    </row>
    <row r="337" spans="1:9" ht="29.4" customHeight="1" x14ac:dyDescent="0.3">
      <c r="A337">
        <f t="shared" si="5"/>
        <v>332</v>
      </c>
      <c r="B337" t="str">
        <f>IF(ISBLANK('List of Employees'!B366),"",'List of Employees'!B366)</f>
        <v>MANALO ELIADA F.</v>
      </c>
      <c r="C337" s="25" t="str">
        <f>VLOOKUP(Table3[[#This Row],[EMPLOYEE NAME]],Employees[[Employee Name]:[Office]],6)</f>
        <v>REGULAR</v>
      </c>
      <c r="I337" s="27">
        <f>SUM(Table3[[#This Row],['# SICK LEAVE]:['#OTHERS]])</f>
        <v>0</v>
      </c>
    </row>
    <row r="338" spans="1:9" ht="29.4" customHeight="1" x14ac:dyDescent="0.3">
      <c r="A338">
        <f t="shared" si="5"/>
        <v>333</v>
      </c>
      <c r="B338" t="str">
        <f>IF(ISBLANK('List of Employees'!B367),"",'List of Employees'!B367)</f>
        <v>MANALO FERNANDO G.</v>
      </c>
      <c r="C338" s="25" t="str">
        <f>VLOOKUP(Table3[[#This Row],[EMPLOYEE NAME]],Employees[[Employee Name]:[Office]],6)</f>
        <v>CASUAL</v>
      </c>
      <c r="I338" s="27">
        <f>SUM(Table3[[#This Row],['# SICK LEAVE]:['#OTHERS]])</f>
        <v>0</v>
      </c>
    </row>
    <row r="339" spans="1:9" ht="29.4" customHeight="1" x14ac:dyDescent="0.3">
      <c r="A339">
        <f t="shared" si="5"/>
        <v>334</v>
      </c>
      <c r="B339" t="str">
        <f>IF(ISBLANK('List of Employees'!B368),"",'List of Employees'!B368)</f>
        <v>MANALO JENNY R.</v>
      </c>
      <c r="C339" s="25">
        <f>VLOOKUP(Table3[[#This Row],[EMPLOYEE NAME]],Employees[[Employee Name]:[Office]],6)</f>
        <v>0</v>
      </c>
      <c r="I339" s="27">
        <f>SUM(Table3[[#This Row],['# SICK LEAVE]:['#OTHERS]])</f>
        <v>0</v>
      </c>
    </row>
    <row r="340" spans="1:9" ht="29.4" customHeight="1" x14ac:dyDescent="0.3">
      <c r="A340">
        <f t="shared" si="5"/>
        <v>335</v>
      </c>
      <c r="B340" t="str">
        <f>IF(ISBLANK('List of Employees'!B369),"",'List of Employees'!B369)</f>
        <v xml:space="preserve">MANGUINAO GILBERT  </v>
      </c>
      <c r="C340" s="25" t="str">
        <f>VLOOKUP(Table3[[#This Row],[EMPLOYEE NAME]],Employees[[Employee Name]:[Office]],6)</f>
        <v>REGULAR</v>
      </c>
      <c r="I340" s="27">
        <f>SUM(Table3[[#This Row],['# SICK LEAVE]:['#OTHERS]])</f>
        <v>0</v>
      </c>
    </row>
    <row r="341" spans="1:9" ht="29.4" customHeight="1" x14ac:dyDescent="0.3">
      <c r="A341">
        <f t="shared" si="5"/>
        <v>336</v>
      </c>
      <c r="B341" t="str">
        <f>IF(ISBLANK('List of Employees'!B370),"",'List of Employees'!B370)</f>
        <v>MANIMTIM JOJIT A.</v>
      </c>
      <c r="C341" s="25" t="str">
        <f>VLOOKUP(Table3[[#This Row],[EMPLOYEE NAME]],Employees[[Employee Name]:[Office]],6)</f>
        <v>REGULAR</v>
      </c>
      <c r="I341" s="27">
        <f>SUM(Table3[[#This Row],['# SICK LEAVE]:['#OTHERS]])</f>
        <v>0</v>
      </c>
    </row>
    <row r="342" spans="1:9" ht="29.4" customHeight="1" x14ac:dyDescent="0.3">
      <c r="A342">
        <f t="shared" si="5"/>
        <v>337</v>
      </c>
      <c r="B342" t="str">
        <f>IF(ISBLANK('List of Employees'!B372),"",'List of Employees'!B372)</f>
        <v>MARAÑON AMY LOU T.</v>
      </c>
      <c r="C342" s="25" t="str">
        <f>VLOOKUP(Table3[[#This Row],[EMPLOYEE NAME]],Employees[[Employee Name]:[Office]],6)</f>
        <v>CASUAL</v>
      </c>
      <c r="I342" s="27">
        <f>SUM(Table3[[#This Row],['# SICK LEAVE]:['#OTHERS]])</f>
        <v>0</v>
      </c>
    </row>
    <row r="343" spans="1:9" ht="29.4" customHeight="1" x14ac:dyDescent="0.3">
      <c r="A343">
        <f t="shared" si="5"/>
        <v>338</v>
      </c>
      <c r="B343" t="str">
        <f>IF(ISBLANK('List of Employees'!B373),"",'List of Employees'!B373)</f>
        <v>MARASIGAN AGUINO D.</v>
      </c>
      <c r="C343" s="25" t="str">
        <f>VLOOKUP(Table3[[#This Row],[EMPLOYEE NAME]],Employees[[Employee Name]:[Office]],6)</f>
        <v>CASUAL</v>
      </c>
      <c r="I343" s="27">
        <f>SUM(Table3[[#This Row],['# SICK LEAVE]:['#OTHERS]])</f>
        <v>0</v>
      </c>
    </row>
    <row r="344" spans="1:9" ht="29.4" customHeight="1" x14ac:dyDescent="0.3">
      <c r="A344">
        <f t="shared" si="5"/>
        <v>339</v>
      </c>
      <c r="B344" t="str">
        <f>IF(ISBLANK('List of Employees'!B374),"",'List of Employees'!B374)</f>
        <v>MARASIGAN BIENVENIDO E.</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Employees'!B375),"",'List of Employees'!B375)</f>
        <v>MARASIGAN CHRISTIAN M.</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Employees'!B376),"",'List of Employees'!B376)</f>
        <v xml:space="preserve">MARASIGAN DANIEL  </v>
      </c>
      <c r="C346" s="25" t="str">
        <f>VLOOKUP(Table3[[#This Row],[EMPLOYEE NAME]],Employees[[Employee Name]:[Office]],6)</f>
        <v>REGULAR</v>
      </c>
      <c r="I346" s="27">
        <f>SUM(Table3[[#This Row],['# SICK LEAVE]:['#OTHERS]])</f>
        <v>0</v>
      </c>
    </row>
    <row r="347" spans="1:9" ht="29.4" customHeight="1" x14ac:dyDescent="0.3">
      <c r="A347">
        <f t="shared" si="5"/>
        <v>342</v>
      </c>
      <c r="B347" t="str">
        <f>IF(ISBLANK('List of Employees'!B377),"",'List of Employees'!B377)</f>
        <v>MARASIGAN GINALYN D.</v>
      </c>
      <c r="C347" s="25" t="str">
        <f>VLOOKUP(Table3[[#This Row],[EMPLOYEE NAME]],Employees[[Employee Name]:[Office]],6)</f>
        <v>REGULAR</v>
      </c>
      <c r="I347" s="27">
        <f>SUM(Table3[[#This Row],['# SICK LEAVE]:['#OTHERS]])</f>
        <v>0</v>
      </c>
    </row>
    <row r="348" spans="1:9" ht="29.4" customHeight="1" x14ac:dyDescent="0.3">
      <c r="A348">
        <f t="shared" si="5"/>
        <v>343</v>
      </c>
      <c r="B348" t="str">
        <f>IF(ISBLANK('List of Employees'!B378),"",'List of Employees'!B378)</f>
        <v>MARASIGAN INOCENCIA P.</v>
      </c>
      <c r="C348" s="25" t="str">
        <f>VLOOKUP(Table3[[#This Row],[EMPLOYEE NAME]],Employees[[Employee Name]:[Office]],6)</f>
        <v>REGULAR</v>
      </c>
      <c r="I348" s="27">
        <f>SUM(Table3[[#This Row],['# SICK LEAVE]:['#OTHERS]])</f>
        <v>0</v>
      </c>
    </row>
    <row r="349" spans="1:9" ht="29.4" customHeight="1" x14ac:dyDescent="0.3">
      <c r="A349">
        <f t="shared" si="5"/>
        <v>344</v>
      </c>
      <c r="B349" t="str">
        <f>IF(ISBLANK('List of Employees'!B379),"",'List of Employees'!B379)</f>
        <v>MARASIGAN JANINE C.</v>
      </c>
      <c r="C349" s="25" t="str">
        <f>VLOOKUP(Table3[[#This Row],[EMPLOYEE NAME]],Employees[[Employee Name]:[Office]],6)</f>
        <v>REGULAR</v>
      </c>
      <c r="I349" s="27">
        <f>SUM(Table3[[#This Row],['# SICK LEAVE]:['#OTHERS]])</f>
        <v>0</v>
      </c>
    </row>
    <row r="350" spans="1:9" ht="29.4" customHeight="1" x14ac:dyDescent="0.3">
      <c r="A350">
        <f t="shared" si="5"/>
        <v>345</v>
      </c>
      <c r="B350" t="str">
        <f>IF(ISBLANK('List of Employees'!B380),"",'List of Employees'!B380)</f>
        <v>MARCIAL RUSTICO B.</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Employees'!B381),"",'List of Employees'!B381)</f>
        <v>MARDO MELINDA E.</v>
      </c>
      <c r="C351" s="25" t="str">
        <f>VLOOKUP(Table3[[#This Row],[EMPLOYEE NAME]],Employees[[Employee Name]:[Office]],6)</f>
        <v>CASUAL</v>
      </c>
      <c r="I351" s="27">
        <f>SUM(Table3[[#This Row],['# SICK LEAVE]:['#OTHERS]])</f>
        <v>0</v>
      </c>
    </row>
    <row r="352" spans="1:9" ht="29.4" customHeight="1" x14ac:dyDescent="0.3">
      <c r="A352">
        <f t="shared" si="5"/>
        <v>347</v>
      </c>
      <c r="B352" t="str">
        <f>IF(ISBLANK('List of Employees'!B382),"",'List of Employees'!B382)</f>
        <v>MARINDUQUE ANNE RENELYN P.</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Employees'!B383),"",'List of Employees'!B383)</f>
        <v>MARINDUQUE AURORA A.</v>
      </c>
      <c r="C353" s="25" t="str">
        <f>VLOOKUP(Table3[[#This Row],[EMPLOYEE NAME]],Employees[[Employee Name]:[Office]],6)</f>
        <v>REGULAR</v>
      </c>
      <c r="I353" s="27">
        <f>SUM(Table3[[#This Row],['# SICK LEAVE]:['#OTHERS]])</f>
        <v>0</v>
      </c>
    </row>
    <row r="354" spans="1:9" ht="29.4" customHeight="1" x14ac:dyDescent="0.3">
      <c r="A354">
        <f t="shared" si="5"/>
        <v>349</v>
      </c>
      <c r="B354" t="str">
        <f>IF(ISBLANK('List of Employees'!B384),"",'List of Employees'!B384)</f>
        <v>MARINDUQUE ERNESTO P.</v>
      </c>
      <c r="C354" s="25" t="str">
        <f>VLOOKUP(Table3[[#This Row],[EMPLOYEE NAME]],Employees[[Employee Name]:[Office]],6)</f>
        <v>REGULAR</v>
      </c>
      <c r="I354" s="27">
        <f>SUM(Table3[[#This Row],['# SICK LEAVE]:['#OTHERS]])</f>
        <v>0</v>
      </c>
    </row>
    <row r="355" spans="1:9" ht="29.4" customHeight="1" x14ac:dyDescent="0.3">
      <c r="A355">
        <f t="shared" si="5"/>
        <v>350</v>
      </c>
      <c r="B355" t="str">
        <f>IF(ISBLANK('List of Employees'!B385),"",'List of Employees'!B385)</f>
        <v>MARINDUQUE GERRY C.</v>
      </c>
      <c r="C355" s="25" t="str">
        <f>VLOOKUP(Table3[[#This Row],[EMPLOYEE NAME]],Employees[[Employee Name]:[Office]],6)</f>
        <v>REGULAR</v>
      </c>
      <c r="I355" s="27">
        <f>SUM(Table3[[#This Row],['# SICK LEAVE]:['#OTHERS]])</f>
        <v>0</v>
      </c>
    </row>
    <row r="356" spans="1:9" ht="29.4" customHeight="1" x14ac:dyDescent="0.3">
      <c r="A356">
        <f t="shared" si="5"/>
        <v>351</v>
      </c>
      <c r="B356" t="str">
        <f>IF(ISBLANK('List of Employees'!B386),"",'List of Employees'!B386)</f>
        <v>MARINDUQUE MARISSA M.</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Employees'!B387),"",'List of Employees'!B387)</f>
        <v>MARINDUQUE ROWENA G.</v>
      </c>
      <c r="C357" s="25" t="str">
        <f>VLOOKUP(Table3[[#This Row],[EMPLOYEE NAME]],Employees[[Employee Name]:[Office]],6)</f>
        <v>CASUAL</v>
      </c>
      <c r="I357" s="27">
        <f>SUM(Table3[[#This Row],['# SICK LEAVE]:['#OTHERS]])</f>
        <v>0</v>
      </c>
    </row>
    <row r="358" spans="1:9" ht="29.4"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 customHeight="1" x14ac:dyDescent="0.3">
      <c r="A359">
        <f t="shared" si="5"/>
        <v>354</v>
      </c>
      <c r="B359" t="str">
        <f>IF(ISBLANK('List of Employees'!B388),"",'List of Employees'!B388)</f>
        <v>MARQUEZ LOLITA R.</v>
      </c>
      <c r="C359" s="25" t="str">
        <f>VLOOKUP(Table3[[#This Row],[EMPLOYEE NAME]],Employees[[Employee Name]:[Office]],6)</f>
        <v>REGULAR</v>
      </c>
      <c r="I359" s="27">
        <f>SUM(Table3[[#This Row],['# SICK LEAVE]:['#OTHERS]])</f>
        <v>0</v>
      </c>
    </row>
    <row r="360" spans="1:9" ht="29.4" customHeight="1" x14ac:dyDescent="0.3">
      <c r="A360">
        <f t="shared" si="5"/>
        <v>355</v>
      </c>
      <c r="B360" t="str">
        <f>IF(ISBLANK('List of Employees'!B389),"",'List of Employees'!B389)</f>
        <v>MARTINEZ BELEN B.</v>
      </c>
      <c r="C360" s="25" t="str">
        <f>VLOOKUP(Table3[[#This Row],[EMPLOYEE NAME]],Employees[[Employee Name]:[Office]],6)</f>
        <v>REGULAR</v>
      </c>
      <c r="I360" s="27">
        <f>SUM(Table3[[#This Row],['# SICK LEAVE]:['#OTHERS]])</f>
        <v>0</v>
      </c>
    </row>
    <row r="361" spans="1:9" ht="29.4" customHeight="1" x14ac:dyDescent="0.3">
      <c r="A361">
        <f t="shared" si="5"/>
        <v>356</v>
      </c>
      <c r="B361" t="str">
        <f>IF(ISBLANK('List of Employees'!B390),"",'List of Employees'!B390)</f>
        <v>MARTINEZ EMER V.</v>
      </c>
      <c r="C361" s="25" t="str">
        <f>VLOOKUP(Table3[[#This Row],[EMPLOYEE NAME]],Employees[[Employee Name]:[Office]],6)</f>
        <v>REGULAR</v>
      </c>
      <c r="I361" s="27">
        <f>SUM(Table3[[#This Row],['# SICK LEAVE]:['#OTHERS]])</f>
        <v>0</v>
      </c>
    </row>
    <row r="362" spans="1:9" ht="29.4" customHeight="1" x14ac:dyDescent="0.3">
      <c r="A362">
        <f t="shared" si="5"/>
        <v>357</v>
      </c>
      <c r="B362" t="str">
        <f>IF(ISBLANK('List of Employees'!B391),"",'List of Employees'!B391)</f>
        <v>MARUNDAN MARIA FLOR M.</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Employees'!B392),"",'List of Employees'!B392)</f>
        <v>MATIENZO NORMITA S.</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Employees'!B393),"",'List of Employees'!B393)</f>
        <v>MAULLON JAENA F.</v>
      </c>
      <c r="C364" s="25" t="str">
        <f>VLOOKUP(Table3[[#This Row],[EMPLOYEE NAME]],Employees[[Employee Name]:[Office]],6)</f>
        <v>CASUAL</v>
      </c>
      <c r="I364" s="27">
        <f>SUM(Table3[[#This Row],['# SICK LEAVE]:['#OTHERS]])</f>
        <v>0</v>
      </c>
    </row>
    <row r="365" spans="1:9" ht="29.4" customHeight="1" x14ac:dyDescent="0.3">
      <c r="A365">
        <f t="shared" si="5"/>
        <v>360</v>
      </c>
      <c r="B365" t="str">
        <f>IF(ISBLANK('List of Employees'!B394),"",'List of Employees'!B394)</f>
        <v>MAURICIO MARIZIEL M.</v>
      </c>
      <c r="C365" s="25" t="str">
        <f>VLOOKUP(Table3[[#This Row],[EMPLOYEE NAME]],Employees[[Employee Name]:[Office]],6)</f>
        <v>CASUAL</v>
      </c>
      <c r="I365" s="27">
        <f>SUM(Table3[[#This Row],['# SICK LEAVE]:['#OTHERS]])</f>
        <v>0</v>
      </c>
    </row>
    <row r="366" spans="1:9" ht="29.4"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 customHeight="1" x14ac:dyDescent="0.3">
      <c r="A367">
        <f t="shared" si="5"/>
        <v>362</v>
      </c>
      <c r="B367" t="str">
        <f>IF(ISBLANK('List of Employees'!B396),"",'List of Employees'!B396)</f>
        <v>MELADO LEONILA JR P.</v>
      </c>
      <c r="C367" s="25" t="str">
        <f>VLOOKUP(Table3[[#This Row],[EMPLOYEE NAME]],Employees[[Employee Name]:[Office]],6)</f>
        <v>JOBCON</v>
      </c>
      <c r="I367" s="27">
        <f>SUM(Table3[[#This Row],['# SICK LEAVE]:['#OTHERS]])</f>
        <v>0</v>
      </c>
    </row>
    <row r="368" spans="1:9" ht="29.4" customHeight="1" x14ac:dyDescent="0.3">
      <c r="A368">
        <f t="shared" si="5"/>
        <v>363</v>
      </c>
      <c r="B368" t="str">
        <f>IF(ISBLANK('List of Employees'!B397),"",'List of Employees'!B397)</f>
        <v>MENDOZA ARRIES N.</v>
      </c>
      <c r="C368" s="25" t="str">
        <f>VLOOKUP(Table3[[#This Row],[EMPLOYEE NAME]],Employees[[Employee Name]:[Office]],6)</f>
        <v>REGULAR</v>
      </c>
      <c r="I368" s="27">
        <f>SUM(Table3[[#This Row],['# SICK LEAVE]:['#OTHERS]])</f>
        <v>0</v>
      </c>
    </row>
    <row r="369" spans="1:9" ht="29.4" customHeight="1" x14ac:dyDescent="0.3">
      <c r="A369">
        <f t="shared" si="5"/>
        <v>364</v>
      </c>
      <c r="B369" t="str">
        <f>IF(ISBLANK('List of Employees'!B398),"",'List of Employees'!B398)</f>
        <v>MENDOZA ERNESTO JR R.</v>
      </c>
      <c r="C369" s="25">
        <f>VLOOKUP(Table3[[#This Row],[EMPLOYEE NAME]],Employees[[Employee Name]:[Office]],6)</f>
        <v>0</v>
      </c>
      <c r="I369" s="27">
        <f>SUM(Table3[[#This Row],['# SICK LEAVE]:['#OTHERS]])</f>
        <v>0</v>
      </c>
    </row>
    <row r="370" spans="1:9" ht="29.4" customHeight="1" x14ac:dyDescent="0.3">
      <c r="A370">
        <f t="shared" si="5"/>
        <v>365</v>
      </c>
      <c r="B370" t="str">
        <f>IF(ISBLANK('List of Employees'!B399),"",'List of Employees'!B399)</f>
        <v>MENDOZA JUANITO N.</v>
      </c>
      <c r="C370" s="25" t="str">
        <f>VLOOKUP(Table3[[#This Row],[EMPLOYEE NAME]],Employees[[Employee Name]:[Office]],6)</f>
        <v>REGULAR</v>
      </c>
      <c r="I370" s="27">
        <f>SUM(Table3[[#This Row],['# SICK LEAVE]:['#OTHERS]])</f>
        <v>0</v>
      </c>
    </row>
    <row r="371" spans="1:9" ht="29.4" customHeight="1" x14ac:dyDescent="0.3">
      <c r="A371">
        <f t="shared" si="5"/>
        <v>366</v>
      </c>
      <c r="B371" t="str">
        <f>IF(ISBLANK('List of Employees'!B400),"",'List of Employees'!B400)</f>
        <v>MENDOZA LELISA L.</v>
      </c>
      <c r="C371" s="25" t="str">
        <f>VLOOKUP(Table3[[#This Row],[EMPLOYEE NAME]],Employees[[Employee Name]:[Office]],6)</f>
        <v>REGULAR</v>
      </c>
      <c r="I371" s="27">
        <f>SUM(Table3[[#This Row],['# SICK LEAVE]:['#OTHERS]])</f>
        <v>0</v>
      </c>
    </row>
    <row r="372" spans="1:9" ht="29.4" customHeight="1" x14ac:dyDescent="0.3">
      <c r="A372">
        <f t="shared" si="5"/>
        <v>367</v>
      </c>
      <c r="B372" t="str">
        <f>IF(ISBLANK('List of Employees'!B401),"",'List of Employees'!B401)</f>
        <v>MENDOZA LOURDES G.</v>
      </c>
      <c r="C372" s="25" t="str">
        <f>VLOOKUP(Table3[[#This Row],[EMPLOYEE NAME]],Employees[[Employee Name]:[Office]],6)</f>
        <v>REGULAR</v>
      </c>
      <c r="I372" s="27">
        <f>SUM(Table3[[#This Row],['# SICK LEAVE]:['#OTHERS]])</f>
        <v>0</v>
      </c>
    </row>
    <row r="373" spans="1:9" ht="29.4" customHeight="1" x14ac:dyDescent="0.3">
      <c r="A373">
        <f t="shared" si="5"/>
        <v>368</v>
      </c>
      <c r="B373" t="str">
        <f>IF(ISBLANK('List of Employees'!B402),"",'List of Employees'!B402)</f>
        <v>MENDOZA MARIA ABIGAIL A.</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Employees'!B403),"",'List of Employees'!B403)</f>
        <v>MENDOZA MARICEL C.</v>
      </c>
      <c r="C374" s="25" t="str">
        <f>VLOOKUP(Table3[[#This Row],[EMPLOYEE NAME]],Employees[[Employee Name]:[Office]],6)</f>
        <v>CASUAL</v>
      </c>
      <c r="I374" s="27">
        <f>SUM(Table3[[#This Row],['# SICK LEAVE]:['#OTHERS]])</f>
        <v>0</v>
      </c>
    </row>
    <row r="375" spans="1:9" ht="29.4" customHeight="1" x14ac:dyDescent="0.3">
      <c r="A375">
        <f t="shared" si="5"/>
        <v>370</v>
      </c>
      <c r="B375" t="str">
        <f>IF(ISBLANK('List of Employees'!B404),"",'List of Employees'!B404)</f>
        <v>MENDOZA MARVIC M.</v>
      </c>
      <c r="C375" s="25" t="str">
        <f>VLOOKUP(Table3[[#This Row],[EMPLOYEE NAME]],Employees[[Employee Name]:[Office]],6)</f>
        <v>REGULAR</v>
      </c>
      <c r="I375" s="27">
        <f>SUM(Table3[[#This Row],['# SICK LEAVE]:['#OTHERS]])</f>
        <v>0</v>
      </c>
    </row>
    <row r="376" spans="1:9" ht="29.4" customHeight="1" x14ac:dyDescent="0.3">
      <c r="A376">
        <f t="shared" si="5"/>
        <v>371</v>
      </c>
      <c r="B376" t="str">
        <f>IF(ISBLANK('List of Employees'!B405),"",'List of Employees'!B405)</f>
        <v>MENDOZA NORA A.</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Employees'!B406),"",'List of Employees'!B406)</f>
        <v>MENDOZA PATRICK O.</v>
      </c>
      <c r="C377" s="25" t="str">
        <f>VLOOKUP(Table3[[#This Row],[EMPLOYEE NAME]],Employees[[Employee Name]:[Office]],6)</f>
        <v>JOBCON</v>
      </c>
      <c r="I377" s="27">
        <f>SUM(Table3[[#This Row],['# SICK LEAVE]:['#OTHERS]])</f>
        <v>0</v>
      </c>
    </row>
    <row r="378" spans="1:9" ht="29.4" customHeight="1" x14ac:dyDescent="0.3">
      <c r="A378">
        <f t="shared" si="5"/>
        <v>373</v>
      </c>
      <c r="B378" t="str">
        <f>IF(ISBLANK('List of Employees'!B407),"",'List of Employees'!B407)</f>
        <v>MENDOZA PRESCILA S.</v>
      </c>
      <c r="C378" s="25" t="str">
        <f>VLOOKUP(Table3[[#This Row],[EMPLOYEE NAME]],Employees[[Employee Name]:[Office]],6)</f>
        <v>REGULAR</v>
      </c>
      <c r="I378" s="27">
        <f>SUM(Table3[[#This Row],['# SICK LEAVE]:['#OTHERS]])</f>
        <v>0</v>
      </c>
    </row>
    <row r="379" spans="1:9" ht="29.4" customHeight="1" x14ac:dyDescent="0.3">
      <c r="A379">
        <f t="shared" si="5"/>
        <v>374</v>
      </c>
      <c r="B379" t="str">
        <f>IF(ISBLANK('List of Employees'!B408),"",'List of Employees'!B408)</f>
        <v>MENDOZA ROMEO B.</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Employees'!B409),"",'List of Employees'!B409)</f>
        <v>MERCADO ARLENNIE D.</v>
      </c>
      <c r="C380" s="25" t="str">
        <f>VLOOKUP(Table3[[#This Row],[EMPLOYEE NAME]],Employees[[Employee Name]:[Office]],6)</f>
        <v>CASUAL</v>
      </c>
      <c r="I380" s="27">
        <f>SUM(Table3[[#This Row],['# SICK LEAVE]:['#OTHERS]])</f>
        <v>0</v>
      </c>
    </row>
    <row r="381" spans="1:9" ht="29.4" customHeight="1" x14ac:dyDescent="0.3">
      <c r="A381">
        <f t="shared" si="5"/>
        <v>376</v>
      </c>
      <c r="B381" t="str">
        <f>IF(ISBLANK('List of Employees'!B410),"",'List of Employees'!B410)</f>
        <v xml:space="preserve">MERCADO NAZARIO  </v>
      </c>
      <c r="C381" s="25" t="str">
        <f>VLOOKUP(Table3[[#This Row],[EMPLOYEE NAME]],Employees[[Employee Name]:[Office]],6)</f>
        <v>REGULAR</v>
      </c>
      <c r="I381" s="27">
        <f>SUM(Table3[[#This Row],['# SICK LEAVE]:['#OTHERS]])</f>
        <v>0</v>
      </c>
    </row>
    <row r="382" spans="1:9" ht="29.4" customHeight="1" x14ac:dyDescent="0.3">
      <c r="A382">
        <f t="shared" si="5"/>
        <v>377</v>
      </c>
      <c r="B382" t="str">
        <f>IF(ISBLANK('List of Employees'!B411),"",'List of Employees'!B411)</f>
        <v>MERCARDO RENGIE M.</v>
      </c>
      <c r="C382" s="25" t="str">
        <f>VLOOKUP(Table3[[#This Row],[EMPLOYEE NAME]],Employees[[Employee Name]:[Office]],6)</f>
        <v>CASUAL</v>
      </c>
      <c r="I382" s="27">
        <f>SUM(Table3[[#This Row],['# SICK LEAVE]:['#OTHERS]])</f>
        <v>0</v>
      </c>
    </row>
    <row r="383" spans="1:9" ht="29.4" customHeight="1" x14ac:dyDescent="0.3">
      <c r="A383">
        <f t="shared" si="5"/>
        <v>378</v>
      </c>
      <c r="B383" t="str">
        <f>IF(ISBLANK('List of Employees'!B412),"",'List of Employees'!B412)</f>
        <v xml:space="preserve">MERHAN FRANCISCO  </v>
      </c>
      <c r="C383" s="25" t="str">
        <f>VLOOKUP(Table3[[#This Row],[EMPLOYEE NAME]],Employees[[Employee Name]:[Office]],6)</f>
        <v>CASUAL</v>
      </c>
      <c r="I383" s="27">
        <f>SUM(Table3[[#This Row],['# SICK LEAVE]:['#OTHERS]])</f>
        <v>0</v>
      </c>
    </row>
    <row r="384" spans="1:9" ht="29.4" customHeight="1" x14ac:dyDescent="0.3">
      <c r="A384">
        <f t="shared" si="5"/>
        <v>379</v>
      </c>
      <c r="B384" t="str">
        <f>IF(ISBLANK('List of Employees'!B413),"",'List of Employees'!B413)</f>
        <v>MERJILLA JEANETTE B.</v>
      </c>
      <c r="C384" s="25" t="str">
        <f>VLOOKUP(Table3[[#This Row],[EMPLOYEE NAME]],Employees[[Employee Name]:[Office]],6)</f>
        <v>CASUAL</v>
      </c>
      <c r="I384" s="27">
        <f>SUM(Table3[[#This Row],['# SICK LEAVE]:['#OTHERS]])</f>
        <v>0</v>
      </c>
    </row>
    <row r="385" spans="1:9" ht="29.4" customHeight="1" x14ac:dyDescent="0.3">
      <c r="A385">
        <f t="shared" si="5"/>
        <v>380</v>
      </c>
      <c r="B385" t="str">
        <f>IF(ISBLANK('List of Employees'!B415),"",'List of Employees'!B415)</f>
        <v>MIRANDA MARIA LOIDA M.</v>
      </c>
      <c r="C385" s="25" t="str">
        <f>VLOOKUP(Table3[[#This Row],[EMPLOYEE NAME]],Employees[[Employee Name]:[Office]],6)</f>
        <v>REGULAR</v>
      </c>
      <c r="I385" s="27">
        <f>SUM(Table3[[#This Row],['# SICK LEAVE]:['#OTHERS]])</f>
        <v>0</v>
      </c>
    </row>
    <row r="386" spans="1:9" ht="29.4" customHeight="1" x14ac:dyDescent="0.3">
      <c r="A386">
        <f t="shared" si="5"/>
        <v>381</v>
      </c>
      <c r="B386" t="str">
        <f>IF(ISBLANK('List of Employees'!B416),"",'List of Employees'!B416)</f>
        <v>MIRANDA NICOLE MAY B.</v>
      </c>
      <c r="C386" s="25" t="str">
        <f>VLOOKUP(Table3[[#This Row],[EMPLOYEE NAME]],Employees[[Employee Name]:[Office]],6)</f>
        <v>REGULAR</v>
      </c>
      <c r="I386" s="27">
        <f>SUM(Table3[[#This Row],['# SICK LEAVE]:['#OTHERS]])</f>
        <v>0</v>
      </c>
    </row>
    <row r="387" spans="1:9" ht="29.4" customHeight="1" x14ac:dyDescent="0.3">
      <c r="A387">
        <f t="shared" si="5"/>
        <v>382</v>
      </c>
      <c r="B387" t="str">
        <f>IF(ISBLANK('List of Employees'!B417),"",'List of Employees'!B417)</f>
        <v>MIRANDA ROBERTO D.</v>
      </c>
      <c r="C387" s="25" t="str">
        <f>VLOOKUP(Table3[[#This Row],[EMPLOYEE NAME]],Employees[[Employee Name]:[Office]],6)</f>
        <v>REGULAR</v>
      </c>
      <c r="I387" s="27">
        <f>SUM(Table3[[#This Row],['# SICK LEAVE]:['#OTHERS]])</f>
        <v>0</v>
      </c>
    </row>
    <row r="388" spans="1:9" ht="29.4" customHeight="1" x14ac:dyDescent="0.3">
      <c r="A388">
        <f t="shared" si="5"/>
        <v>383</v>
      </c>
      <c r="B388" t="str">
        <f>IF(ISBLANK('List of Employees'!B418),"",'List of Employees'!B418)</f>
        <v>MIRANDO EDITH B.</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Employees'!B419),"",'List of Employees'!B419)</f>
        <v>MOLOD EMMA D.</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Employees'!B420),"",'List of Employees'!B420)</f>
        <v>MONTEALEGRE CHARLIE JR. O.</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Employees'!B421),"",'List of Employees'!B421)</f>
        <v>MONTENEGRO EDWIN D.</v>
      </c>
      <c r="C391" s="25" t="str">
        <f>VLOOKUP(Table3[[#This Row],[EMPLOYEE NAME]],Employees[[Employee Name]:[Office]],6)</f>
        <v>REGULAR</v>
      </c>
      <c r="I391" s="27">
        <f>SUM(Table3[[#This Row],['# SICK LEAVE]:['#OTHERS]])</f>
        <v>0</v>
      </c>
    </row>
    <row r="392" spans="1:9" ht="29.4" customHeight="1" x14ac:dyDescent="0.3">
      <c r="A392">
        <f t="shared" si="6"/>
        <v>387</v>
      </c>
      <c r="B392" t="str">
        <f>IF(ISBLANK('List of Employees'!B422),"",'List of Employees'!B422)</f>
        <v>MONTENEGRO HELEN L.</v>
      </c>
      <c r="C392" s="25" t="str">
        <f>VLOOKUP(Table3[[#This Row],[EMPLOYEE NAME]],Employees[[Employee Name]:[Office]],6)</f>
        <v>REGULAR</v>
      </c>
      <c r="I392" s="27">
        <f>SUM(Table3[[#This Row],['# SICK LEAVE]:['#OTHERS]])</f>
        <v>0</v>
      </c>
    </row>
    <row r="393" spans="1:9" ht="29.4" customHeight="1" x14ac:dyDescent="0.3">
      <c r="A393">
        <f t="shared" si="6"/>
        <v>388</v>
      </c>
      <c r="B393" t="str">
        <f>IF(ISBLANK('List of Employees'!B423),"",'List of Employees'!B423)</f>
        <v>MONTENEGRO HENRY S.</v>
      </c>
      <c r="C393" s="25" t="str">
        <f>VLOOKUP(Table3[[#This Row],[EMPLOYEE NAME]],Employees[[Employee Name]:[Office]],6)</f>
        <v>REGULAR</v>
      </c>
      <c r="I393" s="27">
        <f>SUM(Table3[[#This Row],['# SICK LEAVE]:['#OTHERS]])</f>
        <v>0</v>
      </c>
    </row>
    <row r="394" spans="1:9" ht="29.4" customHeight="1" x14ac:dyDescent="0.3">
      <c r="A394">
        <f t="shared" si="6"/>
        <v>389</v>
      </c>
      <c r="B394" t="str">
        <f>IF(ISBLANK('List of Employees'!B424),"",'List of Employees'!B424)</f>
        <v>MONTENEGRO MARISSA P.</v>
      </c>
      <c r="C394" s="25" t="str">
        <f>VLOOKUP(Table3[[#This Row],[EMPLOYEE NAME]],Employees[[Employee Name]:[Office]],6)</f>
        <v>REGULAR</v>
      </c>
      <c r="I394" s="27">
        <f>SUM(Table3[[#This Row],['# SICK LEAVE]:['#OTHERS]])</f>
        <v>0</v>
      </c>
    </row>
    <row r="395" spans="1:9" ht="29.4" customHeight="1" x14ac:dyDescent="0.3">
      <c r="A395">
        <f t="shared" si="6"/>
        <v>390</v>
      </c>
      <c r="B395" t="str">
        <f>IF(ISBLANK('List of Employees'!B425),"",'List of Employees'!B425)</f>
        <v>MONTENEGRO RODELIO A.</v>
      </c>
      <c r="C395" s="25" t="str">
        <f>VLOOKUP(Table3[[#This Row],[EMPLOYEE NAME]],Employees[[Employee Name]:[Office]],6)</f>
        <v>REGULAR</v>
      </c>
      <c r="I395" s="27">
        <f>SUM(Table3[[#This Row],['# SICK LEAVE]:['#OTHERS]])</f>
        <v>0</v>
      </c>
    </row>
    <row r="396" spans="1:9" ht="29.4" customHeight="1" x14ac:dyDescent="0.3">
      <c r="A396">
        <f t="shared" si="6"/>
        <v>391</v>
      </c>
      <c r="B396" t="str">
        <f>IF(ISBLANK('List of Employees'!B426),"",'List of Employees'!B426)</f>
        <v>MULINGTAPANG GUILLERMA O.</v>
      </c>
      <c r="C396" s="25" t="str">
        <f>VLOOKUP(Table3[[#This Row],[EMPLOYEE NAME]],Employees[[Employee Name]:[Office]],6)</f>
        <v>CASUAL</v>
      </c>
      <c r="I396" s="27">
        <f>SUM(Table3[[#This Row],['# SICK LEAVE]:['#OTHERS]])</f>
        <v>0</v>
      </c>
    </row>
    <row r="397" spans="1:9" ht="29.4" customHeight="1" x14ac:dyDescent="0.3">
      <c r="A397">
        <f t="shared" si="6"/>
        <v>392</v>
      </c>
      <c r="B397" t="str">
        <f>IF(ISBLANK('List of Employees'!B427),"",'List of Employees'!B427)</f>
        <v>NACARIO GLENN B.</v>
      </c>
      <c r="C397" s="25" t="str">
        <f>VLOOKUP(Table3[[#This Row],[EMPLOYEE NAME]],Employees[[Employee Name]:[Office]],6)</f>
        <v>CASUAL</v>
      </c>
      <c r="I397" s="27">
        <f>SUM(Table3[[#This Row],['# SICK LEAVE]:['#OTHERS]])</f>
        <v>0</v>
      </c>
    </row>
    <row r="398" spans="1:9" ht="29.4" customHeight="1" x14ac:dyDescent="0.3">
      <c r="A398">
        <f t="shared" si="6"/>
        <v>393</v>
      </c>
      <c r="B398" t="str">
        <f>IF(ISBLANK('List of Employees'!B428),"",'List of Employees'!B428)</f>
        <v>NATANAUAN MARY JANE G.</v>
      </c>
      <c r="C398" s="25" t="str">
        <f>VLOOKUP(Table3[[#This Row],[EMPLOYEE NAME]],Employees[[Employee Name]:[Office]],6)</f>
        <v>CASUAL</v>
      </c>
      <c r="I398" s="27">
        <f>SUM(Table3[[#This Row],['# SICK LEAVE]:['#OTHERS]])</f>
        <v>0</v>
      </c>
    </row>
    <row r="399" spans="1:9" ht="29.4"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 customHeight="1" x14ac:dyDescent="0.3">
      <c r="A400">
        <f t="shared" si="6"/>
        <v>395</v>
      </c>
      <c r="B400" t="str">
        <f>IF(ISBLANK('List of Employees'!B429),"",'List of Employees'!B429)</f>
        <v>NAVARRO RITA A.</v>
      </c>
      <c r="C400" s="25" t="str">
        <f>VLOOKUP(Table3[[#This Row],[EMPLOYEE NAME]],Employees[[Employee Name]:[Office]],6)</f>
        <v>REGULAR</v>
      </c>
      <c r="I400" s="27">
        <f>SUM(Table3[[#This Row],['# SICK LEAVE]:['#OTHERS]])</f>
        <v>0</v>
      </c>
    </row>
    <row r="401" spans="1:9" ht="29.4" customHeight="1" x14ac:dyDescent="0.3">
      <c r="A401">
        <f t="shared" si="6"/>
        <v>396</v>
      </c>
      <c r="B401" t="str">
        <f>IF(ISBLANK('List of Employees'!B430),"",'List of Employees'!B430)</f>
        <v>NELSON CATHERINE L.</v>
      </c>
      <c r="C401" s="25" t="str">
        <f>VLOOKUP(Table3[[#This Row],[EMPLOYEE NAME]],Employees[[Employee Name]:[Office]],6)</f>
        <v>REGULAR</v>
      </c>
      <c r="I401" s="27">
        <f>SUM(Table3[[#This Row],['# SICK LEAVE]:['#OTHERS]])</f>
        <v>0</v>
      </c>
    </row>
    <row r="402" spans="1:9" ht="29.4" customHeight="1" x14ac:dyDescent="0.3">
      <c r="A402">
        <f t="shared" si="6"/>
        <v>397</v>
      </c>
      <c r="B402" t="str">
        <f>IF(ISBLANK('List of Employees'!B431),"",'List of Employees'!B431)</f>
        <v>NIBAY ELEONOR E.</v>
      </c>
      <c r="C402" s="25" t="str">
        <f>VLOOKUP(Table3[[#This Row],[EMPLOYEE NAME]],Employees[[Employee Name]:[Office]],6)</f>
        <v>CASUAL</v>
      </c>
      <c r="I402" s="27">
        <f>SUM(Table3[[#This Row],['# SICK LEAVE]:['#OTHERS]])</f>
        <v>0</v>
      </c>
    </row>
    <row r="403" spans="1:9" ht="29.4" customHeight="1" x14ac:dyDescent="0.3">
      <c r="A403">
        <f t="shared" si="6"/>
        <v>398</v>
      </c>
      <c r="B403" t="str">
        <f>IF(ISBLANK('List of Employees'!B432),"",'List of Employees'!B432)</f>
        <v>NOVICIO PERLITA G.</v>
      </c>
      <c r="C403" s="25" t="str">
        <f>VLOOKUP(Table3[[#This Row],[EMPLOYEE NAME]],Employees[[Employee Name]:[Office]],6)</f>
        <v>REGULAR</v>
      </c>
      <c r="I403" s="27">
        <f>SUM(Table3[[#This Row],['# SICK LEAVE]:['#OTHERS]])</f>
        <v>0</v>
      </c>
    </row>
    <row r="404" spans="1:9" ht="29.4" customHeight="1" x14ac:dyDescent="0.3">
      <c r="A404">
        <f t="shared" si="6"/>
        <v>399</v>
      </c>
      <c r="B404" t="str">
        <f>IF(ISBLANK('List of Employees'!B433),"",'List of Employees'!B433)</f>
        <v>NUESTRO RICA MAY G.</v>
      </c>
      <c r="C404" s="25" t="str">
        <f>VLOOKUP(Table3[[#This Row],[EMPLOYEE NAME]],Employees[[Employee Name]:[Office]],6)</f>
        <v>CASUAL</v>
      </c>
      <c r="I404" s="27">
        <f>SUM(Table3[[#This Row],['# SICK LEAVE]:['#OTHERS]])</f>
        <v>0</v>
      </c>
    </row>
    <row r="405" spans="1:9" ht="29.4" customHeight="1" x14ac:dyDescent="0.3">
      <c r="A405">
        <f t="shared" si="6"/>
        <v>400</v>
      </c>
      <c r="B405" t="str">
        <f>IF(ISBLANK('List of Employees'!B434),"",'List of Employees'!B434)</f>
        <v>NUÑEZ RUBEN JR J.</v>
      </c>
      <c r="C405" s="25" t="str">
        <f>VLOOKUP(Table3[[#This Row],[EMPLOYEE NAME]],Employees[[Employee Name]:[Office]],6)</f>
        <v>JOBCON</v>
      </c>
      <c r="I405" s="27">
        <f>SUM(Table3[[#This Row],['# SICK LEAVE]:['#OTHERS]])</f>
        <v>0</v>
      </c>
    </row>
    <row r="406" spans="1:9" ht="29.4" customHeight="1" x14ac:dyDescent="0.3">
      <c r="A406">
        <f t="shared" si="6"/>
        <v>401</v>
      </c>
      <c r="B406" t="str">
        <f>IF(ISBLANK('List of Employees'!B435),"",'List of Employees'!B435)</f>
        <v>OBINA APOLINARIO B.</v>
      </c>
      <c r="C406" s="25" t="str">
        <f>VLOOKUP(Table3[[#This Row],[EMPLOYEE NAME]],Employees[[Employee Name]:[Office]],6)</f>
        <v>CASUAL</v>
      </c>
      <c r="I406" s="27">
        <f>SUM(Table3[[#This Row],['# SICK LEAVE]:['#OTHERS]])</f>
        <v>0</v>
      </c>
    </row>
    <row r="407" spans="1:9" ht="29.4" customHeight="1" x14ac:dyDescent="0.3">
      <c r="A407">
        <f t="shared" si="6"/>
        <v>402</v>
      </c>
      <c r="B407" t="str">
        <f>IF(ISBLANK('List of Employees'!B436),"",'List of Employees'!B436)</f>
        <v xml:space="preserve">OBINA JAIME  </v>
      </c>
      <c r="C407" s="25" t="str">
        <f>VLOOKUP(Table3[[#This Row],[EMPLOYEE NAME]],Employees[[Employee Name]:[Office]],6)</f>
        <v>CASUAL</v>
      </c>
      <c r="I407" s="27">
        <f>SUM(Table3[[#This Row],['# SICK LEAVE]:['#OTHERS]])</f>
        <v>0</v>
      </c>
    </row>
    <row r="408" spans="1:9" ht="29.4" customHeight="1" x14ac:dyDescent="0.3">
      <c r="A408">
        <f t="shared" si="6"/>
        <v>403</v>
      </c>
      <c r="B408" t="str">
        <f>IF(ISBLANK('List of Employees'!B437),"",'List of Employees'!B437)</f>
        <v>OCAMPO EDRALYN B.</v>
      </c>
      <c r="C408" s="25" t="str">
        <f>VLOOKUP(Table3[[#This Row],[EMPLOYEE NAME]],Employees[[Employee Name]:[Office]],6)</f>
        <v>REGULAR</v>
      </c>
      <c r="I408" s="27">
        <f>SUM(Table3[[#This Row],['# SICK LEAVE]:['#OTHERS]])</f>
        <v>0</v>
      </c>
    </row>
    <row r="409" spans="1:9" ht="29.4" customHeight="1" x14ac:dyDescent="0.3">
      <c r="A409">
        <f t="shared" si="6"/>
        <v>404</v>
      </c>
      <c r="B409" t="str">
        <f>IF(ISBLANK('List of Employees'!B438),"",'List of Employees'!B438)</f>
        <v>OCAMPO MERLINDA R.</v>
      </c>
      <c r="C409" s="25" t="str">
        <f>VLOOKUP(Table3[[#This Row],[EMPLOYEE NAME]],Employees[[Employee Name]:[Office]],6)</f>
        <v>CASUAL</v>
      </c>
      <c r="I409" s="27">
        <f>SUM(Table3[[#This Row],['# SICK LEAVE]:['#OTHERS]])</f>
        <v>0</v>
      </c>
    </row>
    <row r="410" spans="1:9" x14ac:dyDescent="0.3">
      <c r="A410">
        <f t="shared" ref="A410:A454" si="7">IF(ISBLANK(B410),"",ROW(A405))</f>
        <v>405</v>
      </c>
      <c r="B410" t="str">
        <f>IF(ISBLANK('List of Employees'!B439),"",'List of Employees'!B439)</f>
        <v>OCAMPO NOVELYN U.</v>
      </c>
      <c r="C410" s="25" t="str">
        <f>VLOOKUP(Table3[[#This Row],[EMPLOYEE NAME]],Employees[[Employee Name]:[Office]],6)</f>
        <v>CASUAL</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Employees'!B440),"",'List of Employees'!B440)</f>
        <v>OCAMPO ORLANDO R.</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Employees'!B442),"",'List of Employees'!B442)</f>
        <v>OLAZO LIZA E.</v>
      </c>
      <c r="C412" s="25" t="str">
        <f>VLOOKUP(Table3[[#This Row],[EMPLOYEE NAME]],Employees[[Employee Name]:[Office]],6)</f>
        <v>JOBCON</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Employees'!B443),"",'List of Employees'!B443)</f>
        <v>OLEGARIO LEONARD ERIC B.</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Employees'!B444),"",'List of Employees'!B444)</f>
        <v>OLEGARIO NENITA A.</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Employees'!B445),"",'List of Employees'!B445)</f>
        <v>OLEGARIO TEOFISTA B.</v>
      </c>
      <c r="C415" s="25" t="str">
        <f>VLOOKUP(Table3[[#This Row],[EMPLOYEE NAME]],Employees[[Employee Name]:[Office]],6)</f>
        <v>REGULAR</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Employees'!B446),"",'List of Employees'!B446)</f>
        <v>OLIMPO SHARIE MAE M.</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Employees'!B447),"",'List of Employees'!B447)</f>
        <v>OLINO PRECIOSA A.</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Employees'!B448),"",'List of Employees'!B448)</f>
        <v>OLIVAR MARINA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Employees'!B449),"",'List of Employees'!B449)</f>
        <v>OPO CONEY V.</v>
      </c>
      <c r="C419" s="25" t="str">
        <f>VLOOKUP(Table3[[#This Row],[EMPLOYEE NAME]],Employees[[Employee Name]:[Office]],6)</f>
        <v>CASUAL</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Employees'!B450),"",'List of Employees'!B450)</f>
        <v>OPO CORAZON R.</v>
      </c>
      <c r="C420" s="25">
        <f>VLOOKUP(Table3[[#This Row],[EMPLOYEE NAME]],Employees[[Employee Name]:[Office]],6)</f>
        <v>0</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Employees'!B451),"",'List of Employees'!B451)</f>
        <v>ORSAL MARK LESTER B.</v>
      </c>
      <c r="C421" s="25" t="str">
        <f>VLOOKUP(Table3[[#This Row],[EMPLOYEE NAME]],Employees[[Employee Name]:[Office]],6)</f>
        <v>REGULAR</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Employees'!B452),"",'List of Employees'!B452)</f>
        <v>ORTIZ TRINIDAD D.</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Employees'!B453),"",'List of Employees'!B453)</f>
        <v>OSTONAL IVY S.</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Employees'!B454),"",'List of Employees'!B454)</f>
        <v xml:space="preserve">OTACAN JAY  </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Employees'!B455),"",'List of Employees'!B455)</f>
        <v>PADILLA JANE Z.</v>
      </c>
      <c r="C425" s="25" t="str">
        <f>VLOOKUP(Table3[[#This Row],[EMPLOYEE NAME]],Employees[[Employee Name]:[Office]],6)</f>
        <v>REGULAR</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Employees'!B456),"",'List of Employees'!B456)</f>
        <v>PAGLINAWAN JESSIE M.</v>
      </c>
      <c r="C426" s="25" t="str">
        <f>VLOOKUP(Table3[[#This Row],[EMPLOYEE NAME]],Employees[[Employee Name]:[Office]],6)</f>
        <v>CASUAL</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Employees'!B458),"",'List of Employees'!B458)</f>
        <v>PAJENAGO FRANCIS B.</v>
      </c>
      <c r="C427" s="25" t="str">
        <f>VLOOKUP(Table3[[#This Row],[EMPLOYEE NAME]],Employees[[Employee Name]:[Office]],6)</f>
        <v>CASUAL</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Employees'!B459),"",'List of Employees'!B459)</f>
        <v>PAJENAGO MAIDEN A.</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Employees'!B460),"",'List of Employees'!B460)</f>
        <v>PALAD EMERSON U.</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Employees'!B461),"",'List of Employees'!B461)</f>
        <v>PALADAN EMERSON M.</v>
      </c>
      <c r="C430" s="25">
        <f>VLOOKUP(Table3[[#This Row],[EMPLOYEE NAME]],Employees[[Employee Name]:[Office]],6)</f>
        <v>0</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Employees'!B462),"",'List of Employees'!B462)</f>
        <v xml:space="preserve">PALADAN VICENTE  </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Employees'!B463),"",'List of Employees'!B463)</f>
        <v>PALOMA ERICKA SHAYNE E.</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Employees'!B464),"",'List of Employees'!B464)</f>
        <v>PAMAT CELESTINA R.</v>
      </c>
      <c r="C433" s="25">
        <f>VLOOKUP(Table3[[#This Row],[EMPLOYEE NAME]],Employees[[Employee Name]:[Office]],6)</f>
        <v>0</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Employees'!B465),"",'List of Employees'!B465)</f>
        <v>PANALIGAN ERICSON R.</v>
      </c>
      <c r="C434" s="25" t="str">
        <f>VLOOKUP(Table3[[#This Row],[EMPLOYEE NAME]],Employees[[Employee Name]:[Office]],6)</f>
        <v>CASUAL</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Employees'!B467),"",'List of Employees'!B467)</f>
        <v>PANGANIBAN CAROLINA L.</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Employees'!B469),"",'List of Employees'!B469)</f>
        <v>PANGHULAN CONRADO C.</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Employees'!B470),"",'List of Employees'!B470)</f>
        <v>PARAISO MARIA LORENA D.</v>
      </c>
      <c r="C437" s="25" t="str">
        <f>VLOOKUP(Table3[[#This Row],[EMPLOYEE NAME]],Employees[[Employee Name]:[Office]],6)</f>
        <v>CASUAL</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Employees'!B471),"",'List of Employees'!B471)</f>
        <v>PARAS TEOFILA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Employees'!B472),"",'List of Employees'!B472)</f>
        <v>PARASDAS OFELIA C.</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Employees'!B473),"",'List of Employees'!B473)</f>
        <v>PARRA LORNA A.</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Employees'!B474),"",'List of Employees'!B474)</f>
        <v>PARRA MARCIANA L.</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Employees'!B475),"",'List of Employees'!B475)</f>
        <v>PARRA VICTORIA S.</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Employees'!B476),"",'List of Employees'!B476)</f>
        <v>PARRA VIOLETA C.</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Employees'!B478),"",'List of Employees'!B478)</f>
        <v>PASENAGO MAIDEN A.</v>
      </c>
      <c r="C444" s="25">
        <f>VLOOKUP(Table3[[#This Row],[EMPLOYEE NAME]],Employees[[Employee Name]:[Office]],6)</f>
        <v>0</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Employees'!B479),"",'List of Employees'!B479)</f>
        <v>PATAWE ELMA M.</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Employees'!B480),"",'List of Employees'!B480)</f>
        <v>PATERNO MARIA LOURDERS P.</v>
      </c>
      <c r="C446" s="25" t="str">
        <f>VLOOKUP(Table3[[#This Row],[EMPLOYEE NAME]],Employees[[Employee Name]:[Office]],6)</f>
        <v>CASUAL</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Employees'!B481),"",'List of Employees'!B481)</f>
        <v>PATERNO PAULINO P.</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Employees'!B482),"",'List of Employees'!B482)</f>
        <v>PATRICIO APRIL V.</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Employees'!B483),"",'List of Employees'!B483)</f>
        <v xml:space="preserve">PAYAD ALEXANDER  </v>
      </c>
      <c r="C450" s="25" t="str">
        <f>VLOOKUP(Table3[[#This Row],[EMPLOYEE NAME]],Employees[[Employee Name]:[Office]],6)</f>
        <v>REGULAR</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Employees'!B484),"",'List of Employees'!B484)</f>
        <v>PAYAD EDGARDO F.</v>
      </c>
      <c r="C451" s="25" t="str">
        <f>VLOOKUP(Table3[[#This Row],[EMPLOYEE NAME]],Employees[[Employee Name]:[Office]],6)</f>
        <v>REGULAR</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Employees'!B485),"",'List of Employees'!B485)</f>
        <v>PAYAD MARICEL  Q.</v>
      </c>
      <c r="C452" s="25" t="str">
        <f>VLOOKUP(Table3[[#This Row],[EMPLOYEE NAME]],Employees[[Employee Name]:[Office]],6)</f>
        <v>REGULAR</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Employees'!B487),"",'List of Employees'!B487)</f>
        <v>PAZ JOSUE O.</v>
      </c>
      <c r="C453" s="25" t="str">
        <f>VLOOKUP(Table3[[#This Row],[EMPLOYEE NAME]],Employees[[Employee Name]:[Office]],6)</f>
        <v>CASUAL</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Employees'!B488),"",'List of Employees'!B488)</f>
        <v>PEJI NARCISO V.</v>
      </c>
      <c r="C454" s="25" t="str">
        <f>VLOOKUP(Table3[[#This Row],[EMPLOYEE NAME]],Employees[[Employee Name]:[Office]],6)</f>
        <v>JOBCON</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1001</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299</v>
      </c>
      <c r="D8" s="18">
        <v>2017</v>
      </c>
    </row>
    <row r="9" spans="2:4" ht="30" customHeight="1" x14ac:dyDescent="0.3">
      <c r="B9" s="8" t="s">
        <v>1025</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600-000000000000}"/>
    <dataValidation allowBlank="1" showInputMessage="1" showErrorMessage="1" prompt="Enter leave types in the table in this worksheet. Entries will be used for selection in Leave Tracker table in Employee Leave Tracker worksheet" sqref="A1" xr:uid="{00000000-0002-0000-0600-000001000000}"/>
    <dataValidation allowBlank="1" showInputMessage="1" showErrorMessage="1" prompt="Worksheet title is in this cell" sqref="B1" xr:uid="{00000000-0002-0000-06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x14ac:dyDescent="0.3">
      <c r="A3" s="26" t="s">
        <v>434</v>
      </c>
      <c r="B3" s="27" t="s">
        <v>436</v>
      </c>
    </row>
    <row r="4" spans="1:2" x14ac:dyDescent="0.3">
      <c r="A4" s="48" t="s">
        <v>441</v>
      </c>
      <c r="B4" s="62">
        <v>19</v>
      </c>
    </row>
    <row r="5" spans="1:2" x14ac:dyDescent="0.3">
      <c r="A5" s="48" t="s">
        <v>1729</v>
      </c>
      <c r="B5" s="62">
        <v>1</v>
      </c>
    </row>
    <row r="6" spans="1:2" x14ac:dyDescent="0.3">
      <c r="A6" s="48" t="s">
        <v>109</v>
      </c>
      <c r="B6" s="62">
        <v>3</v>
      </c>
    </row>
    <row r="7" spans="1:2" x14ac:dyDescent="0.3">
      <c r="A7" s="48" t="s">
        <v>310</v>
      </c>
      <c r="B7" s="62">
        <v>1</v>
      </c>
    </row>
    <row r="8" spans="1:2" x14ac:dyDescent="0.3">
      <c r="A8" s="48" t="s">
        <v>644</v>
      </c>
      <c r="B8" s="62">
        <v>4</v>
      </c>
    </row>
    <row r="9" spans="1:2" x14ac:dyDescent="0.3">
      <c r="A9" s="48" t="s">
        <v>1721</v>
      </c>
      <c r="B9" s="62">
        <v>2</v>
      </c>
    </row>
    <row r="10" spans="1:2" x14ac:dyDescent="0.3">
      <c r="A10" s="48" t="s">
        <v>465</v>
      </c>
      <c r="B10" s="62">
        <v>9</v>
      </c>
    </row>
    <row r="11" spans="1:2" x14ac:dyDescent="0.3">
      <c r="A11" s="48" t="s">
        <v>1734</v>
      </c>
      <c r="B11" s="62">
        <v>1</v>
      </c>
    </row>
    <row r="12" spans="1:2" x14ac:dyDescent="0.3">
      <c r="A12" s="48" t="s">
        <v>152</v>
      </c>
      <c r="B12" s="62">
        <v>5</v>
      </c>
    </row>
    <row r="13" spans="1:2" x14ac:dyDescent="0.3">
      <c r="A13" s="48" t="s">
        <v>1201</v>
      </c>
      <c r="B13" s="62">
        <v>2</v>
      </c>
    </row>
    <row r="14" spans="1:2" x14ac:dyDescent="0.3">
      <c r="A14" s="48" t="s">
        <v>182</v>
      </c>
      <c r="B14" s="62">
        <v>8</v>
      </c>
    </row>
    <row r="15" spans="1:2" x14ac:dyDescent="0.3">
      <c r="A15" s="48" t="s">
        <v>352</v>
      </c>
      <c r="B15" s="62">
        <v>1</v>
      </c>
    </row>
    <row r="16" spans="1:2" x14ac:dyDescent="0.3">
      <c r="A16" s="48" t="s">
        <v>368</v>
      </c>
      <c r="B16" s="62">
        <v>18</v>
      </c>
    </row>
    <row r="17" spans="1:2" x14ac:dyDescent="0.3">
      <c r="A17" s="48" t="s">
        <v>290</v>
      </c>
      <c r="B17" s="62">
        <v>44</v>
      </c>
    </row>
    <row r="18" spans="1:2" x14ac:dyDescent="0.3">
      <c r="A18" s="48" t="s">
        <v>272</v>
      </c>
      <c r="B18" s="62">
        <v>19</v>
      </c>
    </row>
    <row r="19" spans="1:2" x14ac:dyDescent="0.3">
      <c r="A19" s="48" t="s">
        <v>1725</v>
      </c>
      <c r="B19" s="62">
        <v>1</v>
      </c>
    </row>
    <row r="20" spans="1:2" x14ac:dyDescent="0.3">
      <c r="A20" s="48" t="s">
        <v>115</v>
      </c>
      <c r="B20" s="62">
        <v>2</v>
      </c>
    </row>
    <row r="21" spans="1:2" x14ac:dyDescent="0.3">
      <c r="A21" s="48" t="s">
        <v>135</v>
      </c>
      <c r="B21" s="62">
        <v>39</v>
      </c>
    </row>
    <row r="22" spans="1:2" x14ac:dyDescent="0.3">
      <c r="A22" s="48" t="s">
        <v>1065</v>
      </c>
      <c r="B22" s="62">
        <v>2</v>
      </c>
    </row>
    <row r="23" spans="1:2" x14ac:dyDescent="0.3">
      <c r="A23" s="48" t="s">
        <v>337</v>
      </c>
      <c r="B23" s="62">
        <v>2</v>
      </c>
    </row>
    <row r="24" spans="1:2" x14ac:dyDescent="0.3">
      <c r="A24" s="48" t="s">
        <v>1724</v>
      </c>
      <c r="B24" s="62">
        <v>1</v>
      </c>
    </row>
    <row r="25" spans="1:2" x14ac:dyDescent="0.3">
      <c r="A25" s="48" t="s">
        <v>483</v>
      </c>
      <c r="B25" s="62">
        <v>5</v>
      </c>
    </row>
    <row r="26" spans="1:2" x14ac:dyDescent="0.3">
      <c r="A26" s="48" t="s">
        <v>141</v>
      </c>
      <c r="B26" s="62">
        <v>9</v>
      </c>
    </row>
    <row r="27" spans="1:2" x14ac:dyDescent="0.3">
      <c r="A27" s="48" t="s">
        <v>977</v>
      </c>
      <c r="B27" s="62">
        <v>4</v>
      </c>
    </row>
    <row r="28" spans="1:2" x14ac:dyDescent="0.3">
      <c r="A28" s="48" t="s">
        <v>213</v>
      </c>
      <c r="B28" s="62">
        <v>26</v>
      </c>
    </row>
    <row r="29" spans="1:2" x14ac:dyDescent="0.3">
      <c r="A29" s="48" t="s">
        <v>103</v>
      </c>
      <c r="B29" s="62">
        <v>33</v>
      </c>
    </row>
    <row r="30" spans="1:2" x14ac:dyDescent="0.3">
      <c r="A30" s="48" t="s">
        <v>1715</v>
      </c>
      <c r="B30" s="62">
        <v>2</v>
      </c>
    </row>
    <row r="31" spans="1:2" x14ac:dyDescent="0.3">
      <c r="A31" s="48" t="s">
        <v>1068</v>
      </c>
      <c r="B31" s="62">
        <v>2</v>
      </c>
    </row>
    <row r="32" spans="1:2" x14ac:dyDescent="0.3">
      <c r="A32" s="48" t="s">
        <v>1069</v>
      </c>
      <c r="B32" s="62">
        <v>2</v>
      </c>
    </row>
    <row r="33" spans="1:2" x14ac:dyDescent="0.3">
      <c r="A33" s="48" t="s">
        <v>178</v>
      </c>
      <c r="B33" s="62">
        <v>1</v>
      </c>
    </row>
    <row r="34" spans="1:2" ht="16.5" x14ac:dyDescent="0.3">
      <c r="A34" s="48" t="s">
        <v>1233</v>
      </c>
      <c r="B34" s="62">
        <v>1</v>
      </c>
    </row>
    <row r="35" spans="1:2" ht="16.5" x14ac:dyDescent="0.3">
      <c r="A35" s="48" t="s">
        <v>287</v>
      </c>
      <c r="B35" s="62">
        <v>9</v>
      </c>
    </row>
    <row r="36" spans="1:2" ht="16.5" x14ac:dyDescent="0.3">
      <c r="A36" s="48" t="s">
        <v>1714</v>
      </c>
      <c r="B36" s="62">
        <v>10</v>
      </c>
    </row>
    <row r="37" spans="1:2" ht="16.5" x14ac:dyDescent="0.3">
      <c r="A37" s="48" t="s">
        <v>1719</v>
      </c>
      <c r="B37" s="62">
        <v>1</v>
      </c>
    </row>
    <row r="38" spans="1:2" x14ac:dyDescent="0.3">
      <c r="A38" s="48" t="s">
        <v>130</v>
      </c>
      <c r="B38" s="62">
        <v>1</v>
      </c>
    </row>
    <row r="39" spans="1:2" x14ac:dyDescent="0.3">
      <c r="A39" s="48" t="s">
        <v>209</v>
      </c>
      <c r="B39" s="62">
        <v>19</v>
      </c>
    </row>
    <row r="40" spans="1:2" x14ac:dyDescent="0.3">
      <c r="A40" s="48" t="s">
        <v>1731</v>
      </c>
      <c r="B40" s="62">
        <v>2</v>
      </c>
    </row>
    <row r="41" spans="1:2" x14ac:dyDescent="0.3">
      <c r="A41" s="48" t="s">
        <v>89</v>
      </c>
      <c r="B41" s="62">
        <v>7</v>
      </c>
    </row>
    <row r="42" spans="1:2" x14ac:dyDescent="0.3">
      <c r="A42" s="48" t="s">
        <v>1108</v>
      </c>
      <c r="B42" s="62">
        <v>1</v>
      </c>
    </row>
    <row r="43" spans="1:2" x14ac:dyDescent="0.3">
      <c r="A43" s="48" t="s">
        <v>649</v>
      </c>
      <c r="B43" s="62">
        <v>1</v>
      </c>
    </row>
    <row r="44" spans="1:2" x14ac:dyDescent="0.3">
      <c r="A44" s="48" t="s">
        <v>333</v>
      </c>
      <c r="B44" s="62">
        <v>4</v>
      </c>
    </row>
    <row r="45" spans="1:2" x14ac:dyDescent="0.3">
      <c r="A45" s="48" t="s">
        <v>1019</v>
      </c>
      <c r="B45" s="62">
        <v>1</v>
      </c>
    </row>
    <row r="46" spans="1:2" x14ac:dyDescent="0.3">
      <c r="A46" s="48" t="s">
        <v>539</v>
      </c>
      <c r="B46" s="62">
        <v>12</v>
      </c>
    </row>
    <row r="47" spans="1:2" x14ac:dyDescent="0.3">
      <c r="A47" s="48" t="s">
        <v>328</v>
      </c>
      <c r="B47" s="62">
        <v>2</v>
      </c>
    </row>
    <row r="48" spans="1:2" x14ac:dyDescent="0.3">
      <c r="A48" s="48" t="s">
        <v>371</v>
      </c>
      <c r="B48" s="62">
        <v>3</v>
      </c>
    </row>
    <row r="49" spans="1:2" x14ac:dyDescent="0.3">
      <c r="A49" s="48" t="s">
        <v>592</v>
      </c>
      <c r="B49" s="62">
        <v>10</v>
      </c>
    </row>
    <row r="50" spans="1:2" x14ac:dyDescent="0.3">
      <c r="A50" s="48" t="s">
        <v>126</v>
      </c>
      <c r="B50" s="62">
        <v>10</v>
      </c>
    </row>
    <row r="51" spans="1:2" x14ac:dyDescent="0.3">
      <c r="A51" s="48" t="s">
        <v>261</v>
      </c>
      <c r="B51" s="62">
        <v>4</v>
      </c>
    </row>
    <row r="52" spans="1:2" x14ac:dyDescent="0.3">
      <c r="A52" s="48" t="s">
        <v>97</v>
      </c>
      <c r="B52" s="62">
        <v>64</v>
      </c>
    </row>
    <row r="53" spans="1:2" x14ac:dyDescent="0.3">
      <c r="A53" s="48" t="s">
        <v>884</v>
      </c>
      <c r="B53" s="62">
        <v>1</v>
      </c>
    </row>
    <row r="54" spans="1:2" x14ac:dyDescent="0.3">
      <c r="A54" s="48" t="s">
        <v>744</v>
      </c>
      <c r="B54" s="62">
        <v>1</v>
      </c>
    </row>
    <row r="55" spans="1:2" x14ac:dyDescent="0.3">
      <c r="A55" s="48" t="s">
        <v>199</v>
      </c>
      <c r="B55" s="62">
        <v>32</v>
      </c>
    </row>
    <row r="56" spans="1:2" x14ac:dyDescent="0.3">
      <c r="A56" s="48" t="s">
        <v>156</v>
      </c>
      <c r="B56" s="62">
        <v>8</v>
      </c>
    </row>
    <row r="57" spans="1:2" x14ac:dyDescent="0.3">
      <c r="A57" s="48" t="s">
        <v>363</v>
      </c>
      <c r="B57" s="62">
        <v>24</v>
      </c>
    </row>
    <row r="58" spans="1:2" x14ac:dyDescent="0.3">
      <c r="A58" s="48" t="s">
        <v>1293</v>
      </c>
      <c r="B58" s="62">
        <v>3</v>
      </c>
    </row>
    <row r="59" spans="1:2" x14ac:dyDescent="0.3">
      <c r="A59" s="48" t="s">
        <v>1726</v>
      </c>
      <c r="B59" s="62">
        <v>1</v>
      </c>
    </row>
    <row r="60" spans="1:2" x14ac:dyDescent="0.3">
      <c r="A60" s="48" t="s">
        <v>242</v>
      </c>
      <c r="B60" s="62">
        <v>5</v>
      </c>
    </row>
    <row r="61" spans="1:2" x14ac:dyDescent="0.3">
      <c r="A61" s="48" t="s">
        <v>1716</v>
      </c>
      <c r="B61" s="62">
        <v>9</v>
      </c>
    </row>
    <row r="62" spans="1:2" x14ac:dyDescent="0.3">
      <c r="A62" s="48" t="s">
        <v>1306</v>
      </c>
      <c r="B62" s="62">
        <v>3</v>
      </c>
    </row>
    <row r="63" spans="1:2" x14ac:dyDescent="0.3">
      <c r="A63" s="48" t="s">
        <v>1730</v>
      </c>
      <c r="B63" s="62">
        <v>1</v>
      </c>
    </row>
    <row r="64" spans="1:2" x14ac:dyDescent="0.3">
      <c r="A64" s="48" t="s">
        <v>1709</v>
      </c>
      <c r="B64" s="62">
        <v>3</v>
      </c>
    </row>
    <row r="65" spans="1:2" x14ac:dyDescent="0.3">
      <c r="A65" s="48" t="s">
        <v>1727</v>
      </c>
      <c r="B65" s="62">
        <v>1</v>
      </c>
    </row>
    <row r="66" spans="1:2" x14ac:dyDescent="0.3">
      <c r="A66" s="48" t="s">
        <v>438</v>
      </c>
      <c r="B66" s="62">
        <v>2</v>
      </c>
    </row>
    <row r="67" spans="1:2" x14ac:dyDescent="0.3">
      <c r="A67" s="48" t="s">
        <v>489</v>
      </c>
      <c r="B67" s="62">
        <v>2</v>
      </c>
    </row>
    <row r="68" spans="1:2" x14ac:dyDescent="0.3">
      <c r="A68" s="48" t="s">
        <v>1712</v>
      </c>
      <c r="B68" s="62">
        <v>26</v>
      </c>
    </row>
    <row r="69" spans="1:2" x14ac:dyDescent="0.3">
      <c r="A69" s="48" t="s">
        <v>1720</v>
      </c>
      <c r="B69" s="62">
        <v>2</v>
      </c>
    </row>
    <row r="70" spans="1:2" x14ac:dyDescent="0.3">
      <c r="A70" s="48" t="s">
        <v>529</v>
      </c>
      <c r="B70" s="62">
        <v>1</v>
      </c>
    </row>
    <row r="71" spans="1:2" x14ac:dyDescent="0.3">
      <c r="A71" s="48" t="s">
        <v>297</v>
      </c>
      <c r="B71" s="62">
        <v>5</v>
      </c>
    </row>
    <row r="72" spans="1:2" x14ac:dyDescent="0.3">
      <c r="A72" s="48" t="s">
        <v>1723</v>
      </c>
      <c r="B72" s="62">
        <v>2</v>
      </c>
    </row>
    <row r="73" spans="1:2" x14ac:dyDescent="0.3">
      <c r="A73" s="48" t="s">
        <v>359</v>
      </c>
      <c r="B73" s="62">
        <v>6</v>
      </c>
    </row>
    <row r="74" spans="1:2" x14ac:dyDescent="0.3">
      <c r="A74" s="48" t="s">
        <v>1713</v>
      </c>
      <c r="B74" s="62">
        <v>2</v>
      </c>
    </row>
    <row r="75" spans="1:2" x14ac:dyDescent="0.3">
      <c r="A75" s="48" t="s">
        <v>2010</v>
      </c>
      <c r="B75" s="63">
        <v>6</v>
      </c>
    </row>
    <row r="76" spans="1:2" ht="22.2" x14ac:dyDescent="0.3">
      <c r="A76" s="28" t="s">
        <v>435</v>
      </c>
      <c r="B76" s="61">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2023-03-07T07:43:50Z</cp:lastPrinted>
  <dcterms:created xsi:type="dcterms:W3CDTF">2016-12-03T09:43:22Z</dcterms:created>
  <dcterms:modified xsi:type="dcterms:W3CDTF">2023-03-23T08:34:17Z</dcterms:modified>
</cp:coreProperties>
</file>